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ans\OneDrive\PhD Thesis\02 Literature\04 Books and ebooks\Book #1 Statistical Methods for Mineral Engineers\Excel-spreadsheets-Fisher-PC\"/>
    </mc:Choice>
  </mc:AlternateContent>
  <xr:revisionPtr revIDLastSave="12" documentId="DA68A00B449E3F3FB5A914CF93DFE331159CB4A7" xr6:coauthVersionLast="21" xr6:coauthVersionMax="21" xr10:uidLastSave="{560B3609-CDBD-4F0E-824F-AF9A64F11432}"/>
  <bookViews>
    <workbookView xWindow="480" yWindow="15" windowWidth="8640" windowHeight="6225" tabRatio="755" firstSheet="5" activeTab="14" xr2:uid="{00000000-000D-0000-FFFF-FFFF00000000}"/>
  </bookViews>
  <sheets>
    <sheet name="Fig.2.1" sheetId="4" r:id="rId1"/>
    <sheet name="Fig.2.2" sheetId="2" r:id="rId2"/>
    <sheet name="Fig.2.3" sheetId="3" r:id="rId3"/>
    <sheet name="Figs.2.4,2,5,2.9,2.10" sheetId="6" r:id="rId4"/>
    <sheet name="Fig.2.6" sheetId="8" r:id="rId5"/>
    <sheet name="Fig.2.7" sheetId="11" r:id="rId6"/>
    <sheet name="Fig.2.8" sheetId="10" r:id="rId7"/>
    <sheet name="Figs.2.11-2.13" sheetId="13" r:id="rId8"/>
    <sheet name="Fig.2.14" sheetId="12" r:id="rId9"/>
    <sheet name="Fig.2.15" sheetId="9" r:id="rId10"/>
    <sheet name="Figs.2.16,2.17" sheetId="16" r:id="rId11"/>
    <sheet name="Figs.2.18,2.19" sheetId="15" r:id="rId12"/>
    <sheet name="Fig.2.20" sheetId="14" r:id="rId13"/>
    <sheet name="Fig.2.21" sheetId="19" r:id="rId14"/>
    <sheet name="Fig.2.22" sheetId="29" r:id="rId15"/>
    <sheet name="Fig.2.23" sheetId="18" r:id="rId16"/>
    <sheet name="Figs.2.24-2.27" sheetId="24" r:id="rId17"/>
    <sheet name="Fig.2.28" sheetId="23" r:id="rId18"/>
    <sheet name="Fig.2.29" sheetId="27" r:id="rId19"/>
    <sheet name="Table 2.2" sheetId="28" r:id="rId20"/>
  </sheets>
  <definedNames>
    <definedName name="Elevation" localSheetId="14">Fig.2.22!$C$36</definedName>
    <definedName name="Elevation">#REF!</definedName>
    <definedName name="Rotation" localSheetId="14">Fig.2.22!$C$35</definedName>
    <definedName name="Rotation">#REF!</definedName>
    <definedName name="x" localSheetId="14">Fig.2.22!$P$1</definedName>
    <definedName name="x">#REF!</definedName>
    <definedName name="XMax" localSheetId="14">Fig.2.22!$B$5</definedName>
    <definedName name="XMax">#REF!</definedName>
    <definedName name="XMin" localSheetId="14">Fig.2.22!$B$4</definedName>
    <definedName name="XMin">#REF!</definedName>
    <definedName name="xStart" localSheetId="14">Fig.2.22!$B$4</definedName>
    <definedName name="xStart">#REF!</definedName>
    <definedName name="xStep" localSheetId="14">Fig.2.22!$N$1</definedName>
    <definedName name="xStep">#REF!</definedName>
    <definedName name="y" localSheetId="14">Fig.2.22!$P$2</definedName>
    <definedName name="y">#REF!</definedName>
    <definedName name="yMax" localSheetId="14">Fig.2.22!$B$7</definedName>
    <definedName name="yMax">#REF!</definedName>
    <definedName name="yMin" localSheetId="14">Fig.2.22!$B$6</definedName>
    <definedName name="yMin">#REF!</definedName>
    <definedName name="yStart" localSheetId="14">Fig.2.22!$B$6</definedName>
    <definedName name="yStart">#REF!</definedName>
    <definedName name="yStep" localSheetId="14">Fig.2.22!$N$2</definedName>
    <definedName name="yStep">#REF!</definedName>
    <definedName name="z" localSheetId="14">Fig.2.22!$B$3</definedName>
    <definedName name="z">#REF!</definedName>
  </definedNames>
  <calcPr calcId="171027"/>
  <pivotCaches>
    <pivotCache cacheId="0" r:id="rId21"/>
  </pivotCaches>
</workbook>
</file>

<file path=xl/calcChain.xml><?xml version="1.0" encoding="utf-8"?>
<calcChain xmlns="http://schemas.openxmlformats.org/spreadsheetml/2006/main">
  <c r="P2" i="29" l="1"/>
  <c r="P1" i="29"/>
  <c r="M7" i="29"/>
  <c r="B3" i="29" l="1"/>
  <c r="L7" i="29" s="1"/>
  <c r="L8" i="29"/>
  <c r="N2" i="29"/>
  <c r="N7" i="29" s="1"/>
  <c r="N1" i="29"/>
  <c r="L9" i="29" l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 s="1"/>
  <c r="O7" i="29"/>
  <c r="P7" i="29" s="1"/>
  <c r="Q7" i="29" s="1"/>
  <c r="R7" i="29" s="1"/>
  <c r="S7" i="29" s="1"/>
  <c r="T7" i="29" s="1"/>
  <c r="U7" i="29" s="1"/>
  <c r="V7" i="29" s="1"/>
  <c r="W7" i="29" s="1"/>
  <c r="X7" i="29" s="1"/>
  <c r="Y7" i="29" s="1"/>
  <c r="Z7" i="29" s="1"/>
  <c r="AA7" i="29" s="1"/>
  <c r="AB7" i="29" s="1"/>
  <c r="AC7" i="29" s="1"/>
  <c r="AD7" i="29" s="1"/>
  <c r="AE7" i="29" s="1"/>
  <c r="AF7" i="29" s="1"/>
  <c r="AG7" i="29" s="1"/>
  <c r="AH7" i="29" s="1"/>
  <c r="AI7" i="29" s="1"/>
  <c r="AJ7" i="29" s="1"/>
  <c r="AK7" i="29" s="1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930" i="28"/>
  <c r="E931" i="28"/>
  <c r="E932" i="28"/>
  <c r="E933" i="28"/>
  <c r="E934" i="28"/>
  <c r="E935" i="28"/>
  <c r="E936" i="28"/>
  <c r="E937" i="28"/>
  <c r="E938" i="28"/>
  <c r="E939" i="28"/>
  <c r="E940" i="28"/>
  <c r="E941" i="28"/>
  <c r="E942" i="28"/>
  <c r="E943" i="28"/>
  <c r="E944" i="28"/>
  <c r="E945" i="28"/>
  <c r="E946" i="28"/>
  <c r="E947" i="28"/>
  <c r="E948" i="28"/>
  <c r="E949" i="28"/>
  <c r="E950" i="28"/>
  <c r="E951" i="28"/>
  <c r="E952" i="28"/>
  <c r="E953" i="28"/>
  <c r="E954" i="28"/>
  <c r="E955" i="28"/>
  <c r="E956" i="28"/>
  <c r="E957" i="28"/>
  <c r="E958" i="28"/>
  <c r="E959" i="28"/>
  <c r="E960" i="28"/>
  <c r="E961" i="28"/>
  <c r="E962" i="28"/>
  <c r="E963" i="28"/>
  <c r="E964" i="28"/>
  <c r="E965" i="28"/>
  <c r="E966" i="28"/>
  <c r="E967" i="28"/>
  <c r="E968" i="28"/>
  <c r="E969" i="28"/>
  <c r="E970" i="28"/>
  <c r="E971" i="28"/>
  <c r="E972" i="28"/>
  <c r="E973" i="28"/>
  <c r="E974" i="28"/>
  <c r="E975" i="28"/>
  <c r="E976" i="28"/>
  <c r="E977" i="28"/>
  <c r="E978" i="28"/>
  <c r="E979" i="28"/>
  <c r="E980" i="28"/>
  <c r="E981" i="28"/>
  <c r="E982" i="28"/>
  <c r="E983" i="28"/>
  <c r="E984" i="28"/>
  <c r="E985" i="28"/>
  <c r="E986" i="28"/>
  <c r="E987" i="28"/>
  <c r="E988" i="28"/>
  <c r="E989" i="28"/>
  <c r="E990" i="28"/>
  <c r="E991" i="28"/>
  <c r="E992" i="28"/>
  <c r="E993" i="28"/>
  <c r="E994" i="28"/>
  <c r="E995" i="28"/>
  <c r="E996" i="28"/>
  <c r="E997" i="28"/>
  <c r="E998" i="28"/>
  <c r="E999" i="28"/>
  <c r="E1000" i="28"/>
  <c r="E1001" i="28"/>
  <c r="E1002" i="28"/>
  <c r="E1003" i="28"/>
  <c r="E1004" i="28"/>
  <c r="E1005" i="28"/>
  <c r="E1006" i="28"/>
  <c r="E1007" i="28"/>
  <c r="E1008" i="28"/>
  <c r="E1009" i="28"/>
  <c r="E1010" i="28"/>
  <c r="E1011" i="28"/>
  <c r="E1012" i="28"/>
  <c r="E1013" i="28"/>
  <c r="E1014" i="28"/>
  <c r="E1015" i="28"/>
  <c r="E1016" i="28"/>
  <c r="E1017" i="28"/>
  <c r="E1018" i="28"/>
  <c r="E1019" i="28"/>
  <c r="E1020" i="28"/>
  <c r="E1021" i="28"/>
  <c r="E1022" i="28"/>
  <c r="E1023" i="28"/>
  <c r="E1024" i="28"/>
  <c r="E1025" i="28"/>
  <c r="E1026" i="28"/>
  <c r="E1027" i="28"/>
  <c r="E1028" i="28"/>
  <c r="E1029" i="28"/>
  <c r="E1030" i="28"/>
  <c r="E1031" i="28"/>
  <c r="E1032" i="28"/>
  <c r="E1033" i="28"/>
  <c r="E1034" i="28"/>
  <c r="E1035" i="28"/>
  <c r="E1036" i="28"/>
  <c r="E1037" i="28"/>
  <c r="E1038" i="28"/>
  <c r="E1039" i="28"/>
  <c r="E1040" i="28"/>
  <c r="E1041" i="28"/>
  <c r="E1042" i="28"/>
  <c r="E1043" i="28"/>
  <c r="E1044" i="28"/>
  <c r="E1045" i="28"/>
  <c r="E1046" i="28"/>
  <c r="E1047" i="28"/>
  <c r="E1048" i="28"/>
  <c r="E1049" i="28"/>
  <c r="E1050" i="28"/>
  <c r="E1051" i="28"/>
  <c r="E1052" i="28"/>
  <c r="E1053" i="28"/>
  <c r="E1054" i="28"/>
  <c r="E1055" i="28"/>
  <c r="E1056" i="28"/>
  <c r="E1057" i="28"/>
  <c r="E1058" i="28"/>
  <c r="E1059" i="28"/>
  <c r="E1060" i="28"/>
  <c r="E1061" i="28"/>
  <c r="E1062" i="28"/>
  <c r="E1063" i="28"/>
  <c r="E1064" i="28"/>
  <c r="E1065" i="28"/>
  <c r="E1066" i="28"/>
  <c r="E1067" i="28"/>
  <c r="E1068" i="28"/>
  <c r="E1069" i="28"/>
  <c r="E1070" i="28"/>
  <c r="E1071" i="28"/>
  <c r="E1072" i="28"/>
  <c r="E1073" i="28"/>
  <c r="E1074" i="28"/>
  <c r="E1075" i="28"/>
  <c r="E1076" i="28"/>
  <c r="E1077" i="28"/>
  <c r="E1078" i="28"/>
  <c r="E1079" i="28"/>
  <c r="E1080" i="28"/>
  <c r="L16" i="24"/>
  <c r="L15" i="24"/>
  <c r="L14" i="24"/>
  <c r="L13" i="24"/>
  <c r="L12" i="24"/>
  <c r="L11" i="24"/>
  <c r="L10" i="24"/>
  <c r="L9" i="24"/>
  <c r="L8" i="24"/>
  <c r="L7" i="24"/>
  <c r="L6" i="24"/>
  <c r="L5" i="24"/>
  <c r="L4" i="24"/>
  <c r="L3" i="24"/>
  <c r="H18" i="24"/>
  <c r="F18" i="24"/>
  <c r="D18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J2" i="16"/>
  <c r="E3" i="16"/>
  <c r="C18" i="9"/>
  <c r="D2" i="9"/>
  <c r="D3" i="9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G17" i="13"/>
  <c r="D3" i="13"/>
  <c r="D4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3" i="16"/>
  <c r="C3" i="16"/>
  <c r="J3" i="16"/>
  <c r="H3" i="16"/>
  <c r="B3" i="16"/>
  <c r="G3" i="16"/>
  <c r="F3" i="16"/>
  <c r="I3" i="16"/>
</calcChain>
</file>

<file path=xl/sharedStrings.xml><?xml version="1.0" encoding="utf-8"?>
<sst xmlns="http://schemas.openxmlformats.org/spreadsheetml/2006/main" count="560" uniqueCount="194">
  <si>
    <t>Rock strength Mpa</t>
  </si>
  <si>
    <t>Power at 3.4mm set (kWh/t)</t>
  </si>
  <si>
    <t>Power at 4.3mm set (kWh/t)</t>
  </si>
  <si>
    <t>Recovery Ni %</t>
  </si>
  <si>
    <t>Con. grade % Ni</t>
  </si>
  <si>
    <t>Day</t>
  </si>
  <si>
    <t>Recovery %</t>
  </si>
  <si>
    <t>2005 ER</t>
  </si>
  <si>
    <t>2005 Cu Rec</t>
  </si>
  <si>
    <t>ER</t>
  </si>
  <si>
    <t>Cu Recovery %</t>
  </si>
  <si>
    <t>Middle ER</t>
  </si>
  <si>
    <t>Middle Cu rec.</t>
  </si>
  <si>
    <t>First ER</t>
  </si>
  <si>
    <t>First Cu rec.</t>
  </si>
  <si>
    <t>Last ER</t>
  </si>
  <si>
    <t>Last Cu rec.</t>
  </si>
  <si>
    <t>2004 ER</t>
  </si>
  <si>
    <t>2004 Cu Rec</t>
  </si>
  <si>
    <t>2006 ER</t>
  </si>
  <si>
    <t>2006 Cu Rec</t>
  </si>
  <si>
    <t>2007 ER</t>
  </si>
  <si>
    <t>2007 Cu Rec</t>
  </si>
  <si>
    <t>TPH</t>
  </si>
  <si>
    <t>P80</t>
  </si>
  <si>
    <t>Feed Ni %</t>
  </si>
  <si>
    <t>Feed S %</t>
  </si>
  <si>
    <t>Con Ni %</t>
  </si>
  <si>
    <t>Ni recovery %</t>
  </si>
  <si>
    <t>Zn rec.</t>
  </si>
  <si>
    <t>Pb rec.</t>
  </si>
  <si>
    <t>Bin</t>
  </si>
  <si>
    <t>Frequency</t>
  </si>
  <si>
    <t>More</t>
  </si>
  <si>
    <t>Sum</t>
  </si>
  <si>
    <t>Source</t>
  </si>
  <si>
    <t>000 t CO2</t>
  </si>
  <si>
    <t>Cum.%</t>
  </si>
  <si>
    <t>Comminution</t>
  </si>
  <si>
    <t>Ammonia production</t>
  </si>
  <si>
    <t>Mining equipment</t>
  </si>
  <si>
    <t>Flash furnaces</t>
  </si>
  <si>
    <t>Steam production</t>
  </si>
  <si>
    <t>Ventilation</t>
  </si>
  <si>
    <t>Oxygen production</t>
  </si>
  <si>
    <t>Flotation</t>
  </si>
  <si>
    <t>Hydrogen production</t>
  </si>
  <si>
    <t>Acid plants</t>
  </si>
  <si>
    <t>Electrorefining</t>
  </si>
  <si>
    <t>Electric furnace</t>
  </si>
  <si>
    <t>Hoisting</t>
  </si>
  <si>
    <t>Compressed air</t>
  </si>
  <si>
    <t>Concentrate drying</t>
  </si>
  <si>
    <t>Total</t>
  </si>
  <si>
    <t>Cu Rec.</t>
  </si>
  <si>
    <t>Sphalerite</t>
  </si>
  <si>
    <t>Galena</t>
  </si>
  <si>
    <t>Pyrrhotite</t>
  </si>
  <si>
    <t>Pyrite</t>
  </si>
  <si>
    <t>Graphite</t>
  </si>
  <si>
    <t>Quartz</t>
  </si>
  <si>
    <t>Feldspar</t>
  </si>
  <si>
    <t>Mica</t>
  </si>
  <si>
    <t>Size</t>
  </si>
  <si>
    <t>Orientation</t>
  </si>
  <si>
    <t>Is50</t>
  </si>
  <si>
    <t>75x63</t>
  </si>
  <si>
    <t>perp</t>
  </si>
  <si>
    <t>par</t>
  </si>
  <si>
    <t>63x53</t>
  </si>
  <si>
    <t>53x45</t>
  </si>
  <si>
    <t>Fig.2.16</t>
  </si>
  <si>
    <t>Fig.2.17</t>
  </si>
  <si>
    <t>Ore type</t>
  </si>
  <si>
    <t>Mean kg/t</t>
  </si>
  <si>
    <t>SD kg/t</t>
  </si>
  <si>
    <t>90% cls</t>
  </si>
  <si>
    <t>N</t>
  </si>
  <si>
    <t>A</t>
  </si>
  <si>
    <t>B</t>
  </si>
  <si>
    <t>C</t>
  </si>
  <si>
    <r>
      <t xml:space="preserve">90% confidence intervals </t>
    </r>
    <r>
      <rPr>
        <b/>
        <sz val="10"/>
        <rFont val="Arial"/>
        <family val="2"/>
      </rPr>
      <t>±</t>
    </r>
  </si>
  <si>
    <t>Cu grade A</t>
  </si>
  <si>
    <t>Cu grade B</t>
  </si>
  <si>
    <t>Cu rec. A</t>
  </si>
  <si>
    <t>Cu rec. B</t>
  </si>
  <si>
    <t>S1</t>
  </si>
  <si>
    <t>S2</t>
  </si>
  <si>
    <t>S3</t>
  </si>
  <si>
    <t>S4</t>
  </si>
  <si>
    <t>S5</t>
  </si>
  <si>
    <t>+125</t>
  </si>
  <si>
    <t>-125+75</t>
  </si>
  <si>
    <t>-75</t>
  </si>
  <si>
    <r>
      <t>Size (</t>
    </r>
    <r>
      <rPr>
        <b/>
        <sz val="10"/>
        <rFont val="Arial"/>
        <family val="2"/>
      </rPr>
      <t>µ</t>
    </r>
    <r>
      <rPr>
        <b/>
        <sz val="10"/>
        <rFont val="Arial"/>
        <family val="2"/>
      </rPr>
      <t>m)</t>
    </r>
  </si>
  <si>
    <t>Percent in Shape Factor</t>
  </si>
  <si>
    <t>Plot Functions With Two Variables</t>
  </si>
  <si>
    <t xml:space="preserve">% near gravity = </t>
  </si>
  <si>
    <t xml:space="preserve">x-Step: </t>
  </si>
  <si>
    <t>x</t>
  </si>
  <si>
    <t xml:space="preserve">y-Step: </t>
  </si>
  <si>
    <t>y</t>
  </si>
  <si>
    <t xml:space="preserve">Function: z = </t>
  </si>
  <si>
    <t>x = SGf</t>
  </si>
  <si>
    <t xml:space="preserve">x-Min: </t>
  </si>
  <si>
    <t>y = Cyclone diameter</t>
  </si>
  <si>
    <t xml:space="preserve">x-Max: </t>
  </si>
  <si>
    <t xml:space="preserve">y-Min: </t>
  </si>
  <si>
    <t>Chart can be annotated as usual.</t>
  </si>
  <si>
    <t xml:space="preserve">y-Max: </t>
  </si>
  <si>
    <t>Crushed Feed</t>
  </si>
  <si>
    <t>5 Min Ball Mill</t>
  </si>
  <si>
    <t>10 Min Ball Mill</t>
  </si>
  <si>
    <t>15 Min Ball Mill</t>
  </si>
  <si>
    <t>20 Min Ball Mill</t>
  </si>
  <si>
    <t>5 Min Rod Mill</t>
  </si>
  <si>
    <t>10 Min Rod Mill</t>
  </si>
  <si>
    <t>15 Min Rod Mill</t>
  </si>
  <si>
    <t>20 Min Rod Mill</t>
  </si>
  <si>
    <t>Date</t>
  </si>
  <si>
    <t>% mass</t>
  </si>
  <si>
    <t>Cum.% finer</t>
  </si>
  <si>
    <t>Feed</t>
  </si>
  <si>
    <t>-</t>
  </si>
  <si>
    <t>Totals</t>
  </si>
  <si>
    <t>(mm)</t>
  </si>
  <si>
    <t>Geometric</t>
  </si>
  <si>
    <t>mean (mm)</t>
  </si>
  <si>
    <t>0 - 10</t>
  </si>
  <si>
    <t xml:space="preserve"> 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</si>
  <si>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</si>
  <si>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</si>
  <si>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</si>
  <si>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</si>
  <si>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</si>
  <si>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</si>
  <si>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</si>
  <si>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</si>
  <si>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</t>
  </si>
  <si>
    <t xml:space="preserve"> C2</t>
  </si>
  <si>
    <t xml:space="preserve"> C4</t>
  </si>
  <si>
    <t xml:space="preserve"> C5</t>
  </si>
  <si>
    <t>Concentrate 1</t>
  </si>
  <si>
    <t>Concentrate 2</t>
  </si>
  <si>
    <t>Tailing</t>
  </si>
  <si>
    <t>Pentlandite</t>
  </si>
  <si>
    <t>Chalcopyrite</t>
  </si>
  <si>
    <t>Talc</t>
  </si>
  <si>
    <t>Silicate gangue</t>
  </si>
  <si>
    <t>Cu feed %</t>
  </si>
  <si>
    <t>Cu tail %</t>
  </si>
  <si>
    <t>Cu con %</t>
  </si>
  <si>
    <t>Ball Mill 10 min.</t>
  </si>
  <si>
    <t>Rod Mill 10 min.</t>
  </si>
  <si>
    <t>Size mm</t>
  </si>
  <si>
    <t>-38 mic</t>
  </si>
  <si>
    <t>Geo.mean size mm</t>
  </si>
  <si>
    <t>Feed %</t>
  </si>
  <si>
    <t>Cumulative % finer</t>
  </si>
  <si>
    <t>% liberated</t>
  </si>
  <si>
    <t>Year</t>
  </si>
  <si>
    <t>Crusher Utilisation</t>
  </si>
  <si>
    <t>Utilisation</t>
  </si>
  <si>
    <t xml:space="preserve"> Cu Feed</t>
  </si>
  <si>
    <t xml:space="preserve"> Au Feed </t>
  </si>
  <si>
    <t xml:space="preserve"> AsCu %</t>
  </si>
  <si>
    <t>Tails Cu</t>
  </si>
  <si>
    <t>Tails Au</t>
  </si>
  <si>
    <t xml:space="preserve"> Flotation p80</t>
  </si>
  <si>
    <t xml:space="preserve"> Cu Conc</t>
  </si>
  <si>
    <t>Au Conc</t>
  </si>
  <si>
    <t xml:space="preserve"> Cu Recovery</t>
  </si>
  <si>
    <t xml:space="preserve"> Au Recovery</t>
  </si>
  <si>
    <t>Availability</t>
  </si>
  <si>
    <t>Data</t>
  </si>
  <si>
    <t>High</t>
  </si>
  <si>
    <t>Low</t>
  </si>
  <si>
    <t>Grand Total</t>
  </si>
  <si>
    <t>Number</t>
  </si>
  <si>
    <t>Mean TPH</t>
  </si>
  <si>
    <t>Mean Cu Feed</t>
  </si>
  <si>
    <t>Mean Cu Conc</t>
  </si>
  <si>
    <t>Mean Cu Recovery</t>
  </si>
  <si>
    <t>Std.dev.Cu Recovery</t>
  </si>
  <si>
    <t>Total Number</t>
  </si>
  <si>
    <t>Total Mean TPH</t>
  </si>
  <si>
    <t>Total Mean Cu Feed</t>
  </si>
  <si>
    <t>Total Mean Cu Conc</t>
  </si>
  <si>
    <t>Total Mean Cu Recovery</t>
  </si>
  <si>
    <t>Total Std.dev.Cu Recovery</t>
  </si>
  <si>
    <t>Enter equation in B3, &amp; xmin, xmax, ymin, ymax in B4:B7</t>
  </si>
  <si>
    <t>by John Walkenbach (Wiley)</t>
  </si>
  <si>
    <t>Template from Excel 2003 Bible</t>
  </si>
  <si>
    <t>Right click on chart and select '3-D Rotation' to rotate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</si>
</sst>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0.000"/>
    <numFmt numFmtId="167" formatCode="0.0000"/>
    <numFmt numFmtId="168" formatCode="0.00000"/>
  </numFmts>
  <fonts count="3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name val="Courier New"/>
      <family val="3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indexed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Arial"/>
      <family val="2"/>
    </font>
    <font>
      <b/>
      <i/>
      <sz val="8"/>
      <name val="Arial"/>
      <family val="2"/>
    </font>
    <font>
      <i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3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7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0" borderId="2" applyNumberFormat="0" applyAlignment="0" applyProtection="0"/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5" applyFill="0" applyProtection="0">
      <alignment horizontal="center" vertical="top" wrapText="1"/>
    </xf>
    <xf numFmtId="49" fontId="7" fillId="0" borderId="6" applyFill="0" applyProtection="0">
      <alignment horizontal="center" vertical="top" wrapText="1"/>
    </xf>
    <xf numFmtId="49" fontId="7" fillId="0" borderId="6" applyFill="0" applyProtection="0">
      <alignment horizontal="center" vertical="top" wrapText="1"/>
    </xf>
    <xf numFmtId="49" fontId="7" fillId="0" borderId="6" applyFill="0" applyProtection="0">
      <alignment horizontal="center" vertical="top" wrapText="1"/>
    </xf>
    <xf numFmtId="49" fontId="7" fillId="0" borderId="6" applyFill="0" applyProtection="0">
      <alignment horizontal="center" vertical="top" wrapText="1"/>
    </xf>
    <xf numFmtId="49" fontId="7" fillId="0" borderId="6" applyFill="0" applyProtection="0">
      <alignment horizontal="center" vertical="top" wrapText="1"/>
    </xf>
    <xf numFmtId="49" fontId="7" fillId="0" borderId="5" applyFill="0" applyProtection="0">
      <alignment horizontal="center" vertical="top" wrapText="1"/>
    </xf>
    <xf numFmtId="164" fontId="8" fillId="0" borderId="0" applyFont="0" applyFill="0" applyBorder="0" applyAlignment="0" applyProtection="0"/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65" fontId="7" fillId="0" borderId="0" applyFill="0" applyBorder="0" applyAlignment="0" applyProtection="0">
      <alignment horizontal="right"/>
    </xf>
    <xf numFmtId="165" fontId="7" fillId="0" borderId="0" applyFill="0" applyBorder="0" applyAlignment="0" applyProtection="0">
      <alignment horizontal="right"/>
    </xf>
    <xf numFmtId="165" fontId="7" fillId="0" borderId="0" applyFill="0" applyBorder="0" applyAlignment="0" applyProtection="0">
      <alignment horizontal="right"/>
    </xf>
    <xf numFmtId="165" fontId="7" fillId="0" borderId="0" applyFill="0" applyBorder="0" applyAlignment="0" applyProtection="0">
      <alignment horizontal="right"/>
    </xf>
    <xf numFmtId="165" fontId="7" fillId="0" borderId="0" applyFill="0" applyBorder="0" applyAlignment="0" applyProtection="0">
      <alignment horizontal="right"/>
    </xf>
    <xf numFmtId="165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6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7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8" fontId="7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165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2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6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7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68" fontId="8" fillId="0" borderId="0" applyFill="0" applyBorder="0" applyAlignment="0" applyProtection="0">
      <alignment horizontal="righ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8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0" fontId="8" fillId="0" borderId="0"/>
    <xf numFmtId="0" fontId="2" fillId="0" borderId="0"/>
    <xf numFmtId="0" fontId="2" fillId="0" borderId="0"/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1" fontId="8" fillId="0" borderId="0" applyFill="0" applyBorder="0" applyProtection="0">
      <alignment horizontal="right"/>
    </xf>
    <xf numFmtId="0" fontId="25" fillId="0" borderId="0"/>
    <xf numFmtId="0" fontId="2" fillId="0" borderId="0"/>
    <xf numFmtId="0" fontId="8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2" fillId="4" borderId="10" applyNumberFormat="0" applyFont="0" applyAlignment="0" applyProtection="0"/>
    <xf numFmtId="0" fontId="18" fillId="2" borderId="11" applyNumberFormat="0" applyAlignment="0" applyProtection="0"/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19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127">
    <xf numFmtId="0" fontId="0" fillId="0" borderId="0" xfId="0"/>
    <xf numFmtId="0" fontId="23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166" fontId="23" fillId="0" borderId="0" xfId="0" applyNumberFormat="1" applyFont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/>
    <xf numFmtId="0" fontId="19" fillId="0" borderId="0" xfId="0" applyFont="1" applyBorder="1" applyAlignment="1">
      <alignment horizontal="center"/>
    </xf>
    <xf numFmtId="4" fontId="23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9" fillId="0" borderId="0" xfId="0" applyNumberFormat="1" applyFon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4" fillId="0" borderId="13" xfId="0" applyFont="1" applyFill="1" applyBorder="1" applyAlignment="1">
      <alignment horizontal="center"/>
    </xf>
    <xf numFmtId="0" fontId="19" fillId="0" borderId="0" xfId="0" quotePrefix="1" applyFont="1" applyAlignment="1">
      <alignment horizontal="center"/>
    </xf>
    <xf numFmtId="165" fontId="23" fillId="0" borderId="0" xfId="178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9" fontId="23" fillId="0" borderId="0" xfId="0" applyNumberFormat="1" applyFont="1" applyAlignment="1">
      <alignment horizontal="center"/>
    </xf>
    <xf numFmtId="0" fontId="26" fillId="0" borderId="0" xfId="178" applyFont="1" applyAlignment="1">
      <alignment horizontal="center"/>
    </xf>
    <xf numFmtId="0" fontId="24" fillId="0" borderId="0" xfId="0" applyFont="1"/>
    <xf numFmtId="2" fontId="0" fillId="0" borderId="0" xfId="0" applyNumberFormat="1"/>
    <xf numFmtId="0" fontId="19" fillId="0" borderId="0" xfId="0" applyFont="1"/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right" vertical="center"/>
    </xf>
    <xf numFmtId="0" fontId="29" fillId="0" borderId="0" xfId="0" applyFont="1" applyFill="1" applyBorder="1" applyAlignment="1">
      <alignment horizontal="center" vertical="center"/>
    </xf>
    <xf numFmtId="0" fontId="0" fillId="17" borderId="14" xfId="0" applyFill="1" applyBorder="1" applyProtection="1">
      <protection locked="0"/>
    </xf>
    <xf numFmtId="0" fontId="34" fillId="0" borderId="14" xfId="179" applyFont="1" applyBorder="1" applyAlignment="1">
      <alignment horizontal="center"/>
    </xf>
    <xf numFmtId="0" fontId="35" fillId="0" borderId="14" xfId="179" applyFont="1" applyBorder="1" applyAlignment="1">
      <alignment horizontal="center"/>
    </xf>
    <xf numFmtId="2" fontId="35" fillId="0" borderId="14" xfId="179" applyNumberFormat="1" applyFont="1" applyBorder="1" applyAlignment="1">
      <alignment horizontal="center"/>
    </xf>
    <xf numFmtId="166" fontId="35" fillId="0" borderId="14" xfId="179" applyNumberFormat="1" applyFont="1" applyBorder="1" applyAlignment="1">
      <alignment horizontal="center"/>
    </xf>
    <xf numFmtId="0" fontId="35" fillId="0" borderId="14" xfId="179" quotePrefix="1" applyFont="1" applyBorder="1" applyAlignment="1">
      <alignment horizontal="center"/>
    </xf>
    <xf numFmtId="2" fontId="35" fillId="0" borderId="14" xfId="179" quotePrefix="1" applyNumberFormat="1" applyFont="1" applyBorder="1" applyAlignment="1">
      <alignment horizontal="center"/>
    </xf>
    <xf numFmtId="2" fontId="2" fillId="0" borderId="0" xfId="179" quotePrefix="1" applyNumberFormat="1" applyAlignment="1">
      <alignment horizontal="center"/>
    </xf>
    <xf numFmtId="2" fontId="2" fillId="0" borderId="0" xfId="179" applyNumberFormat="1" applyFont="1" applyAlignment="1">
      <alignment horizontal="center"/>
    </xf>
    <xf numFmtId="2" fontId="2" fillId="0" borderId="0" xfId="179" applyNumberFormat="1" applyAlignment="1">
      <alignment horizontal="center"/>
    </xf>
    <xf numFmtId="49" fontId="2" fillId="0" borderId="0" xfId="179" applyNumberFormat="1" applyFont="1" applyAlignment="1">
      <alignment horizontal="center"/>
    </xf>
    <xf numFmtId="166" fontId="2" fillId="0" borderId="0" xfId="179" applyNumberFormat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 applyFill="1" applyBorder="1" applyAlignment="1">
      <alignment horizontal="center" vertical="top"/>
    </xf>
    <xf numFmtId="0" fontId="23" fillId="0" borderId="0" xfId="0" applyFont="1" applyFill="1" applyBorder="1" applyAlignment="1">
      <alignment horizontal="center"/>
    </xf>
    <xf numFmtId="2" fontId="23" fillId="0" borderId="0" xfId="0" applyNumberFormat="1" applyFont="1" applyFill="1" applyBorder="1" applyAlignment="1">
      <alignment horizontal="center" vertical="top"/>
    </xf>
    <xf numFmtId="2" fontId="23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2" fontId="36" fillId="0" borderId="0" xfId="0" applyNumberFormat="1" applyFont="1" applyFill="1" applyBorder="1" applyAlignment="1">
      <alignment horizontal="center" vertical="top"/>
    </xf>
    <xf numFmtId="2" fontId="36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top"/>
    </xf>
    <xf numFmtId="0" fontId="26" fillId="0" borderId="14" xfId="0" applyFont="1" applyBorder="1" applyAlignment="1">
      <alignment horizontal="center"/>
    </xf>
    <xf numFmtId="2" fontId="26" fillId="0" borderId="14" xfId="0" applyNumberFormat="1" applyFont="1" applyFill="1" applyBorder="1" applyAlignment="1">
      <alignment horizontal="center" vertical="top"/>
    </xf>
    <xf numFmtId="49" fontId="26" fillId="0" borderId="14" xfId="0" applyNumberFormat="1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2" fontId="36" fillId="0" borderId="14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0" fillId="0" borderId="18" xfId="0" applyBorder="1"/>
    <xf numFmtId="0" fontId="37" fillId="0" borderId="0" xfId="0" applyFont="1" applyFill="1" applyAlignment="1">
      <alignment horizontal="center"/>
    </xf>
    <xf numFmtId="15" fontId="17" fillId="0" borderId="0" xfId="0" applyNumberFormat="1" applyFont="1" applyFill="1" applyAlignment="1">
      <alignment horizontal="center" wrapText="1"/>
    </xf>
    <xf numFmtId="0" fontId="17" fillId="0" borderId="0" xfId="0" applyFont="1" applyFill="1" applyAlignment="1">
      <alignment horizontal="center" wrapText="1"/>
    </xf>
    <xf numFmtId="1" fontId="17" fillId="0" borderId="0" xfId="0" applyNumberFormat="1" applyFont="1" applyFill="1" applyAlignment="1">
      <alignment horizontal="center" wrapText="1"/>
    </xf>
    <xf numFmtId="2" fontId="17" fillId="0" borderId="0" xfId="0" applyNumberFormat="1" applyFont="1" applyFill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pivotButton="1" applyBorder="1"/>
    <xf numFmtId="0" fontId="0" fillId="0" borderId="21" xfId="0" applyBorder="1"/>
    <xf numFmtId="0" fontId="17" fillId="0" borderId="0" xfId="0" applyNumberFormat="1" applyFont="1" applyFill="1" applyAlignment="1">
      <alignment horizontal="center" wrapText="1"/>
    </xf>
    <xf numFmtId="1" fontId="17" fillId="0" borderId="0" xfId="0" applyNumberFormat="1" applyFont="1" applyFill="1" applyAlignment="1">
      <alignment horizontal="center"/>
    </xf>
    <xf numFmtId="165" fontId="17" fillId="0" borderId="0" xfId="0" applyNumberFormat="1" applyFont="1" applyFill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" fontId="0" fillId="0" borderId="25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7" xfId="0" applyBorder="1"/>
    <xf numFmtId="0" fontId="0" fillId="0" borderId="28" xfId="0" applyBorder="1"/>
    <xf numFmtId="2" fontId="0" fillId="0" borderId="27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17" fillId="0" borderId="0" xfId="0" applyNumberFormat="1" applyFont="1" applyFill="1" applyAlignment="1">
      <alignment horizontal="center"/>
    </xf>
    <xf numFmtId="165" fontId="17" fillId="0" borderId="0" xfId="0" applyNumberFormat="1" applyFont="1" applyFill="1" applyAlignment="1">
      <alignment horizontal="center"/>
    </xf>
    <xf numFmtId="0" fontId="27" fillId="0" borderId="0" xfId="206" applyFont="1"/>
    <xf numFmtId="0" fontId="1" fillId="0" borderId="0" xfId="206"/>
    <xf numFmtId="0" fontId="28" fillId="0" borderId="0" xfId="206" applyFont="1" applyFill="1" applyBorder="1" applyAlignment="1">
      <alignment horizontal="center" vertical="center"/>
    </xf>
    <xf numFmtId="0" fontId="1" fillId="0" borderId="0" xfId="206" applyBorder="1"/>
    <xf numFmtId="0" fontId="19" fillId="0" borderId="14" xfId="206" applyFont="1" applyBorder="1" applyAlignment="1">
      <alignment horizontal="right"/>
    </xf>
    <xf numFmtId="2" fontId="1" fillId="0" borderId="14" xfId="206" applyNumberFormat="1" applyBorder="1"/>
    <xf numFmtId="0" fontId="1" fillId="0" borderId="0" xfId="206" applyAlignment="1">
      <alignment horizontal="center"/>
    </xf>
    <xf numFmtId="0" fontId="1" fillId="0" borderId="0" xfId="206" quotePrefix="1"/>
    <xf numFmtId="0" fontId="19" fillId="0" borderId="0" xfId="206" applyFont="1" applyAlignment="1">
      <alignment horizontal="right"/>
    </xf>
    <xf numFmtId="0" fontId="19" fillId="0" borderId="0" xfId="206" applyFont="1" applyFill="1" applyBorder="1" applyAlignment="1">
      <alignment horizontal="left" vertical="center"/>
    </xf>
    <xf numFmtId="0" fontId="30" fillId="0" borderId="0" xfId="206" applyFont="1" applyFill="1" applyBorder="1" applyAlignment="1">
      <alignment horizontal="left" vertical="center"/>
    </xf>
    <xf numFmtId="0" fontId="31" fillId="0" borderId="0" xfId="206" applyFont="1" applyAlignment="1">
      <alignment horizontal="right"/>
    </xf>
    <xf numFmtId="0" fontId="24" fillId="0" borderId="0" xfId="206" applyFont="1"/>
    <xf numFmtId="0" fontId="32" fillId="0" borderId="0" xfId="206" applyFont="1"/>
    <xf numFmtId="0" fontId="33" fillId="0" borderId="0" xfId="206" applyFont="1" applyAlignment="1">
      <alignment horizontal="right"/>
    </xf>
    <xf numFmtId="167" fontId="1" fillId="0" borderId="15" xfId="206" applyNumberFormat="1" applyBorder="1"/>
    <xf numFmtId="165" fontId="19" fillId="17" borderId="14" xfId="206" applyNumberFormat="1" applyFont="1" applyFill="1" applyBorder="1"/>
    <xf numFmtId="0" fontId="38" fillId="0" borderId="0" xfId="206" applyFont="1"/>
    <xf numFmtId="0" fontId="19" fillId="0" borderId="0" xfId="206" applyFont="1" applyBorder="1" applyAlignment="1">
      <alignment horizontal="right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34" fillId="0" borderId="14" xfId="179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07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2" xfId="4" builtinId="34" customBuiltin="1"/>
    <cellStyle name="20% - Accent2 2" xfId="5" xr:uid="{00000000-0005-0000-0000-000004000000}"/>
    <cellStyle name="20% - Accent2 3" xfId="6" xr:uid="{00000000-0005-0000-0000-000005000000}"/>
    <cellStyle name="20% - Accent3" xfId="7" builtinId="38" customBuiltin="1"/>
    <cellStyle name="20% - Accent3 2" xfId="8" xr:uid="{00000000-0005-0000-0000-000007000000}"/>
    <cellStyle name="20% - Accent3 3" xfId="9" xr:uid="{00000000-0005-0000-0000-000008000000}"/>
    <cellStyle name="20% - Accent4" xfId="10" builtinId="42" customBuiltin="1"/>
    <cellStyle name="20% - Accent4 2" xfId="11" xr:uid="{00000000-0005-0000-0000-00000A000000}"/>
    <cellStyle name="20% - Accent4 3" xfId="12" xr:uid="{00000000-0005-0000-0000-00000B000000}"/>
    <cellStyle name="20% - Accent5" xfId="13" builtinId="46" customBuiltin="1"/>
    <cellStyle name="20% - Accent5 2" xfId="14" xr:uid="{00000000-0005-0000-0000-00000D000000}"/>
    <cellStyle name="20% - Accent5 3" xfId="15" xr:uid="{00000000-0005-0000-0000-00000E000000}"/>
    <cellStyle name="20% - Accent6" xfId="16" builtinId="50" customBuiltin="1"/>
    <cellStyle name="20% - Accent6 2" xfId="17" xr:uid="{00000000-0005-0000-0000-000010000000}"/>
    <cellStyle name="20% - Accent6 3" xfId="18" xr:uid="{00000000-0005-0000-0000-000011000000}"/>
    <cellStyle name="40% - Accent1" xfId="19" builtinId="31" customBuiltin="1"/>
    <cellStyle name="40% - Accent1 2" xfId="20" xr:uid="{00000000-0005-0000-0000-000013000000}"/>
    <cellStyle name="40% - Accent1 3" xfId="21" xr:uid="{00000000-0005-0000-0000-000014000000}"/>
    <cellStyle name="40% - Accent2" xfId="22" builtinId="35" customBuiltin="1"/>
    <cellStyle name="40% - Accent2 2" xfId="23" xr:uid="{00000000-0005-0000-0000-000016000000}"/>
    <cellStyle name="40% - Accent2 3" xfId="24" xr:uid="{00000000-0005-0000-0000-000017000000}"/>
    <cellStyle name="40% - Accent3" xfId="25" builtinId="39" customBuiltin="1"/>
    <cellStyle name="40% - Accent3 2" xfId="26" xr:uid="{00000000-0005-0000-0000-000019000000}"/>
    <cellStyle name="40% - Accent3 3" xfId="27" xr:uid="{00000000-0005-0000-0000-00001A000000}"/>
    <cellStyle name="40% - Accent4" xfId="28" builtinId="43" customBuiltin="1"/>
    <cellStyle name="40% - Accent4 2" xfId="29" xr:uid="{00000000-0005-0000-0000-00001C000000}"/>
    <cellStyle name="40% - Accent4 3" xfId="30" xr:uid="{00000000-0005-0000-0000-00001D000000}"/>
    <cellStyle name="40% - Accent5" xfId="31" builtinId="47" customBuiltin="1"/>
    <cellStyle name="40% - Accent5 2" xfId="32" xr:uid="{00000000-0005-0000-0000-00001F000000}"/>
    <cellStyle name="40% - Accent5 3" xfId="33" xr:uid="{00000000-0005-0000-0000-000020000000}"/>
    <cellStyle name="40% - Accent6" xfId="34" builtinId="51" customBuiltin="1"/>
    <cellStyle name="40% - Accent6 2" xfId="35" xr:uid="{00000000-0005-0000-0000-000022000000}"/>
    <cellStyle name="40% - Accent6 3" xfId="36" xr:uid="{00000000-0005-0000-0000-000023000000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ColStubs" xfId="52" xr:uid="{00000000-0005-0000-0000-000033000000}"/>
    <cellStyle name="ColStubs 2" xfId="53" xr:uid="{00000000-0005-0000-0000-000034000000}"/>
    <cellStyle name="ColStubs 2 2" xfId="54" xr:uid="{00000000-0005-0000-0000-000035000000}"/>
    <cellStyle name="ColStubs 3" xfId="55" xr:uid="{00000000-0005-0000-0000-000036000000}"/>
    <cellStyle name="ColStubs 3 2" xfId="56" xr:uid="{00000000-0005-0000-0000-000037000000}"/>
    <cellStyle name="ColStubs 4" xfId="57" xr:uid="{00000000-0005-0000-0000-000038000000}"/>
    <cellStyle name="ColStubsLine" xfId="58" xr:uid="{00000000-0005-0000-0000-000039000000}"/>
    <cellStyle name="ColStubsLine 2" xfId="59" xr:uid="{00000000-0005-0000-0000-00003A000000}"/>
    <cellStyle name="ColStubsLine 3" xfId="60" xr:uid="{00000000-0005-0000-0000-00003B000000}"/>
    <cellStyle name="ColStubsLine 3 2" xfId="61" xr:uid="{00000000-0005-0000-0000-00003C000000}"/>
    <cellStyle name="ColStubsLine 4" xfId="62" xr:uid="{00000000-0005-0000-0000-00003D000000}"/>
    <cellStyle name="ColStubsLine 4 2" xfId="63" xr:uid="{00000000-0005-0000-0000-00003E000000}"/>
    <cellStyle name="ColStubsLine 5" xfId="64" xr:uid="{00000000-0005-0000-0000-00003F000000}"/>
    <cellStyle name="ColStubsLine2" xfId="65" xr:uid="{00000000-0005-0000-0000-000040000000}"/>
    <cellStyle name="ColStubsLine2 2" xfId="66" xr:uid="{00000000-0005-0000-0000-000041000000}"/>
    <cellStyle name="ColStubsLine2 3" xfId="67" xr:uid="{00000000-0005-0000-0000-000042000000}"/>
    <cellStyle name="ColStubsLine2 3 2" xfId="68" xr:uid="{00000000-0005-0000-0000-000043000000}"/>
    <cellStyle name="ColStubsLine2 4" xfId="69" xr:uid="{00000000-0005-0000-0000-000044000000}"/>
    <cellStyle name="ColStubsLine2 4 2" xfId="70" xr:uid="{00000000-0005-0000-0000-000045000000}"/>
    <cellStyle name="ColStubsLine2 5" xfId="71" xr:uid="{00000000-0005-0000-0000-000046000000}"/>
    <cellStyle name="Comma 2" xfId="72" xr:uid="{00000000-0005-0000-0000-000047000000}"/>
    <cellStyle name="DefaultBold" xfId="73" xr:uid="{00000000-0005-0000-0000-000048000000}"/>
    <cellStyle name="DefaultBold 2" xfId="74" xr:uid="{00000000-0005-0000-0000-000049000000}"/>
    <cellStyle name="DefaultBold 3" xfId="75" xr:uid="{00000000-0005-0000-0000-00004A000000}"/>
    <cellStyle name="DefaultBold 3 2" xfId="76" xr:uid="{00000000-0005-0000-0000-00004B000000}"/>
    <cellStyle name="DefaultBold 4" xfId="77" xr:uid="{00000000-0005-0000-0000-00004C000000}"/>
    <cellStyle name="DefaultBold 4 2" xfId="78" xr:uid="{00000000-0005-0000-0000-00004D000000}"/>
    <cellStyle name="DefaultBold 5" xfId="79" xr:uid="{00000000-0005-0000-0000-00004E000000}"/>
    <cellStyle name="DefaultBoldDP1" xfId="80" xr:uid="{00000000-0005-0000-0000-00004F000000}"/>
    <cellStyle name="DefaultBoldDP1 2" xfId="81" xr:uid="{00000000-0005-0000-0000-000050000000}"/>
    <cellStyle name="DefaultBoldDP1 2 2" xfId="82" xr:uid="{00000000-0005-0000-0000-000051000000}"/>
    <cellStyle name="DefaultBoldDP1 3" xfId="83" xr:uid="{00000000-0005-0000-0000-000052000000}"/>
    <cellStyle name="DefaultBoldDP1 3 2" xfId="84" xr:uid="{00000000-0005-0000-0000-000053000000}"/>
    <cellStyle name="DefaultBoldDP1 4" xfId="85" xr:uid="{00000000-0005-0000-0000-000054000000}"/>
    <cellStyle name="DefaultBoldDP2" xfId="86" xr:uid="{00000000-0005-0000-0000-000055000000}"/>
    <cellStyle name="DefaultBoldDP2 2" xfId="87" xr:uid="{00000000-0005-0000-0000-000056000000}"/>
    <cellStyle name="DefaultBoldDP2 2 2" xfId="88" xr:uid="{00000000-0005-0000-0000-000057000000}"/>
    <cellStyle name="DefaultBoldDP2 3" xfId="89" xr:uid="{00000000-0005-0000-0000-000058000000}"/>
    <cellStyle name="DefaultBoldDP2 3 2" xfId="90" xr:uid="{00000000-0005-0000-0000-000059000000}"/>
    <cellStyle name="DefaultBoldDP2 4" xfId="91" xr:uid="{00000000-0005-0000-0000-00005A000000}"/>
    <cellStyle name="DefaultBoldDP3" xfId="92" xr:uid="{00000000-0005-0000-0000-00005B000000}"/>
    <cellStyle name="DefaultBoldDP3 2" xfId="93" xr:uid="{00000000-0005-0000-0000-00005C000000}"/>
    <cellStyle name="DefaultBoldDP3 2 2" xfId="94" xr:uid="{00000000-0005-0000-0000-00005D000000}"/>
    <cellStyle name="DefaultBoldDP3 3" xfId="95" xr:uid="{00000000-0005-0000-0000-00005E000000}"/>
    <cellStyle name="DefaultBoldDP3 3 2" xfId="96" xr:uid="{00000000-0005-0000-0000-00005F000000}"/>
    <cellStyle name="DefaultBoldDP3 4" xfId="97" xr:uid="{00000000-0005-0000-0000-000060000000}"/>
    <cellStyle name="DefaultBoldDP4" xfId="98" xr:uid="{00000000-0005-0000-0000-000061000000}"/>
    <cellStyle name="DefaultBoldDP4 2" xfId="99" xr:uid="{00000000-0005-0000-0000-000062000000}"/>
    <cellStyle name="DefaultBoldDP4 2 2" xfId="100" xr:uid="{00000000-0005-0000-0000-000063000000}"/>
    <cellStyle name="DefaultBoldDP4 3" xfId="101" xr:uid="{00000000-0005-0000-0000-000064000000}"/>
    <cellStyle name="DefaultBoldDP4 3 2" xfId="102" xr:uid="{00000000-0005-0000-0000-000065000000}"/>
    <cellStyle name="DefaultBoldDP4 4" xfId="103" xr:uid="{00000000-0005-0000-0000-000066000000}"/>
    <cellStyle name="DefaultBoldDP5" xfId="104" xr:uid="{00000000-0005-0000-0000-000067000000}"/>
    <cellStyle name="DefaultBoldDP5 2" xfId="105" xr:uid="{00000000-0005-0000-0000-000068000000}"/>
    <cellStyle name="DefaultBoldDP5 2 2" xfId="106" xr:uid="{00000000-0005-0000-0000-000069000000}"/>
    <cellStyle name="DefaultBoldDP5 3" xfId="107" xr:uid="{00000000-0005-0000-0000-00006A000000}"/>
    <cellStyle name="DefaultBoldDP5 3 2" xfId="108" xr:uid="{00000000-0005-0000-0000-00006B000000}"/>
    <cellStyle name="DefaultBoldDP5 4" xfId="109" xr:uid="{00000000-0005-0000-0000-00006C000000}"/>
    <cellStyle name="DefaultDP1" xfId="110" xr:uid="{00000000-0005-0000-0000-00006D000000}"/>
    <cellStyle name="DefaultDP1 2" xfId="111" xr:uid="{00000000-0005-0000-0000-00006E000000}"/>
    <cellStyle name="DefaultDP1 3" xfId="112" xr:uid="{00000000-0005-0000-0000-00006F000000}"/>
    <cellStyle name="DefaultDP1 3 2" xfId="113" xr:uid="{00000000-0005-0000-0000-000070000000}"/>
    <cellStyle name="DefaultDP1 4" xfId="114" xr:uid="{00000000-0005-0000-0000-000071000000}"/>
    <cellStyle name="DefaultDP1 4 2" xfId="115" xr:uid="{00000000-0005-0000-0000-000072000000}"/>
    <cellStyle name="DefaultDP1 5" xfId="116" xr:uid="{00000000-0005-0000-0000-000073000000}"/>
    <cellStyle name="DefaultDP2" xfId="117" xr:uid="{00000000-0005-0000-0000-000074000000}"/>
    <cellStyle name="DefaultDP2 2" xfId="118" xr:uid="{00000000-0005-0000-0000-000075000000}"/>
    <cellStyle name="DefaultDP2 2 2" xfId="119" xr:uid="{00000000-0005-0000-0000-000076000000}"/>
    <cellStyle name="DefaultDP2 3" xfId="120" xr:uid="{00000000-0005-0000-0000-000077000000}"/>
    <cellStyle name="DefaultDP2 3 2" xfId="121" xr:uid="{00000000-0005-0000-0000-000078000000}"/>
    <cellStyle name="DefaultDP2 4" xfId="122" xr:uid="{00000000-0005-0000-0000-000079000000}"/>
    <cellStyle name="DefaultDP3" xfId="123" xr:uid="{00000000-0005-0000-0000-00007A000000}"/>
    <cellStyle name="DefaultDP3 2" xfId="124" xr:uid="{00000000-0005-0000-0000-00007B000000}"/>
    <cellStyle name="DefaultDP3 2 2" xfId="125" xr:uid="{00000000-0005-0000-0000-00007C000000}"/>
    <cellStyle name="DefaultDP3 3" xfId="126" xr:uid="{00000000-0005-0000-0000-00007D000000}"/>
    <cellStyle name="DefaultDP3 3 2" xfId="127" xr:uid="{00000000-0005-0000-0000-00007E000000}"/>
    <cellStyle name="DefaultDP3 4" xfId="128" xr:uid="{00000000-0005-0000-0000-00007F000000}"/>
    <cellStyle name="DefaultDP4" xfId="129" xr:uid="{00000000-0005-0000-0000-000080000000}"/>
    <cellStyle name="DefaultDP4 2" xfId="130" xr:uid="{00000000-0005-0000-0000-000081000000}"/>
    <cellStyle name="DefaultDP4 2 2" xfId="131" xr:uid="{00000000-0005-0000-0000-000082000000}"/>
    <cellStyle name="DefaultDP4 3" xfId="132" xr:uid="{00000000-0005-0000-0000-000083000000}"/>
    <cellStyle name="DefaultDP4 3 2" xfId="133" xr:uid="{00000000-0005-0000-0000-000084000000}"/>
    <cellStyle name="DefaultDP4 4" xfId="134" xr:uid="{00000000-0005-0000-0000-000085000000}"/>
    <cellStyle name="DefaultDP5" xfId="135" xr:uid="{00000000-0005-0000-0000-000086000000}"/>
    <cellStyle name="DefaultDP5 2" xfId="136" xr:uid="{00000000-0005-0000-0000-000087000000}"/>
    <cellStyle name="DefaultDP5 2 2" xfId="137" xr:uid="{00000000-0005-0000-0000-000088000000}"/>
    <cellStyle name="DefaultDP5 3" xfId="138" xr:uid="{00000000-0005-0000-0000-000089000000}"/>
    <cellStyle name="DefaultDP5 3 2" xfId="139" xr:uid="{00000000-0005-0000-0000-00008A000000}"/>
    <cellStyle name="DefaultDP5 4" xfId="140" xr:uid="{00000000-0005-0000-0000-00008B000000}"/>
    <cellStyle name="DefaultLeft" xfId="141" xr:uid="{00000000-0005-0000-0000-00008C000000}"/>
    <cellStyle name="DefaultLeft 2" xfId="142" xr:uid="{00000000-0005-0000-0000-00008D000000}"/>
    <cellStyle name="DefaultLeft 3" xfId="143" xr:uid="{00000000-0005-0000-0000-00008E000000}"/>
    <cellStyle name="DefaultLeft 3 2" xfId="144" xr:uid="{00000000-0005-0000-0000-00008F000000}"/>
    <cellStyle name="DefaultLeft 4" xfId="145" xr:uid="{00000000-0005-0000-0000-000090000000}"/>
    <cellStyle name="DefaultLeft 4 2" xfId="146" xr:uid="{00000000-0005-0000-0000-000091000000}"/>
    <cellStyle name="DefaultLeft 5" xfId="147" xr:uid="{00000000-0005-0000-0000-000092000000}"/>
    <cellStyle name="DefaultLeftBold" xfId="148" xr:uid="{00000000-0005-0000-0000-000093000000}"/>
    <cellStyle name="DefaultLeftBold 2" xfId="149" xr:uid="{00000000-0005-0000-0000-000094000000}"/>
    <cellStyle name="DefaultLeftBold 3" xfId="150" xr:uid="{00000000-0005-0000-0000-000095000000}"/>
    <cellStyle name="DefaultLeftBold 3 2" xfId="151" xr:uid="{00000000-0005-0000-0000-000096000000}"/>
    <cellStyle name="DefaultLeftBold 4" xfId="152" xr:uid="{00000000-0005-0000-0000-000097000000}"/>
    <cellStyle name="DefaultLeftBold 4 2" xfId="153" xr:uid="{00000000-0005-0000-0000-000098000000}"/>
    <cellStyle name="DefaultLeftBold 5" xfId="154" xr:uid="{00000000-0005-0000-0000-000099000000}"/>
    <cellStyle name="Explanatory Text" xfId="155" builtinId="53" customBuiltin="1"/>
    <cellStyle name="Good" xfId="156" builtinId="26" customBuiltin="1"/>
    <cellStyle name="Heading 1" xfId="157" builtinId="16" customBuiltin="1"/>
    <cellStyle name="Heading 2" xfId="158" builtinId="17" customBuiltin="1"/>
    <cellStyle name="Heading 3" xfId="159" builtinId="18" customBuiltin="1"/>
    <cellStyle name="Heading 4" xfId="160" builtinId="19" customBuiltin="1"/>
    <cellStyle name="Input" xfId="161" builtinId="20" customBuiltin="1"/>
    <cellStyle name="Linked Cell" xfId="162" builtinId="24" customBuiltin="1"/>
    <cellStyle name="Neutral" xfId="163" builtinId="28" customBuiltin="1"/>
    <cellStyle name="Normal" xfId="0" builtinId="0"/>
    <cellStyle name="Normal 10" xfId="164" xr:uid="{00000000-0005-0000-0000-0000A4000000}"/>
    <cellStyle name="Normal 11" xfId="206" xr:uid="{00000000-0005-0000-0000-0000A5000000}"/>
    <cellStyle name="Normal 2" xfId="165" xr:uid="{00000000-0005-0000-0000-0000A6000000}"/>
    <cellStyle name="Normal 2 2" xfId="166" xr:uid="{00000000-0005-0000-0000-0000A7000000}"/>
    <cellStyle name="Normal 3" xfId="167" xr:uid="{00000000-0005-0000-0000-0000A8000000}"/>
    <cellStyle name="Normal 3 2" xfId="168" xr:uid="{00000000-0005-0000-0000-0000A9000000}"/>
    <cellStyle name="Normal 4" xfId="169" xr:uid="{00000000-0005-0000-0000-0000AA000000}"/>
    <cellStyle name="Normal 4 2" xfId="170" xr:uid="{00000000-0005-0000-0000-0000AB000000}"/>
    <cellStyle name="Normal 5" xfId="171" xr:uid="{00000000-0005-0000-0000-0000AC000000}"/>
    <cellStyle name="Normal 5 2" xfId="172" xr:uid="{00000000-0005-0000-0000-0000AD000000}"/>
    <cellStyle name="Normal 6" xfId="173" xr:uid="{00000000-0005-0000-0000-0000AE000000}"/>
    <cellStyle name="Normal 6 2" xfId="174" xr:uid="{00000000-0005-0000-0000-0000AF000000}"/>
    <cellStyle name="Normal 7" xfId="175" xr:uid="{00000000-0005-0000-0000-0000B0000000}"/>
    <cellStyle name="Normal 8" xfId="176" xr:uid="{00000000-0005-0000-0000-0000B1000000}"/>
    <cellStyle name="Normal 9" xfId="177" xr:uid="{00000000-0005-0000-0000-0000B2000000}"/>
    <cellStyle name="Normal_Sheet1" xfId="178" xr:uid="{00000000-0005-0000-0000-0000B3000000}"/>
    <cellStyle name="Normal_Simon size data" xfId="179" xr:uid="{00000000-0005-0000-0000-0000B4000000}"/>
    <cellStyle name="Note" xfId="180" builtinId="10" customBuiltin="1"/>
    <cellStyle name="Note 2" xfId="181" xr:uid="{00000000-0005-0000-0000-0000B6000000}"/>
    <cellStyle name="Note 2 2" xfId="182" xr:uid="{00000000-0005-0000-0000-0000B7000000}"/>
    <cellStyle name="Note 3" xfId="183" xr:uid="{00000000-0005-0000-0000-0000B8000000}"/>
    <cellStyle name="Note 3 2" xfId="184" xr:uid="{00000000-0005-0000-0000-0000B9000000}"/>
    <cellStyle name="Note 4" xfId="185" xr:uid="{00000000-0005-0000-0000-0000BA000000}"/>
    <cellStyle name="Note 4 2" xfId="186" xr:uid="{00000000-0005-0000-0000-0000BB000000}"/>
    <cellStyle name="Note 5" xfId="187" xr:uid="{00000000-0005-0000-0000-0000BC000000}"/>
    <cellStyle name="Note 5 2" xfId="188" xr:uid="{00000000-0005-0000-0000-0000BD000000}"/>
    <cellStyle name="Note 6" xfId="189" xr:uid="{00000000-0005-0000-0000-0000BE000000}"/>
    <cellStyle name="Output" xfId="190" builtinId="21" customBuiltin="1"/>
    <cellStyle name="SheetBoldRow" xfId="191" xr:uid="{00000000-0005-0000-0000-0000C0000000}"/>
    <cellStyle name="SheetBoldRow 2" xfId="192" xr:uid="{00000000-0005-0000-0000-0000C1000000}"/>
    <cellStyle name="SheetBoldRow 2 2" xfId="193" xr:uid="{00000000-0005-0000-0000-0000C2000000}"/>
    <cellStyle name="SheetBoldRow 3" xfId="194" xr:uid="{00000000-0005-0000-0000-0000C3000000}"/>
    <cellStyle name="SheetBoldRow 3 2" xfId="195" xr:uid="{00000000-0005-0000-0000-0000C4000000}"/>
    <cellStyle name="SheetBoldRow 4" xfId="196" xr:uid="{00000000-0005-0000-0000-0000C5000000}"/>
    <cellStyle name="SheetTitle" xfId="197" xr:uid="{00000000-0005-0000-0000-0000C6000000}"/>
    <cellStyle name="SheetTitle 2" xfId="198" xr:uid="{00000000-0005-0000-0000-0000C7000000}"/>
    <cellStyle name="SheetTitle 2 2" xfId="199" xr:uid="{00000000-0005-0000-0000-0000C8000000}"/>
    <cellStyle name="SheetTitle 3" xfId="200" xr:uid="{00000000-0005-0000-0000-0000C9000000}"/>
    <cellStyle name="SheetTitle 3 2" xfId="201" xr:uid="{00000000-0005-0000-0000-0000CA000000}"/>
    <cellStyle name="SheetTitle 4" xfId="202" xr:uid="{00000000-0005-0000-0000-0000CB000000}"/>
    <cellStyle name="Title" xfId="203" builtinId="15" customBuiltin="1"/>
    <cellStyle name="Total" xfId="204" builtinId="25" customBuiltin="1"/>
    <cellStyle name="Warning Text" xfId="205" builtinId="11" customBuiltin="1"/>
  </cellStyles>
  <dxfs count="2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Fig.2.22!$M$3</c:f>
          <c:strCache>
            <c:ptCount val="1"/>
          </c:strCache>
        </c:strRef>
      </c:tx>
      <c:layout>
        <c:manualLayout>
          <c:xMode val="edge"/>
          <c:yMode val="edge"/>
          <c:x val="0.14000006835940837"/>
          <c:y val="1.7991017668180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30"/>
      <c:hPercent val="100"/>
      <c:rotY val="310"/>
      <c:depthPercent val="160"/>
      <c:rAngAx val="0"/>
    </c:view3D>
    <c:floor>
      <c:thickness val="0"/>
      <c:spPr>
        <a:noFill/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808080"/>
          </a:solidFill>
          <a:prstDash val="solid"/>
        </a:ln>
      </c:spPr>
    </c:sideWall>
    <c:backWall>
      <c:thickness val="0"/>
      <c:spPr>
        <a:noFill/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20600010058598661"/>
          <c:y val="1.3493263251135602E-2"/>
          <c:w val="0.67700033056656761"/>
          <c:h val="0.89955088340904021"/>
        </c:manualLayout>
      </c:layout>
      <c:surface3DChart>
        <c:wireframe val="0"/>
        <c:ser>
          <c:idx val="0"/>
          <c:order val="0"/>
          <c:tx>
            <c:strRef>
              <c:f>Fig.2.22!$M$7</c:f>
              <c:strCache>
                <c:ptCount val="1"/>
                <c:pt idx="0">
                  <c:v>700.0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Fig.2.22!$M$8:$M$32</c:f>
              <c:numCache>
                <c:formatCode>0.00</c:formatCode>
                <c:ptCount val="25"/>
                <c:pt idx="0">
                  <c:v>1.2981799999999994</c:v>
                </c:pt>
                <c:pt idx="1">
                  <c:v>1.3117349999999992</c:v>
                </c:pt>
                <c:pt idx="2">
                  <c:v>1.325289999999999</c:v>
                </c:pt>
                <c:pt idx="3">
                  <c:v>1.3388449999999992</c:v>
                </c:pt>
                <c:pt idx="4">
                  <c:v>1.3523999999999989</c:v>
                </c:pt>
                <c:pt idx="5">
                  <c:v>1.3659549999999991</c:v>
                </c:pt>
                <c:pt idx="6">
                  <c:v>1.3795099999999993</c:v>
                </c:pt>
                <c:pt idx="7">
                  <c:v>1.3930649999999987</c:v>
                </c:pt>
                <c:pt idx="8">
                  <c:v>1.4066199999999989</c:v>
                </c:pt>
                <c:pt idx="9">
                  <c:v>1.4201749999999991</c:v>
                </c:pt>
                <c:pt idx="10">
                  <c:v>1.4337299999999988</c:v>
                </c:pt>
                <c:pt idx="11">
                  <c:v>1.447284999999999</c:v>
                </c:pt>
                <c:pt idx="12">
                  <c:v>1.4608399999999988</c:v>
                </c:pt>
                <c:pt idx="13">
                  <c:v>1.4743949999999986</c:v>
                </c:pt>
                <c:pt idx="14">
                  <c:v>1.4879499999999988</c:v>
                </c:pt>
                <c:pt idx="15">
                  <c:v>1.5015049999999985</c:v>
                </c:pt>
                <c:pt idx="16">
                  <c:v>1.5150599999999987</c:v>
                </c:pt>
                <c:pt idx="17">
                  <c:v>1.5286149999999985</c:v>
                </c:pt>
                <c:pt idx="18">
                  <c:v>1.5421699999999983</c:v>
                </c:pt>
                <c:pt idx="19">
                  <c:v>1.5557249999999985</c:v>
                </c:pt>
                <c:pt idx="20">
                  <c:v>1.5692799999999987</c:v>
                </c:pt>
                <c:pt idx="21">
                  <c:v>1.5828349999999987</c:v>
                </c:pt>
                <c:pt idx="22">
                  <c:v>1.5963899999999984</c:v>
                </c:pt>
                <c:pt idx="23">
                  <c:v>1.6099449999999982</c:v>
                </c:pt>
                <c:pt idx="24">
                  <c:v>1.6234999999999984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E-4A2E-8500-ACBA60D02AA3}"/>
            </c:ext>
          </c:extLst>
        </c:ser>
        <c:ser>
          <c:idx val="1"/>
          <c:order val="1"/>
          <c:tx>
            <c:strRef>
              <c:f>Fig.2.22!$N$7</c:f>
              <c:strCache>
                <c:ptCount val="1"/>
                <c:pt idx="0">
                  <c:v>725.0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Fig.2.22!$N$8:$N$32</c:f>
              <c:numCache>
                <c:formatCode>0.00</c:formatCode>
                <c:ptCount val="25"/>
                <c:pt idx="0">
                  <c:v>1.30711625</c:v>
                </c:pt>
                <c:pt idx="1">
                  <c:v>1.3202958333333332</c:v>
                </c:pt>
                <c:pt idx="2">
                  <c:v>1.333475416666666</c:v>
                </c:pt>
                <c:pt idx="3">
                  <c:v>1.3466549999999997</c:v>
                </c:pt>
                <c:pt idx="4">
                  <c:v>1.359834583333333</c:v>
                </c:pt>
                <c:pt idx="5">
                  <c:v>1.3730141666666662</c:v>
                </c:pt>
                <c:pt idx="6">
                  <c:v>1.3861937499999999</c:v>
                </c:pt>
                <c:pt idx="7">
                  <c:v>1.3993733333333327</c:v>
                </c:pt>
                <c:pt idx="8">
                  <c:v>1.4125529166666664</c:v>
                </c:pt>
                <c:pt idx="9">
                  <c:v>1.4257324999999996</c:v>
                </c:pt>
                <c:pt idx="10">
                  <c:v>1.4389120833333329</c:v>
                </c:pt>
                <c:pt idx="11">
                  <c:v>1.4520916666666666</c:v>
                </c:pt>
                <c:pt idx="12">
                  <c:v>1.4652712499999994</c:v>
                </c:pt>
                <c:pt idx="13">
                  <c:v>1.4784508333333326</c:v>
                </c:pt>
                <c:pt idx="14">
                  <c:v>1.4916304166666658</c:v>
                </c:pt>
                <c:pt idx="15">
                  <c:v>1.5048099999999995</c:v>
                </c:pt>
                <c:pt idx="16">
                  <c:v>1.5179895833333328</c:v>
                </c:pt>
                <c:pt idx="17">
                  <c:v>1.5311691666666656</c:v>
                </c:pt>
                <c:pt idx="18">
                  <c:v>1.5443487499999993</c:v>
                </c:pt>
                <c:pt idx="19">
                  <c:v>1.5575283333333325</c:v>
                </c:pt>
                <c:pt idx="20">
                  <c:v>1.5707079166666662</c:v>
                </c:pt>
                <c:pt idx="21">
                  <c:v>1.5838874999999988</c:v>
                </c:pt>
                <c:pt idx="22">
                  <c:v>1.5970670833333325</c:v>
                </c:pt>
                <c:pt idx="23">
                  <c:v>1.6102466666666653</c:v>
                </c:pt>
                <c:pt idx="24">
                  <c:v>1.623426249999999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E-4A2E-8500-ACBA60D02AA3}"/>
            </c:ext>
          </c:extLst>
        </c:ser>
        <c:ser>
          <c:idx val="2"/>
          <c:order val="2"/>
          <c:tx>
            <c:strRef>
              <c:f>Fig.2.22!$O$7</c:f>
              <c:strCache>
                <c:ptCount val="1"/>
                <c:pt idx="0">
                  <c:v>750.0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Fig.2.22!$O$8:$O$32</c:f>
              <c:numCache>
                <c:formatCode>0.00</c:formatCode>
                <c:ptCount val="25"/>
                <c:pt idx="0">
                  <c:v>1.3155249999999996</c:v>
                </c:pt>
                <c:pt idx="1">
                  <c:v>1.3283291666666659</c:v>
                </c:pt>
                <c:pt idx="2">
                  <c:v>1.3411333333333322</c:v>
                </c:pt>
                <c:pt idx="3">
                  <c:v>1.3539374999999993</c:v>
                </c:pt>
                <c:pt idx="4">
                  <c:v>1.3667416666666656</c:v>
                </c:pt>
                <c:pt idx="5">
                  <c:v>1.3795458333333328</c:v>
                </c:pt>
                <c:pt idx="6">
                  <c:v>1.3923499999999991</c:v>
                </c:pt>
                <c:pt idx="7">
                  <c:v>1.4051541666666654</c:v>
                </c:pt>
                <c:pt idx="8">
                  <c:v>1.4179583333333325</c:v>
                </c:pt>
                <c:pt idx="9">
                  <c:v>1.4307624999999988</c:v>
                </c:pt>
                <c:pt idx="10">
                  <c:v>1.443566666666666</c:v>
                </c:pt>
                <c:pt idx="11">
                  <c:v>1.4563708333333323</c:v>
                </c:pt>
                <c:pt idx="12">
                  <c:v>1.4691749999999986</c:v>
                </c:pt>
                <c:pt idx="13">
                  <c:v>1.4819791666666657</c:v>
                </c:pt>
                <c:pt idx="14">
                  <c:v>1.494783333333332</c:v>
                </c:pt>
                <c:pt idx="15">
                  <c:v>1.5075874999999987</c:v>
                </c:pt>
                <c:pt idx="16">
                  <c:v>1.5203916666666655</c:v>
                </c:pt>
                <c:pt idx="17">
                  <c:v>1.5331958333333318</c:v>
                </c:pt>
                <c:pt idx="18">
                  <c:v>1.5459999999999989</c:v>
                </c:pt>
                <c:pt idx="19">
                  <c:v>1.5588041666666652</c:v>
                </c:pt>
                <c:pt idx="20">
                  <c:v>1.5716083333333324</c:v>
                </c:pt>
                <c:pt idx="21">
                  <c:v>1.5844124999999984</c:v>
                </c:pt>
                <c:pt idx="22">
                  <c:v>1.5972166666666656</c:v>
                </c:pt>
                <c:pt idx="23">
                  <c:v>1.6100208333333315</c:v>
                </c:pt>
                <c:pt idx="24">
                  <c:v>1.6228249999999982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EE-4A2E-8500-ACBA60D02AA3}"/>
            </c:ext>
          </c:extLst>
        </c:ser>
        <c:ser>
          <c:idx val="3"/>
          <c:order val="3"/>
          <c:tx>
            <c:strRef>
              <c:f>Fig.2.22!$P$7</c:f>
              <c:strCache>
                <c:ptCount val="1"/>
                <c:pt idx="0">
                  <c:v>775.0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Fig.2.22!$P$8:$P$32</c:f>
              <c:numCache>
                <c:formatCode>0.00</c:formatCode>
                <c:ptCount val="25"/>
                <c:pt idx="0">
                  <c:v>1.3234062499999997</c:v>
                </c:pt>
                <c:pt idx="1">
                  <c:v>1.3358349999999999</c:v>
                </c:pt>
                <c:pt idx="2">
                  <c:v>1.3482637499999996</c:v>
                </c:pt>
                <c:pt idx="3">
                  <c:v>1.3606924999999994</c:v>
                </c:pt>
                <c:pt idx="4">
                  <c:v>1.3731212499999996</c:v>
                </c:pt>
                <c:pt idx="5">
                  <c:v>1.3855499999999998</c:v>
                </c:pt>
                <c:pt idx="6">
                  <c:v>1.3979787499999996</c:v>
                </c:pt>
                <c:pt idx="7">
                  <c:v>1.4104074999999994</c:v>
                </c:pt>
                <c:pt idx="8">
                  <c:v>1.4228362499999991</c:v>
                </c:pt>
                <c:pt idx="9">
                  <c:v>1.4352649999999993</c:v>
                </c:pt>
                <c:pt idx="10">
                  <c:v>1.4476937499999996</c:v>
                </c:pt>
                <c:pt idx="11">
                  <c:v>1.4601224999999993</c:v>
                </c:pt>
                <c:pt idx="12">
                  <c:v>1.4725512499999991</c:v>
                </c:pt>
                <c:pt idx="13">
                  <c:v>1.4849799999999993</c:v>
                </c:pt>
                <c:pt idx="14">
                  <c:v>1.4974087499999995</c:v>
                </c:pt>
                <c:pt idx="15">
                  <c:v>1.5098374999999993</c:v>
                </c:pt>
                <c:pt idx="16">
                  <c:v>1.522266249999999</c:v>
                </c:pt>
                <c:pt idx="17">
                  <c:v>1.5346949999999988</c:v>
                </c:pt>
                <c:pt idx="18">
                  <c:v>1.547123749999999</c:v>
                </c:pt>
                <c:pt idx="19">
                  <c:v>1.5595524999999992</c:v>
                </c:pt>
                <c:pt idx="20">
                  <c:v>1.571981249999999</c:v>
                </c:pt>
                <c:pt idx="21">
                  <c:v>1.584409999999999</c:v>
                </c:pt>
                <c:pt idx="22">
                  <c:v>1.5968387499999992</c:v>
                </c:pt>
                <c:pt idx="23">
                  <c:v>1.609267499999999</c:v>
                </c:pt>
                <c:pt idx="24">
                  <c:v>1.6216962499999987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EE-4A2E-8500-ACBA60D02AA3}"/>
            </c:ext>
          </c:extLst>
        </c:ser>
        <c:ser>
          <c:idx val="4"/>
          <c:order val="4"/>
          <c:tx>
            <c:strRef>
              <c:f>Fig.2.22!$Q$7</c:f>
              <c:strCache>
                <c:ptCount val="1"/>
                <c:pt idx="0">
                  <c:v>800.0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Fig.2.22!$Q$8:$Q$32</c:f>
              <c:numCache>
                <c:formatCode>0.00</c:formatCode>
                <c:ptCount val="25"/>
                <c:pt idx="0">
                  <c:v>1.3307599999999997</c:v>
                </c:pt>
                <c:pt idx="1">
                  <c:v>1.342813333333333</c:v>
                </c:pt>
                <c:pt idx="2">
                  <c:v>1.3548666666666658</c:v>
                </c:pt>
                <c:pt idx="3">
                  <c:v>1.3669199999999995</c:v>
                </c:pt>
                <c:pt idx="4">
                  <c:v>1.3789733333333327</c:v>
                </c:pt>
                <c:pt idx="5">
                  <c:v>1.3910266666666664</c:v>
                </c:pt>
                <c:pt idx="6">
                  <c:v>1.4030799999999997</c:v>
                </c:pt>
                <c:pt idx="7">
                  <c:v>1.4151333333333325</c:v>
                </c:pt>
                <c:pt idx="8">
                  <c:v>1.4271866666666662</c:v>
                </c:pt>
                <c:pt idx="9">
                  <c:v>1.4392399999999994</c:v>
                </c:pt>
                <c:pt idx="10">
                  <c:v>1.4512933333333327</c:v>
                </c:pt>
                <c:pt idx="11">
                  <c:v>1.4633466666666659</c:v>
                </c:pt>
                <c:pt idx="12">
                  <c:v>1.4753999999999992</c:v>
                </c:pt>
                <c:pt idx="13">
                  <c:v>1.4874533333333324</c:v>
                </c:pt>
                <c:pt idx="14">
                  <c:v>1.4995066666666657</c:v>
                </c:pt>
                <c:pt idx="15">
                  <c:v>1.5115599999999989</c:v>
                </c:pt>
                <c:pt idx="16">
                  <c:v>1.5236133333333326</c:v>
                </c:pt>
                <c:pt idx="17">
                  <c:v>1.5356666666666654</c:v>
                </c:pt>
                <c:pt idx="18">
                  <c:v>1.5477199999999987</c:v>
                </c:pt>
                <c:pt idx="19">
                  <c:v>1.5597733333333323</c:v>
                </c:pt>
                <c:pt idx="20">
                  <c:v>1.571826666666666</c:v>
                </c:pt>
                <c:pt idx="21">
                  <c:v>1.5838799999999991</c:v>
                </c:pt>
                <c:pt idx="22">
                  <c:v>1.5959333333333323</c:v>
                </c:pt>
                <c:pt idx="23">
                  <c:v>1.6079866666666647</c:v>
                </c:pt>
                <c:pt idx="24">
                  <c:v>1.6200399999999988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EE-4A2E-8500-ACBA60D02AA3}"/>
            </c:ext>
          </c:extLst>
        </c:ser>
        <c:ser>
          <c:idx val="5"/>
          <c:order val="5"/>
          <c:tx>
            <c:strRef>
              <c:f>Fig.2.22!$R$7</c:f>
              <c:strCache>
                <c:ptCount val="1"/>
                <c:pt idx="0">
                  <c:v>825.0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Fig.2.22!$R$8:$R$32</c:f>
              <c:numCache>
                <c:formatCode>0.00</c:formatCode>
                <c:ptCount val="25"/>
                <c:pt idx="0">
                  <c:v>1.3375862499999998</c:v>
                </c:pt>
                <c:pt idx="1">
                  <c:v>1.3492641666666665</c:v>
                </c:pt>
                <c:pt idx="2">
                  <c:v>1.3609420833333328</c:v>
                </c:pt>
                <c:pt idx="3">
                  <c:v>1.3726199999999991</c:v>
                </c:pt>
                <c:pt idx="4">
                  <c:v>1.3842979166666658</c:v>
                </c:pt>
                <c:pt idx="5">
                  <c:v>1.3959758333333325</c:v>
                </c:pt>
                <c:pt idx="6">
                  <c:v>1.4076537499999993</c:v>
                </c:pt>
                <c:pt idx="7">
                  <c:v>1.419331666666666</c:v>
                </c:pt>
                <c:pt idx="8">
                  <c:v>1.4310095833333327</c:v>
                </c:pt>
                <c:pt idx="9">
                  <c:v>1.4426874999999995</c:v>
                </c:pt>
                <c:pt idx="10">
                  <c:v>1.4543654166666662</c:v>
                </c:pt>
                <c:pt idx="11">
                  <c:v>1.4660433333333329</c:v>
                </c:pt>
                <c:pt idx="12">
                  <c:v>1.4777212499999988</c:v>
                </c:pt>
                <c:pt idx="13">
                  <c:v>1.4893991666666655</c:v>
                </c:pt>
                <c:pt idx="14">
                  <c:v>1.5010770833333322</c:v>
                </c:pt>
                <c:pt idx="15">
                  <c:v>1.512754999999999</c:v>
                </c:pt>
                <c:pt idx="16">
                  <c:v>1.5244329166666657</c:v>
                </c:pt>
                <c:pt idx="17">
                  <c:v>1.5361108333333324</c:v>
                </c:pt>
                <c:pt idx="18">
                  <c:v>1.5477887499999992</c:v>
                </c:pt>
                <c:pt idx="19">
                  <c:v>1.5594666666666659</c:v>
                </c:pt>
                <c:pt idx="20">
                  <c:v>1.5711445833333326</c:v>
                </c:pt>
                <c:pt idx="21">
                  <c:v>1.5828224999999991</c:v>
                </c:pt>
                <c:pt idx="22">
                  <c:v>1.5945004166666659</c:v>
                </c:pt>
                <c:pt idx="23">
                  <c:v>1.6061783333333317</c:v>
                </c:pt>
                <c:pt idx="24">
                  <c:v>1.6178562499999993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EE-4A2E-8500-ACBA60D02AA3}"/>
            </c:ext>
          </c:extLst>
        </c:ser>
        <c:ser>
          <c:idx val="6"/>
          <c:order val="6"/>
          <c:tx>
            <c:strRef>
              <c:f>Fig.2.22!$S$7</c:f>
              <c:strCache>
                <c:ptCount val="1"/>
                <c:pt idx="0">
                  <c:v>850.0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Fig.2.22!$S$8:$S$32</c:f>
              <c:numCache>
                <c:formatCode>0.00</c:formatCode>
                <c:ptCount val="25"/>
                <c:pt idx="0">
                  <c:v>1.3438849999999998</c:v>
                </c:pt>
                <c:pt idx="1">
                  <c:v>1.3551874999999995</c:v>
                </c:pt>
                <c:pt idx="2">
                  <c:v>1.3664899999999993</c:v>
                </c:pt>
                <c:pt idx="3">
                  <c:v>1.3777924999999991</c:v>
                </c:pt>
                <c:pt idx="4">
                  <c:v>1.3890949999999993</c:v>
                </c:pt>
                <c:pt idx="5">
                  <c:v>1.4003974999999991</c:v>
                </c:pt>
                <c:pt idx="6">
                  <c:v>1.4116999999999993</c:v>
                </c:pt>
                <c:pt idx="7">
                  <c:v>1.4230024999999991</c:v>
                </c:pt>
                <c:pt idx="8">
                  <c:v>1.4343049999999988</c:v>
                </c:pt>
                <c:pt idx="9">
                  <c:v>1.445607499999999</c:v>
                </c:pt>
                <c:pt idx="10">
                  <c:v>1.4569099999999993</c:v>
                </c:pt>
                <c:pt idx="11">
                  <c:v>1.4682124999999995</c:v>
                </c:pt>
                <c:pt idx="12">
                  <c:v>1.4795149999999988</c:v>
                </c:pt>
                <c:pt idx="13">
                  <c:v>1.490817499999999</c:v>
                </c:pt>
                <c:pt idx="14">
                  <c:v>1.5021199999999992</c:v>
                </c:pt>
                <c:pt idx="15">
                  <c:v>1.513422499999999</c:v>
                </c:pt>
                <c:pt idx="16">
                  <c:v>1.5247249999999988</c:v>
                </c:pt>
                <c:pt idx="17">
                  <c:v>1.536027499999999</c:v>
                </c:pt>
                <c:pt idx="18">
                  <c:v>1.5473299999999988</c:v>
                </c:pt>
                <c:pt idx="19">
                  <c:v>1.5586324999999985</c:v>
                </c:pt>
                <c:pt idx="20">
                  <c:v>1.5699349999999987</c:v>
                </c:pt>
                <c:pt idx="21">
                  <c:v>1.5812374999999992</c:v>
                </c:pt>
                <c:pt idx="22">
                  <c:v>1.592539999999999</c:v>
                </c:pt>
                <c:pt idx="23">
                  <c:v>1.6038424999999983</c:v>
                </c:pt>
                <c:pt idx="24">
                  <c:v>1.6151449999999989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EE-4A2E-8500-ACBA60D02AA3}"/>
            </c:ext>
          </c:extLst>
        </c:ser>
        <c:ser>
          <c:idx val="7"/>
          <c:order val="7"/>
          <c:tx>
            <c:strRef>
              <c:f>Fig.2.22!$T$7</c:f>
              <c:strCache>
                <c:ptCount val="1"/>
                <c:pt idx="0">
                  <c:v>875.0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Fig.2.22!$T$8:$T$32</c:f>
              <c:numCache>
                <c:formatCode>0.00</c:formatCode>
                <c:ptCount val="25"/>
                <c:pt idx="0">
                  <c:v>1.3496562499999998</c:v>
                </c:pt>
                <c:pt idx="1">
                  <c:v>1.360583333333333</c:v>
                </c:pt>
                <c:pt idx="2">
                  <c:v>1.3715104166666663</c:v>
                </c:pt>
                <c:pt idx="3">
                  <c:v>1.3824374999999995</c:v>
                </c:pt>
                <c:pt idx="4">
                  <c:v>1.3933645833333328</c:v>
                </c:pt>
                <c:pt idx="5">
                  <c:v>1.404291666666666</c:v>
                </c:pt>
                <c:pt idx="6">
                  <c:v>1.4152187499999997</c:v>
                </c:pt>
                <c:pt idx="7">
                  <c:v>1.4261458333333326</c:v>
                </c:pt>
                <c:pt idx="8">
                  <c:v>1.4370729166666663</c:v>
                </c:pt>
                <c:pt idx="9">
                  <c:v>1.4479999999999995</c:v>
                </c:pt>
                <c:pt idx="10">
                  <c:v>1.4589270833333328</c:v>
                </c:pt>
                <c:pt idx="11">
                  <c:v>1.4698541666666665</c:v>
                </c:pt>
                <c:pt idx="12">
                  <c:v>1.4807812499999993</c:v>
                </c:pt>
                <c:pt idx="13">
                  <c:v>1.4917083333333325</c:v>
                </c:pt>
                <c:pt idx="14">
                  <c:v>1.5026354166666658</c:v>
                </c:pt>
                <c:pt idx="15">
                  <c:v>1.5135624999999995</c:v>
                </c:pt>
                <c:pt idx="16">
                  <c:v>1.5244895833333327</c:v>
                </c:pt>
                <c:pt idx="17">
                  <c:v>1.535416666666666</c:v>
                </c:pt>
                <c:pt idx="18">
                  <c:v>1.5463437499999988</c:v>
                </c:pt>
                <c:pt idx="19">
                  <c:v>1.557270833333332</c:v>
                </c:pt>
                <c:pt idx="20">
                  <c:v>1.5681979166666662</c:v>
                </c:pt>
                <c:pt idx="21">
                  <c:v>1.5791249999999988</c:v>
                </c:pt>
                <c:pt idx="22">
                  <c:v>1.5900520833333325</c:v>
                </c:pt>
                <c:pt idx="23">
                  <c:v>1.6009791666666653</c:v>
                </c:pt>
                <c:pt idx="24">
                  <c:v>1.6119062499999981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EE-4A2E-8500-ACBA60D02AA3}"/>
            </c:ext>
          </c:extLst>
        </c:ser>
        <c:ser>
          <c:idx val="8"/>
          <c:order val="8"/>
          <c:tx>
            <c:strRef>
              <c:f>Fig.2.22!$U$7</c:f>
              <c:strCache>
                <c:ptCount val="1"/>
                <c:pt idx="0">
                  <c:v>900.0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Fig.2.22!$U$8:$U$32</c:f>
              <c:numCache>
                <c:formatCode>0.00</c:formatCode>
                <c:ptCount val="25"/>
                <c:pt idx="0">
                  <c:v>1.3548999999999998</c:v>
                </c:pt>
                <c:pt idx="1">
                  <c:v>1.3654516666666661</c:v>
                </c:pt>
                <c:pt idx="2">
                  <c:v>1.3760033333333324</c:v>
                </c:pt>
                <c:pt idx="3">
                  <c:v>1.3865549999999995</c:v>
                </c:pt>
                <c:pt idx="4">
                  <c:v>1.3971066666666658</c:v>
                </c:pt>
                <c:pt idx="5">
                  <c:v>1.407658333333333</c:v>
                </c:pt>
                <c:pt idx="6">
                  <c:v>1.4182099999999993</c:v>
                </c:pt>
                <c:pt idx="7">
                  <c:v>1.4287616666666656</c:v>
                </c:pt>
                <c:pt idx="8">
                  <c:v>1.4393133333333328</c:v>
                </c:pt>
                <c:pt idx="9">
                  <c:v>1.4498649999999991</c:v>
                </c:pt>
                <c:pt idx="10">
                  <c:v>1.4604166666666663</c:v>
                </c:pt>
                <c:pt idx="11">
                  <c:v>1.4709683333333325</c:v>
                </c:pt>
                <c:pt idx="12">
                  <c:v>1.4815199999999988</c:v>
                </c:pt>
                <c:pt idx="13">
                  <c:v>1.492071666666666</c:v>
                </c:pt>
                <c:pt idx="14">
                  <c:v>1.5026233333333323</c:v>
                </c:pt>
                <c:pt idx="15">
                  <c:v>1.5131749999999995</c:v>
                </c:pt>
                <c:pt idx="16">
                  <c:v>1.5237266666666658</c:v>
                </c:pt>
                <c:pt idx="17">
                  <c:v>1.5342783333333321</c:v>
                </c:pt>
                <c:pt idx="18">
                  <c:v>1.5448299999999993</c:v>
                </c:pt>
                <c:pt idx="19">
                  <c:v>1.5553816666666656</c:v>
                </c:pt>
                <c:pt idx="20">
                  <c:v>1.5659333333333323</c:v>
                </c:pt>
                <c:pt idx="21">
                  <c:v>1.5764849999999984</c:v>
                </c:pt>
                <c:pt idx="22">
                  <c:v>1.5870366666666655</c:v>
                </c:pt>
                <c:pt idx="23">
                  <c:v>1.5975883333333318</c:v>
                </c:pt>
                <c:pt idx="24">
                  <c:v>1.6081399999999981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EE-4A2E-8500-ACBA60D02AA3}"/>
            </c:ext>
          </c:extLst>
        </c:ser>
        <c:ser>
          <c:idx val="9"/>
          <c:order val="9"/>
          <c:tx>
            <c:strRef>
              <c:f>Fig.2.22!$V$7</c:f>
              <c:strCache>
                <c:ptCount val="1"/>
                <c:pt idx="0">
                  <c:v>925.0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Fig.2.22!$V$8:$V$32</c:f>
              <c:numCache>
                <c:formatCode>0.00</c:formatCode>
                <c:ptCount val="25"/>
                <c:pt idx="0">
                  <c:v>1.3596162499999997</c:v>
                </c:pt>
                <c:pt idx="1">
                  <c:v>1.3697924999999995</c:v>
                </c:pt>
                <c:pt idx="2">
                  <c:v>1.3799687499999993</c:v>
                </c:pt>
                <c:pt idx="3">
                  <c:v>1.3901449999999991</c:v>
                </c:pt>
                <c:pt idx="4">
                  <c:v>1.4003212499999997</c:v>
                </c:pt>
                <c:pt idx="5">
                  <c:v>1.4104974999999995</c:v>
                </c:pt>
                <c:pt idx="6">
                  <c:v>1.4206737499999993</c:v>
                </c:pt>
                <c:pt idx="7">
                  <c:v>1.4308499999999991</c:v>
                </c:pt>
                <c:pt idx="8">
                  <c:v>1.4410262499999993</c:v>
                </c:pt>
                <c:pt idx="9">
                  <c:v>1.4512024999999995</c:v>
                </c:pt>
                <c:pt idx="10">
                  <c:v>1.4613787499999993</c:v>
                </c:pt>
                <c:pt idx="11">
                  <c:v>1.4715549999999995</c:v>
                </c:pt>
                <c:pt idx="12">
                  <c:v>1.4817312499999988</c:v>
                </c:pt>
                <c:pt idx="13">
                  <c:v>1.4919074999999991</c:v>
                </c:pt>
                <c:pt idx="14">
                  <c:v>1.5020837499999993</c:v>
                </c:pt>
                <c:pt idx="15">
                  <c:v>1.5122599999999999</c:v>
                </c:pt>
                <c:pt idx="16">
                  <c:v>1.5224362499999993</c:v>
                </c:pt>
                <c:pt idx="17">
                  <c:v>1.532612499999999</c:v>
                </c:pt>
                <c:pt idx="18">
                  <c:v>1.5427887499999993</c:v>
                </c:pt>
                <c:pt idx="19">
                  <c:v>1.552964999999999</c:v>
                </c:pt>
                <c:pt idx="20">
                  <c:v>1.5631412499999997</c:v>
                </c:pt>
                <c:pt idx="21">
                  <c:v>1.5733174999999993</c:v>
                </c:pt>
                <c:pt idx="22">
                  <c:v>1.5834937499999995</c:v>
                </c:pt>
                <c:pt idx="23">
                  <c:v>1.5936699999999988</c:v>
                </c:pt>
                <c:pt idx="24">
                  <c:v>1.6038462499999986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EE-4A2E-8500-ACBA60D02AA3}"/>
            </c:ext>
          </c:extLst>
        </c:ser>
        <c:ser>
          <c:idx val="10"/>
          <c:order val="10"/>
          <c:tx>
            <c:strRef>
              <c:f>Fig.2.22!$W$7</c:f>
              <c:strCache>
                <c:ptCount val="1"/>
                <c:pt idx="0">
                  <c:v>950.0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Fig.2.22!$W$8:$W$32</c:f>
              <c:numCache>
                <c:formatCode>0.00</c:formatCode>
                <c:ptCount val="25"/>
                <c:pt idx="0">
                  <c:v>1.3638049999999997</c:v>
                </c:pt>
                <c:pt idx="1">
                  <c:v>1.3736058333333334</c:v>
                </c:pt>
                <c:pt idx="2">
                  <c:v>1.3834066666666662</c:v>
                </c:pt>
                <c:pt idx="3">
                  <c:v>1.3932074999999995</c:v>
                </c:pt>
                <c:pt idx="4">
                  <c:v>1.4030083333333327</c:v>
                </c:pt>
                <c:pt idx="5">
                  <c:v>1.4128091666666664</c:v>
                </c:pt>
                <c:pt idx="6">
                  <c:v>1.4226100000000002</c:v>
                </c:pt>
                <c:pt idx="7">
                  <c:v>1.4324108333333325</c:v>
                </c:pt>
                <c:pt idx="8">
                  <c:v>1.4422116666666662</c:v>
                </c:pt>
                <c:pt idx="9">
                  <c:v>1.4520124999999999</c:v>
                </c:pt>
                <c:pt idx="10">
                  <c:v>1.4618133333333332</c:v>
                </c:pt>
                <c:pt idx="11">
                  <c:v>1.4716141666666664</c:v>
                </c:pt>
                <c:pt idx="12">
                  <c:v>1.4814149999999997</c:v>
                </c:pt>
                <c:pt idx="13">
                  <c:v>1.491215833333333</c:v>
                </c:pt>
                <c:pt idx="14">
                  <c:v>1.5010166666666662</c:v>
                </c:pt>
                <c:pt idx="15">
                  <c:v>1.510817499999999</c:v>
                </c:pt>
                <c:pt idx="16">
                  <c:v>1.5206183333333327</c:v>
                </c:pt>
                <c:pt idx="17">
                  <c:v>1.530419166666666</c:v>
                </c:pt>
                <c:pt idx="18">
                  <c:v>1.5402199999999988</c:v>
                </c:pt>
                <c:pt idx="19">
                  <c:v>1.5500208333333325</c:v>
                </c:pt>
                <c:pt idx="20">
                  <c:v>1.5598216666666667</c:v>
                </c:pt>
                <c:pt idx="21">
                  <c:v>1.5696224999999993</c:v>
                </c:pt>
                <c:pt idx="22">
                  <c:v>1.5794233333333321</c:v>
                </c:pt>
                <c:pt idx="23">
                  <c:v>1.5892241666666662</c:v>
                </c:pt>
                <c:pt idx="24">
                  <c:v>1.599024999999999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EE-4A2E-8500-ACBA60D02AA3}"/>
            </c:ext>
          </c:extLst>
        </c:ser>
        <c:ser>
          <c:idx val="11"/>
          <c:order val="11"/>
          <c:tx>
            <c:strRef>
              <c:f>Fig.2.22!$X$7</c:f>
              <c:strCache>
                <c:ptCount val="1"/>
                <c:pt idx="0">
                  <c:v>975.0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Fig.2.22!$X$8:$X$32</c:f>
              <c:numCache>
                <c:formatCode>0.00</c:formatCode>
                <c:ptCount val="25"/>
                <c:pt idx="0">
                  <c:v>1.3674662499999997</c:v>
                </c:pt>
                <c:pt idx="1">
                  <c:v>1.3768916666666664</c:v>
                </c:pt>
                <c:pt idx="2">
                  <c:v>1.3863170833333327</c:v>
                </c:pt>
                <c:pt idx="3">
                  <c:v>1.3957424999999994</c:v>
                </c:pt>
                <c:pt idx="4">
                  <c:v>1.4051679166666662</c:v>
                </c:pt>
                <c:pt idx="5">
                  <c:v>1.4145933333333329</c:v>
                </c:pt>
                <c:pt idx="6">
                  <c:v>1.4240187499999997</c:v>
                </c:pt>
                <c:pt idx="7">
                  <c:v>1.433444166666666</c:v>
                </c:pt>
                <c:pt idx="8">
                  <c:v>1.4428695833333327</c:v>
                </c:pt>
                <c:pt idx="9">
                  <c:v>1.4522949999999994</c:v>
                </c:pt>
                <c:pt idx="10">
                  <c:v>1.4617204166666662</c:v>
                </c:pt>
                <c:pt idx="11">
                  <c:v>1.4711458333333329</c:v>
                </c:pt>
                <c:pt idx="12">
                  <c:v>1.4805712499999992</c:v>
                </c:pt>
                <c:pt idx="13">
                  <c:v>1.489996666666666</c:v>
                </c:pt>
                <c:pt idx="14">
                  <c:v>1.4994220833333323</c:v>
                </c:pt>
                <c:pt idx="15">
                  <c:v>1.5088474999999995</c:v>
                </c:pt>
                <c:pt idx="16">
                  <c:v>1.5182729166666666</c:v>
                </c:pt>
                <c:pt idx="17">
                  <c:v>1.527698333333332</c:v>
                </c:pt>
                <c:pt idx="18">
                  <c:v>1.5371237499999992</c:v>
                </c:pt>
                <c:pt idx="19">
                  <c:v>1.5465491666666664</c:v>
                </c:pt>
                <c:pt idx="20">
                  <c:v>1.5559745833333327</c:v>
                </c:pt>
                <c:pt idx="21">
                  <c:v>1.5653999999999988</c:v>
                </c:pt>
                <c:pt idx="22">
                  <c:v>1.5748254166666655</c:v>
                </c:pt>
                <c:pt idx="23">
                  <c:v>1.5842508333333323</c:v>
                </c:pt>
                <c:pt idx="24">
                  <c:v>1.5936762499999981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EE-4A2E-8500-ACBA60D02AA3}"/>
            </c:ext>
          </c:extLst>
        </c:ser>
        <c:ser>
          <c:idx val="12"/>
          <c:order val="12"/>
          <c:tx>
            <c:strRef>
              <c:f>Fig.2.22!$Y$7</c:f>
              <c:strCache>
                <c:ptCount val="1"/>
                <c:pt idx="0">
                  <c:v>1000.0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Fig.2.22!$Y$8:$Y$32</c:f>
              <c:numCache>
                <c:formatCode>0.00</c:formatCode>
                <c:ptCount val="25"/>
                <c:pt idx="0">
                  <c:v>1.3705999999999996</c:v>
                </c:pt>
                <c:pt idx="1">
                  <c:v>1.3796499999999994</c:v>
                </c:pt>
                <c:pt idx="2">
                  <c:v>1.3886999999999992</c:v>
                </c:pt>
                <c:pt idx="3">
                  <c:v>1.3977499999999994</c:v>
                </c:pt>
                <c:pt idx="4">
                  <c:v>1.4067999999999992</c:v>
                </c:pt>
                <c:pt idx="5">
                  <c:v>1.4158499999999994</c:v>
                </c:pt>
                <c:pt idx="6">
                  <c:v>1.4248999999999996</c:v>
                </c:pt>
                <c:pt idx="7">
                  <c:v>1.4339499999999989</c:v>
                </c:pt>
                <c:pt idx="8">
                  <c:v>1.4429999999999992</c:v>
                </c:pt>
                <c:pt idx="9">
                  <c:v>1.4520499999999994</c:v>
                </c:pt>
                <c:pt idx="10">
                  <c:v>1.4610999999999996</c:v>
                </c:pt>
                <c:pt idx="11">
                  <c:v>1.470149999999999</c:v>
                </c:pt>
                <c:pt idx="12">
                  <c:v>1.4791999999999992</c:v>
                </c:pt>
                <c:pt idx="13">
                  <c:v>1.4882499999999994</c:v>
                </c:pt>
                <c:pt idx="14">
                  <c:v>1.4972999999999987</c:v>
                </c:pt>
                <c:pt idx="15">
                  <c:v>1.506349999999999</c:v>
                </c:pt>
                <c:pt idx="16">
                  <c:v>1.5153999999999996</c:v>
                </c:pt>
                <c:pt idx="17">
                  <c:v>1.5244499999999985</c:v>
                </c:pt>
                <c:pt idx="18">
                  <c:v>1.5334999999999988</c:v>
                </c:pt>
                <c:pt idx="19">
                  <c:v>1.5425499999999994</c:v>
                </c:pt>
                <c:pt idx="20">
                  <c:v>1.5515999999999992</c:v>
                </c:pt>
                <c:pt idx="21">
                  <c:v>1.5606499999999983</c:v>
                </c:pt>
                <c:pt idx="22">
                  <c:v>1.569699999999999</c:v>
                </c:pt>
                <c:pt idx="23">
                  <c:v>1.5787499999999988</c:v>
                </c:pt>
                <c:pt idx="24">
                  <c:v>1.587799999999999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EE-4A2E-8500-ACBA60D02AA3}"/>
            </c:ext>
          </c:extLst>
        </c:ser>
        <c:ser>
          <c:idx val="13"/>
          <c:order val="13"/>
          <c:tx>
            <c:strRef>
              <c:f>Fig.2.22!$Z$7</c:f>
              <c:strCache>
                <c:ptCount val="1"/>
                <c:pt idx="0">
                  <c:v>1025.0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Fig.2.22!$Z$8:$Z$32</c:f>
              <c:numCache>
                <c:formatCode>0.00</c:formatCode>
                <c:ptCount val="25"/>
                <c:pt idx="0">
                  <c:v>1.3732062499999995</c:v>
                </c:pt>
                <c:pt idx="1">
                  <c:v>1.3818808333333332</c:v>
                </c:pt>
                <c:pt idx="2">
                  <c:v>1.390555416666666</c:v>
                </c:pt>
                <c:pt idx="3">
                  <c:v>1.3992299999999998</c:v>
                </c:pt>
                <c:pt idx="4">
                  <c:v>1.407904583333333</c:v>
                </c:pt>
                <c:pt idx="5">
                  <c:v>1.4165791666666663</c:v>
                </c:pt>
                <c:pt idx="6">
                  <c:v>1.42525375</c:v>
                </c:pt>
                <c:pt idx="7">
                  <c:v>1.4339283333333328</c:v>
                </c:pt>
                <c:pt idx="8">
                  <c:v>1.4426029166666661</c:v>
                </c:pt>
                <c:pt idx="9">
                  <c:v>1.4512774999999993</c:v>
                </c:pt>
                <c:pt idx="10">
                  <c:v>1.459952083333333</c:v>
                </c:pt>
                <c:pt idx="11">
                  <c:v>1.4686266666666659</c:v>
                </c:pt>
                <c:pt idx="12">
                  <c:v>1.4773012499999996</c:v>
                </c:pt>
                <c:pt idx="13">
                  <c:v>1.4859758333333324</c:v>
                </c:pt>
                <c:pt idx="14">
                  <c:v>1.4946504166666656</c:v>
                </c:pt>
                <c:pt idx="15">
                  <c:v>1.5033249999999998</c:v>
                </c:pt>
                <c:pt idx="16">
                  <c:v>1.5119995833333335</c:v>
                </c:pt>
                <c:pt idx="17">
                  <c:v>1.5206741666666654</c:v>
                </c:pt>
                <c:pt idx="18">
                  <c:v>1.5293487499999991</c:v>
                </c:pt>
                <c:pt idx="19">
                  <c:v>1.5380233333333329</c:v>
                </c:pt>
                <c:pt idx="20">
                  <c:v>1.5466979166666661</c:v>
                </c:pt>
                <c:pt idx="21">
                  <c:v>1.5553724999999987</c:v>
                </c:pt>
                <c:pt idx="22">
                  <c:v>1.5640470833333329</c:v>
                </c:pt>
                <c:pt idx="23">
                  <c:v>1.5727216666666648</c:v>
                </c:pt>
                <c:pt idx="24">
                  <c:v>1.5813962499999989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EE-4A2E-8500-ACBA60D02AA3}"/>
            </c:ext>
          </c:extLst>
        </c:ser>
        <c:ser>
          <c:idx val="14"/>
          <c:order val="14"/>
          <c:tx>
            <c:strRef>
              <c:f>Fig.2.22!$AA$7</c:f>
              <c:strCache>
                <c:ptCount val="1"/>
                <c:pt idx="0">
                  <c:v>1050.0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Fig.2.22!$AA$8:$AA$32</c:f>
              <c:numCache>
                <c:formatCode>0.00</c:formatCode>
                <c:ptCount val="25"/>
                <c:pt idx="0">
                  <c:v>1.3752850000000003</c:v>
                </c:pt>
                <c:pt idx="1">
                  <c:v>1.3835841666666666</c:v>
                </c:pt>
                <c:pt idx="2">
                  <c:v>1.3918833333333329</c:v>
                </c:pt>
                <c:pt idx="3">
                  <c:v>1.4001825000000001</c:v>
                </c:pt>
                <c:pt idx="4">
                  <c:v>1.4084816666666664</c:v>
                </c:pt>
                <c:pt idx="5">
                  <c:v>1.4167808333333336</c:v>
                </c:pt>
                <c:pt idx="6">
                  <c:v>1.4250799999999999</c:v>
                </c:pt>
                <c:pt idx="7">
                  <c:v>1.4333791666666662</c:v>
                </c:pt>
                <c:pt idx="8">
                  <c:v>1.4416783333333334</c:v>
                </c:pt>
                <c:pt idx="9">
                  <c:v>1.4499775000000006</c:v>
                </c:pt>
                <c:pt idx="10">
                  <c:v>1.4582766666666669</c:v>
                </c:pt>
                <c:pt idx="11">
                  <c:v>1.4665758333333332</c:v>
                </c:pt>
                <c:pt idx="12">
                  <c:v>1.4748750000000004</c:v>
                </c:pt>
                <c:pt idx="13">
                  <c:v>1.4831741666666667</c:v>
                </c:pt>
                <c:pt idx="14">
                  <c:v>1.491473333333333</c:v>
                </c:pt>
                <c:pt idx="15">
                  <c:v>1.4997725000000002</c:v>
                </c:pt>
                <c:pt idx="16">
                  <c:v>1.5080716666666674</c:v>
                </c:pt>
                <c:pt idx="17">
                  <c:v>1.5163708333333328</c:v>
                </c:pt>
                <c:pt idx="18">
                  <c:v>1.5246699999999995</c:v>
                </c:pt>
                <c:pt idx="19">
                  <c:v>1.5329691666666667</c:v>
                </c:pt>
                <c:pt idx="20">
                  <c:v>1.541268333333333</c:v>
                </c:pt>
                <c:pt idx="21">
                  <c:v>1.5495674999999991</c:v>
                </c:pt>
                <c:pt idx="22">
                  <c:v>1.5578666666666663</c:v>
                </c:pt>
                <c:pt idx="23">
                  <c:v>1.5661658333333326</c:v>
                </c:pt>
                <c:pt idx="24">
                  <c:v>1.5744649999999989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EE-4A2E-8500-ACBA60D02AA3}"/>
            </c:ext>
          </c:extLst>
        </c:ser>
        <c:ser>
          <c:idx val="15"/>
          <c:order val="15"/>
          <c:tx>
            <c:strRef>
              <c:f>Fig.2.22!$AB$7</c:f>
              <c:strCache>
                <c:ptCount val="1"/>
                <c:pt idx="0">
                  <c:v>1075.0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Fig.2.22!$AB$8:$AB$32</c:f>
              <c:numCache>
                <c:formatCode>0.00</c:formatCode>
                <c:ptCount val="25"/>
                <c:pt idx="0">
                  <c:v>1.3768362499999998</c:v>
                </c:pt>
                <c:pt idx="1">
                  <c:v>1.38476</c:v>
                </c:pt>
                <c:pt idx="2">
                  <c:v>1.3926837499999993</c:v>
                </c:pt>
                <c:pt idx="3">
                  <c:v>1.4006074999999996</c:v>
                </c:pt>
                <c:pt idx="4">
                  <c:v>1.4085312499999998</c:v>
                </c:pt>
                <c:pt idx="5">
                  <c:v>1.4164549999999996</c:v>
                </c:pt>
                <c:pt idx="6">
                  <c:v>1.4243787499999998</c:v>
                </c:pt>
                <c:pt idx="7">
                  <c:v>1.4323024999999996</c:v>
                </c:pt>
                <c:pt idx="8">
                  <c:v>1.4402262499999998</c:v>
                </c:pt>
                <c:pt idx="9">
                  <c:v>1.4481499999999996</c:v>
                </c:pt>
                <c:pt idx="10">
                  <c:v>1.4560737499999994</c:v>
                </c:pt>
                <c:pt idx="11">
                  <c:v>1.4639975000000001</c:v>
                </c:pt>
                <c:pt idx="12">
                  <c:v>1.4719212499999994</c:v>
                </c:pt>
                <c:pt idx="13">
                  <c:v>1.4798449999999987</c:v>
                </c:pt>
                <c:pt idx="14">
                  <c:v>1.4877687499999994</c:v>
                </c:pt>
                <c:pt idx="15">
                  <c:v>1.4956925000000001</c:v>
                </c:pt>
                <c:pt idx="16">
                  <c:v>1.5036162499999999</c:v>
                </c:pt>
                <c:pt idx="17">
                  <c:v>1.5115399999999997</c:v>
                </c:pt>
                <c:pt idx="18">
                  <c:v>1.5194637499999999</c:v>
                </c:pt>
                <c:pt idx="19">
                  <c:v>1.5273874999999992</c:v>
                </c:pt>
                <c:pt idx="20">
                  <c:v>1.535311249999999</c:v>
                </c:pt>
                <c:pt idx="21">
                  <c:v>1.5432349999999995</c:v>
                </c:pt>
                <c:pt idx="22">
                  <c:v>1.5511587500000001</c:v>
                </c:pt>
                <c:pt idx="23">
                  <c:v>1.5590824999999986</c:v>
                </c:pt>
                <c:pt idx="24">
                  <c:v>1.5670062499999993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EE-4A2E-8500-ACBA60D02AA3}"/>
            </c:ext>
          </c:extLst>
        </c:ser>
        <c:ser>
          <c:idx val="16"/>
          <c:order val="16"/>
          <c:tx>
            <c:strRef>
              <c:f>Fig.2.22!$AC$7</c:f>
              <c:strCache>
                <c:ptCount val="1"/>
                <c:pt idx="0">
                  <c:v>1100.0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Fig.2.22!$AC$8:$AC$32</c:f>
              <c:numCache>
                <c:formatCode>0.00</c:formatCode>
                <c:ptCount val="25"/>
                <c:pt idx="0">
                  <c:v>1.3778600000000001</c:v>
                </c:pt>
                <c:pt idx="1">
                  <c:v>1.3854083333333338</c:v>
                </c:pt>
                <c:pt idx="2">
                  <c:v>1.3929566666666662</c:v>
                </c:pt>
                <c:pt idx="3">
                  <c:v>1.4005049999999999</c:v>
                </c:pt>
                <c:pt idx="4">
                  <c:v>1.4080533333333332</c:v>
                </c:pt>
                <c:pt idx="5">
                  <c:v>1.4156016666666669</c:v>
                </c:pt>
                <c:pt idx="6">
                  <c:v>1.4231500000000001</c:v>
                </c:pt>
                <c:pt idx="7">
                  <c:v>1.430698333333333</c:v>
                </c:pt>
                <c:pt idx="8">
                  <c:v>1.4382466666666667</c:v>
                </c:pt>
                <c:pt idx="9">
                  <c:v>1.4457949999999999</c:v>
                </c:pt>
                <c:pt idx="10">
                  <c:v>1.4533433333333328</c:v>
                </c:pt>
                <c:pt idx="11">
                  <c:v>1.4608916666666665</c:v>
                </c:pt>
                <c:pt idx="12">
                  <c:v>1.4684399999999997</c:v>
                </c:pt>
                <c:pt idx="13">
                  <c:v>1.4759883333333326</c:v>
                </c:pt>
                <c:pt idx="14">
                  <c:v>1.4835366666666663</c:v>
                </c:pt>
                <c:pt idx="15">
                  <c:v>1.4910850000000004</c:v>
                </c:pt>
                <c:pt idx="16">
                  <c:v>1.4986333333333333</c:v>
                </c:pt>
                <c:pt idx="17">
                  <c:v>1.5061816666666661</c:v>
                </c:pt>
                <c:pt idx="18">
                  <c:v>1.5137300000000002</c:v>
                </c:pt>
                <c:pt idx="19">
                  <c:v>1.5212783333333331</c:v>
                </c:pt>
                <c:pt idx="20">
                  <c:v>1.5288266666666654</c:v>
                </c:pt>
                <c:pt idx="21">
                  <c:v>1.5363749999999989</c:v>
                </c:pt>
                <c:pt idx="22">
                  <c:v>1.5439233333333331</c:v>
                </c:pt>
                <c:pt idx="23">
                  <c:v>1.551471666666665</c:v>
                </c:pt>
                <c:pt idx="24">
                  <c:v>1.5590199999999987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EE-4A2E-8500-ACBA60D02AA3}"/>
            </c:ext>
          </c:extLst>
        </c:ser>
        <c:ser>
          <c:idx val="17"/>
          <c:order val="17"/>
          <c:tx>
            <c:strRef>
              <c:f>Fig.2.22!$AD$7</c:f>
              <c:strCache>
                <c:ptCount val="1"/>
                <c:pt idx="0">
                  <c:v>1125.0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Fig.2.22!$AD$8:$AD$32</c:f>
              <c:numCache>
                <c:formatCode>0.00</c:formatCode>
                <c:ptCount val="25"/>
                <c:pt idx="0">
                  <c:v>1.3783562499999999</c:v>
                </c:pt>
                <c:pt idx="1">
                  <c:v>1.3855291666666667</c:v>
                </c:pt>
                <c:pt idx="2">
                  <c:v>1.3927020833333326</c:v>
                </c:pt>
                <c:pt idx="3">
                  <c:v>1.3998750000000002</c:v>
                </c:pt>
                <c:pt idx="4">
                  <c:v>1.4070479166666661</c:v>
                </c:pt>
                <c:pt idx="5">
                  <c:v>1.4142208333333337</c:v>
                </c:pt>
                <c:pt idx="6">
                  <c:v>1.4213937499999996</c:v>
                </c:pt>
                <c:pt idx="7">
                  <c:v>1.4285666666666663</c:v>
                </c:pt>
                <c:pt idx="8">
                  <c:v>1.4357395833333331</c:v>
                </c:pt>
                <c:pt idx="9">
                  <c:v>1.4429124999999998</c:v>
                </c:pt>
                <c:pt idx="10">
                  <c:v>1.4500854166666657</c:v>
                </c:pt>
                <c:pt idx="11">
                  <c:v>1.4572583333333333</c:v>
                </c:pt>
                <c:pt idx="12">
                  <c:v>1.4644312499999992</c:v>
                </c:pt>
                <c:pt idx="13">
                  <c:v>1.4716041666666659</c:v>
                </c:pt>
                <c:pt idx="14">
                  <c:v>1.4787770833333327</c:v>
                </c:pt>
                <c:pt idx="15">
                  <c:v>1.4859500000000003</c:v>
                </c:pt>
                <c:pt idx="16">
                  <c:v>1.4931229166666662</c:v>
                </c:pt>
                <c:pt idx="17">
                  <c:v>1.5002958333333329</c:v>
                </c:pt>
                <c:pt idx="18">
                  <c:v>1.5074687499999997</c:v>
                </c:pt>
                <c:pt idx="19">
                  <c:v>1.5146416666666664</c:v>
                </c:pt>
                <c:pt idx="20">
                  <c:v>1.5218145833333323</c:v>
                </c:pt>
                <c:pt idx="21">
                  <c:v>1.5289874999999993</c:v>
                </c:pt>
                <c:pt idx="22">
                  <c:v>1.5361604166666665</c:v>
                </c:pt>
                <c:pt idx="23">
                  <c:v>1.5433333333333319</c:v>
                </c:pt>
                <c:pt idx="24">
                  <c:v>1.5505062499999991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EE-4A2E-8500-ACBA60D02AA3}"/>
            </c:ext>
          </c:extLst>
        </c:ser>
        <c:ser>
          <c:idx val="18"/>
          <c:order val="18"/>
          <c:tx>
            <c:strRef>
              <c:f>Fig.2.22!$AE$7</c:f>
              <c:strCache>
                <c:ptCount val="1"/>
                <c:pt idx="0">
                  <c:v>1150.0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Fig.2.22!$AE$8:$AE$32</c:f>
              <c:numCache>
                <c:formatCode>0.00</c:formatCode>
                <c:ptCount val="25"/>
                <c:pt idx="0">
                  <c:v>1.3783249999999998</c:v>
                </c:pt>
                <c:pt idx="1">
                  <c:v>1.3851225</c:v>
                </c:pt>
                <c:pt idx="2">
                  <c:v>1.3919199999999994</c:v>
                </c:pt>
                <c:pt idx="3">
                  <c:v>1.3987174999999996</c:v>
                </c:pt>
                <c:pt idx="4">
                  <c:v>1.4055150000000007</c:v>
                </c:pt>
                <c:pt idx="5">
                  <c:v>1.4123125000000001</c:v>
                </c:pt>
                <c:pt idx="6">
                  <c:v>1.4191099999999994</c:v>
                </c:pt>
                <c:pt idx="7">
                  <c:v>1.4259075000000001</c:v>
                </c:pt>
                <c:pt idx="8">
                  <c:v>1.4327049999999999</c:v>
                </c:pt>
                <c:pt idx="9">
                  <c:v>1.4395024999999992</c:v>
                </c:pt>
                <c:pt idx="10">
                  <c:v>1.4462999999999999</c:v>
                </c:pt>
                <c:pt idx="11">
                  <c:v>1.4530975000000006</c:v>
                </c:pt>
                <c:pt idx="12">
                  <c:v>1.4598949999999991</c:v>
                </c:pt>
                <c:pt idx="13">
                  <c:v>1.4666924999999997</c:v>
                </c:pt>
                <c:pt idx="14">
                  <c:v>1.4734900000000004</c:v>
                </c:pt>
                <c:pt idx="15">
                  <c:v>1.4802874999999998</c:v>
                </c:pt>
                <c:pt idx="16">
                  <c:v>1.4870849999999995</c:v>
                </c:pt>
                <c:pt idx="17">
                  <c:v>1.4938825000000002</c:v>
                </c:pt>
                <c:pt idx="18">
                  <c:v>1.5006799999999996</c:v>
                </c:pt>
                <c:pt idx="19">
                  <c:v>1.5074774999999994</c:v>
                </c:pt>
                <c:pt idx="20">
                  <c:v>1.514275</c:v>
                </c:pt>
                <c:pt idx="21">
                  <c:v>1.5210725</c:v>
                </c:pt>
                <c:pt idx="22">
                  <c:v>1.5278699999999998</c:v>
                </c:pt>
                <c:pt idx="23">
                  <c:v>1.5346674999999996</c:v>
                </c:pt>
                <c:pt idx="24">
                  <c:v>1.5414649999999999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EE-4A2E-8500-ACBA60D02AA3}"/>
            </c:ext>
          </c:extLst>
        </c:ser>
        <c:ser>
          <c:idx val="19"/>
          <c:order val="19"/>
          <c:tx>
            <c:strRef>
              <c:f>Fig.2.22!$AF$7</c:f>
              <c:strCache>
                <c:ptCount val="1"/>
                <c:pt idx="0">
                  <c:v>1175.0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Fig.2.22!$AF$8:$AF$32</c:f>
              <c:numCache>
                <c:formatCode>0.00</c:formatCode>
                <c:ptCount val="25"/>
                <c:pt idx="0">
                  <c:v>1.3777662500000001</c:v>
                </c:pt>
                <c:pt idx="1">
                  <c:v>1.3841883333333338</c:v>
                </c:pt>
                <c:pt idx="2">
                  <c:v>1.3906104166666657</c:v>
                </c:pt>
                <c:pt idx="3">
                  <c:v>1.3970324999999999</c:v>
                </c:pt>
                <c:pt idx="4">
                  <c:v>1.4034545833333341</c:v>
                </c:pt>
                <c:pt idx="5">
                  <c:v>1.4098766666666669</c:v>
                </c:pt>
                <c:pt idx="6">
                  <c:v>1.4162987499999997</c:v>
                </c:pt>
                <c:pt idx="7">
                  <c:v>1.4227208333333334</c:v>
                </c:pt>
                <c:pt idx="8">
                  <c:v>1.4291429166666663</c:v>
                </c:pt>
                <c:pt idx="9">
                  <c:v>1.4355649999999995</c:v>
                </c:pt>
                <c:pt idx="10">
                  <c:v>1.4419870833333333</c:v>
                </c:pt>
                <c:pt idx="11">
                  <c:v>1.4484091666666674</c:v>
                </c:pt>
                <c:pt idx="12">
                  <c:v>1.4548312499999994</c:v>
                </c:pt>
                <c:pt idx="13">
                  <c:v>1.4612533333333331</c:v>
                </c:pt>
                <c:pt idx="14">
                  <c:v>1.4676754166666668</c:v>
                </c:pt>
                <c:pt idx="15">
                  <c:v>1.4740974999999996</c:v>
                </c:pt>
                <c:pt idx="16">
                  <c:v>1.4805195833333329</c:v>
                </c:pt>
                <c:pt idx="17">
                  <c:v>1.4869416666666671</c:v>
                </c:pt>
                <c:pt idx="18">
                  <c:v>1.4933637499999999</c:v>
                </c:pt>
                <c:pt idx="19">
                  <c:v>1.4997858333333327</c:v>
                </c:pt>
                <c:pt idx="20">
                  <c:v>1.5062079166666664</c:v>
                </c:pt>
                <c:pt idx="21">
                  <c:v>1.5126299999999999</c:v>
                </c:pt>
                <c:pt idx="22">
                  <c:v>1.5190520833333332</c:v>
                </c:pt>
                <c:pt idx="23">
                  <c:v>1.525474166666666</c:v>
                </c:pt>
                <c:pt idx="24">
                  <c:v>1.5318962500000002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EE-4A2E-8500-ACBA60D02AA3}"/>
            </c:ext>
          </c:extLst>
        </c:ser>
        <c:ser>
          <c:idx val="20"/>
          <c:order val="20"/>
          <c:tx>
            <c:strRef>
              <c:f>Fig.2.22!$AG$7</c:f>
              <c:strCache>
                <c:ptCount val="1"/>
                <c:pt idx="0">
                  <c:v>1200.0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Fig.2.22!$AG$8:$AG$32</c:f>
              <c:numCache>
                <c:formatCode>0.00</c:formatCode>
                <c:ptCount val="25"/>
                <c:pt idx="0">
                  <c:v>1.3766799999999999</c:v>
                </c:pt>
                <c:pt idx="1">
                  <c:v>1.3827266666666671</c:v>
                </c:pt>
                <c:pt idx="2">
                  <c:v>1.3887733333333325</c:v>
                </c:pt>
                <c:pt idx="3">
                  <c:v>1.3948199999999997</c:v>
                </c:pt>
                <c:pt idx="4">
                  <c:v>1.4008666666666669</c:v>
                </c:pt>
                <c:pt idx="5">
                  <c:v>1.4069133333333332</c:v>
                </c:pt>
                <c:pt idx="6">
                  <c:v>1.4129599999999995</c:v>
                </c:pt>
                <c:pt idx="7">
                  <c:v>1.4190066666666667</c:v>
                </c:pt>
                <c:pt idx="8">
                  <c:v>1.4250533333333331</c:v>
                </c:pt>
                <c:pt idx="9">
                  <c:v>1.4310999999999994</c:v>
                </c:pt>
                <c:pt idx="10">
                  <c:v>1.4371466666666666</c:v>
                </c:pt>
                <c:pt idx="11">
                  <c:v>1.4431933333333338</c:v>
                </c:pt>
                <c:pt idx="12">
                  <c:v>1.4492399999999992</c:v>
                </c:pt>
                <c:pt idx="13">
                  <c:v>1.4552866666666664</c:v>
                </c:pt>
                <c:pt idx="14">
                  <c:v>1.4613333333333336</c:v>
                </c:pt>
                <c:pt idx="15">
                  <c:v>1.4673799999999999</c:v>
                </c:pt>
                <c:pt idx="16">
                  <c:v>1.4734266666666662</c:v>
                </c:pt>
                <c:pt idx="17">
                  <c:v>1.4794733333333334</c:v>
                </c:pt>
                <c:pt idx="18">
                  <c:v>1.4855199999999997</c:v>
                </c:pt>
                <c:pt idx="19">
                  <c:v>1.491566666666666</c:v>
                </c:pt>
                <c:pt idx="20">
                  <c:v>1.4976133333333332</c:v>
                </c:pt>
                <c:pt idx="21">
                  <c:v>1.5036600000000002</c:v>
                </c:pt>
                <c:pt idx="22">
                  <c:v>1.5097066666666665</c:v>
                </c:pt>
                <c:pt idx="23">
                  <c:v>1.5157533333333328</c:v>
                </c:pt>
                <c:pt idx="24">
                  <c:v>1.5218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EE-4A2E-8500-ACBA60D02AA3}"/>
            </c:ext>
          </c:extLst>
        </c:ser>
        <c:ser>
          <c:idx val="21"/>
          <c:order val="21"/>
          <c:tx>
            <c:strRef>
              <c:f>Fig.2.22!$AH$7</c:f>
              <c:strCache>
                <c:ptCount val="1"/>
                <c:pt idx="0">
                  <c:v>1225.0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Fig.2.22!$AH$8:$AH$32</c:f>
              <c:numCache>
                <c:formatCode>0.00</c:formatCode>
                <c:ptCount val="25"/>
                <c:pt idx="0">
                  <c:v>1.3750662500000002</c:v>
                </c:pt>
                <c:pt idx="1">
                  <c:v>1.3807374999999995</c:v>
                </c:pt>
                <c:pt idx="2">
                  <c:v>1.3864087499999993</c:v>
                </c:pt>
                <c:pt idx="3">
                  <c:v>1.3920799999999995</c:v>
                </c:pt>
                <c:pt idx="4">
                  <c:v>1.3977512499999993</c:v>
                </c:pt>
                <c:pt idx="5">
                  <c:v>1.4034224999999991</c:v>
                </c:pt>
                <c:pt idx="6">
                  <c:v>1.4090937499999998</c:v>
                </c:pt>
                <c:pt idx="7">
                  <c:v>1.4147649999999992</c:v>
                </c:pt>
                <c:pt idx="8">
                  <c:v>1.4204362499999985</c:v>
                </c:pt>
                <c:pt idx="9">
                  <c:v>1.4261074999999992</c:v>
                </c:pt>
                <c:pt idx="10">
                  <c:v>1.4317787499999999</c:v>
                </c:pt>
                <c:pt idx="11">
                  <c:v>1.4374499999999997</c:v>
                </c:pt>
                <c:pt idx="12">
                  <c:v>1.443121249999999</c:v>
                </c:pt>
                <c:pt idx="13">
                  <c:v>1.4487924999999997</c:v>
                </c:pt>
                <c:pt idx="14">
                  <c:v>1.4544637499999991</c:v>
                </c:pt>
                <c:pt idx="15">
                  <c:v>1.4601349999999989</c:v>
                </c:pt>
                <c:pt idx="16">
                  <c:v>1.4658062499999995</c:v>
                </c:pt>
                <c:pt idx="17">
                  <c:v>1.4714774999999993</c:v>
                </c:pt>
                <c:pt idx="18">
                  <c:v>1.4771487499999987</c:v>
                </c:pt>
                <c:pt idx="19">
                  <c:v>1.4828199999999989</c:v>
                </c:pt>
                <c:pt idx="20">
                  <c:v>1.4884912499999996</c:v>
                </c:pt>
                <c:pt idx="21">
                  <c:v>1.4941624999999992</c:v>
                </c:pt>
                <c:pt idx="22">
                  <c:v>1.499833749999999</c:v>
                </c:pt>
                <c:pt idx="23">
                  <c:v>1.5055049999999992</c:v>
                </c:pt>
                <c:pt idx="24">
                  <c:v>1.511176249999999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4EE-4A2E-8500-ACBA60D02AA3}"/>
            </c:ext>
          </c:extLst>
        </c:ser>
        <c:ser>
          <c:idx val="22"/>
          <c:order val="22"/>
          <c:tx>
            <c:strRef>
              <c:f>Fig.2.22!$AI$7</c:f>
              <c:strCache>
                <c:ptCount val="1"/>
                <c:pt idx="0">
                  <c:v>1250.0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Fig.2.22!$AI$8:$AI$32</c:f>
              <c:numCache>
                <c:formatCode>0.00</c:formatCode>
                <c:ptCount val="25"/>
                <c:pt idx="0">
                  <c:v>1.3729250000000008</c:v>
                </c:pt>
                <c:pt idx="1">
                  <c:v>1.3782208333333337</c:v>
                </c:pt>
                <c:pt idx="2">
                  <c:v>1.3835166666666665</c:v>
                </c:pt>
                <c:pt idx="3">
                  <c:v>1.3888125000000007</c:v>
                </c:pt>
                <c:pt idx="4">
                  <c:v>1.3941083333333331</c:v>
                </c:pt>
                <c:pt idx="5">
                  <c:v>1.3994041666666663</c:v>
                </c:pt>
                <c:pt idx="6">
                  <c:v>1.4047000000000005</c:v>
                </c:pt>
                <c:pt idx="7">
                  <c:v>1.4099958333333329</c:v>
                </c:pt>
                <c:pt idx="8">
                  <c:v>1.4152916666666662</c:v>
                </c:pt>
                <c:pt idx="9">
                  <c:v>1.4205875000000003</c:v>
                </c:pt>
                <c:pt idx="10">
                  <c:v>1.4258833333333336</c:v>
                </c:pt>
                <c:pt idx="11">
                  <c:v>1.4311791666666669</c:v>
                </c:pt>
                <c:pt idx="12">
                  <c:v>1.4364749999999997</c:v>
                </c:pt>
                <c:pt idx="13">
                  <c:v>1.4417708333333334</c:v>
                </c:pt>
                <c:pt idx="14">
                  <c:v>1.4470666666666667</c:v>
                </c:pt>
                <c:pt idx="15">
                  <c:v>1.4523624999999996</c:v>
                </c:pt>
                <c:pt idx="16">
                  <c:v>1.4576583333333333</c:v>
                </c:pt>
                <c:pt idx="17">
                  <c:v>1.4629541666666666</c:v>
                </c:pt>
                <c:pt idx="18">
                  <c:v>1.4682499999999994</c:v>
                </c:pt>
                <c:pt idx="19">
                  <c:v>1.4735458333333331</c:v>
                </c:pt>
                <c:pt idx="20">
                  <c:v>1.4788416666666673</c:v>
                </c:pt>
                <c:pt idx="21">
                  <c:v>1.4841374999999999</c:v>
                </c:pt>
                <c:pt idx="22">
                  <c:v>1.4894333333333327</c:v>
                </c:pt>
                <c:pt idx="23">
                  <c:v>1.4947291666666669</c:v>
                </c:pt>
                <c:pt idx="24">
                  <c:v>1.5000249999999997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4EE-4A2E-8500-ACBA60D02AA3}"/>
            </c:ext>
          </c:extLst>
        </c:ser>
        <c:ser>
          <c:idx val="23"/>
          <c:order val="23"/>
          <c:tx>
            <c:strRef>
              <c:f>Fig.2.22!$AJ$7</c:f>
              <c:strCache>
                <c:ptCount val="1"/>
                <c:pt idx="0">
                  <c:v>1275.0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Fig.2.22!$AJ$8:$AJ$32</c:f>
              <c:numCache>
                <c:formatCode>0.00</c:formatCode>
                <c:ptCount val="25"/>
                <c:pt idx="0">
                  <c:v>1.3702562499999997</c:v>
                </c:pt>
                <c:pt idx="1">
                  <c:v>1.375176666666666</c:v>
                </c:pt>
                <c:pt idx="2">
                  <c:v>1.3800970833333333</c:v>
                </c:pt>
                <c:pt idx="3">
                  <c:v>1.3850174999999996</c:v>
                </c:pt>
                <c:pt idx="4">
                  <c:v>1.3899379166666659</c:v>
                </c:pt>
                <c:pt idx="5">
                  <c:v>1.3948583333333331</c:v>
                </c:pt>
                <c:pt idx="6">
                  <c:v>1.3997787499999998</c:v>
                </c:pt>
                <c:pt idx="7">
                  <c:v>1.4046991666666657</c:v>
                </c:pt>
                <c:pt idx="8">
                  <c:v>1.4096195833333325</c:v>
                </c:pt>
                <c:pt idx="9">
                  <c:v>1.4145400000000001</c:v>
                </c:pt>
                <c:pt idx="10">
                  <c:v>1.419460416666666</c:v>
                </c:pt>
                <c:pt idx="11">
                  <c:v>1.4243808333333328</c:v>
                </c:pt>
                <c:pt idx="12">
                  <c:v>1.4293012499999995</c:v>
                </c:pt>
                <c:pt idx="13">
                  <c:v>1.4342216666666663</c:v>
                </c:pt>
                <c:pt idx="14">
                  <c:v>1.4391420833333322</c:v>
                </c:pt>
                <c:pt idx="15">
                  <c:v>1.4440624999999998</c:v>
                </c:pt>
                <c:pt idx="16">
                  <c:v>1.4489829166666666</c:v>
                </c:pt>
                <c:pt idx="17">
                  <c:v>1.4539033333333324</c:v>
                </c:pt>
                <c:pt idx="18">
                  <c:v>1.4588237499999992</c:v>
                </c:pt>
                <c:pt idx="19">
                  <c:v>1.4637441666666668</c:v>
                </c:pt>
                <c:pt idx="20">
                  <c:v>1.4686645833333327</c:v>
                </c:pt>
                <c:pt idx="21">
                  <c:v>1.4735849999999993</c:v>
                </c:pt>
                <c:pt idx="22">
                  <c:v>1.478505416666666</c:v>
                </c:pt>
                <c:pt idx="23">
                  <c:v>1.4834258333333323</c:v>
                </c:pt>
                <c:pt idx="24">
                  <c:v>1.4883462499999986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4EE-4A2E-8500-ACBA60D02AA3}"/>
            </c:ext>
          </c:extLst>
        </c:ser>
        <c:ser>
          <c:idx val="24"/>
          <c:order val="24"/>
          <c:tx>
            <c:strRef>
              <c:f>Fig.2.22!$AK$7</c:f>
              <c:strCache>
                <c:ptCount val="1"/>
                <c:pt idx="0">
                  <c:v>1300.0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Fig.2.22!$L$8:$L$32</c:f>
              <c:numCache>
                <c:formatCode>0.0</c:formatCode>
                <c:ptCount val="25"/>
                <c:pt idx="0">
                  <c:v>1.2</c:v>
                </c:pt>
                <c:pt idx="1">
                  <c:v>1.2166666666666666</c:v>
                </c:pt>
                <c:pt idx="2">
                  <c:v>1.2333333333333332</c:v>
                </c:pt>
                <c:pt idx="3">
                  <c:v>1.2499999999999998</c:v>
                </c:pt>
                <c:pt idx="4">
                  <c:v>1.2666666666666664</c:v>
                </c:pt>
                <c:pt idx="5">
                  <c:v>1.283333333333333</c:v>
                </c:pt>
                <c:pt idx="6">
                  <c:v>1.2999999999999996</c:v>
                </c:pt>
                <c:pt idx="7">
                  <c:v>1.3166666666666662</c:v>
                </c:pt>
                <c:pt idx="8">
                  <c:v>1.3333333333333328</c:v>
                </c:pt>
                <c:pt idx="9">
                  <c:v>1.3499999999999994</c:v>
                </c:pt>
                <c:pt idx="10">
                  <c:v>1.366666666666666</c:v>
                </c:pt>
                <c:pt idx="11">
                  <c:v>1.3833333333333326</c:v>
                </c:pt>
                <c:pt idx="12">
                  <c:v>1.3999999999999992</c:v>
                </c:pt>
                <c:pt idx="13">
                  <c:v>1.4166666666666659</c:v>
                </c:pt>
                <c:pt idx="14">
                  <c:v>1.4333333333333325</c:v>
                </c:pt>
                <c:pt idx="15">
                  <c:v>1.4499999999999991</c:v>
                </c:pt>
                <c:pt idx="16">
                  <c:v>1.4666666666666657</c:v>
                </c:pt>
                <c:pt idx="17">
                  <c:v>1.4833333333333323</c:v>
                </c:pt>
                <c:pt idx="18">
                  <c:v>1.4999999999999989</c:v>
                </c:pt>
                <c:pt idx="19">
                  <c:v>1.5166666666666655</c:v>
                </c:pt>
                <c:pt idx="20">
                  <c:v>1.5333333333333321</c:v>
                </c:pt>
                <c:pt idx="21">
                  <c:v>1.5499999999999987</c:v>
                </c:pt>
                <c:pt idx="22">
                  <c:v>1.5666666666666653</c:v>
                </c:pt>
                <c:pt idx="23">
                  <c:v>1.5833333333333319</c:v>
                </c:pt>
                <c:pt idx="24">
                  <c:v>1.5999999999999985</c:v>
                </c:pt>
              </c:numCache>
            </c:numRef>
          </c:cat>
          <c:val>
            <c:numRef>
              <c:f>Fig.2.22!$AK$8:$AK$32</c:f>
              <c:numCache>
                <c:formatCode>0.00</c:formatCode>
                <c:ptCount val="25"/>
                <c:pt idx="0">
                  <c:v>1.3670599999999999</c:v>
                </c:pt>
                <c:pt idx="1">
                  <c:v>1.3716049999999993</c:v>
                </c:pt>
                <c:pt idx="2">
                  <c:v>1.37615</c:v>
                </c:pt>
                <c:pt idx="3">
                  <c:v>1.3806949999999998</c:v>
                </c:pt>
                <c:pt idx="4">
                  <c:v>1.3852399999999991</c:v>
                </c:pt>
                <c:pt idx="5">
                  <c:v>1.3897849999999998</c:v>
                </c:pt>
                <c:pt idx="6">
                  <c:v>1.3943300000000005</c:v>
                </c:pt>
                <c:pt idx="7">
                  <c:v>1.398874999999999</c:v>
                </c:pt>
                <c:pt idx="8">
                  <c:v>1.4034199999999997</c:v>
                </c:pt>
                <c:pt idx="9">
                  <c:v>1.4079650000000004</c:v>
                </c:pt>
                <c:pt idx="10">
                  <c:v>1.4125099999999997</c:v>
                </c:pt>
                <c:pt idx="11">
                  <c:v>1.4170549999999995</c:v>
                </c:pt>
                <c:pt idx="12">
                  <c:v>1.4216000000000002</c:v>
                </c:pt>
                <c:pt idx="13">
                  <c:v>1.4261449999999996</c:v>
                </c:pt>
                <c:pt idx="14">
                  <c:v>1.4306899999999989</c:v>
                </c:pt>
                <c:pt idx="15">
                  <c:v>1.4352349999999992</c:v>
                </c:pt>
                <c:pt idx="16">
                  <c:v>1.4397799999999998</c:v>
                </c:pt>
                <c:pt idx="17">
                  <c:v>1.4443249999999987</c:v>
                </c:pt>
                <c:pt idx="18">
                  <c:v>1.448869999999999</c:v>
                </c:pt>
                <c:pt idx="19">
                  <c:v>1.4534149999999997</c:v>
                </c:pt>
                <c:pt idx="20">
                  <c:v>1.4579599999999995</c:v>
                </c:pt>
                <c:pt idx="21">
                  <c:v>1.4625049999999986</c:v>
                </c:pt>
                <c:pt idx="22">
                  <c:v>1.4670499999999993</c:v>
                </c:pt>
                <c:pt idx="23">
                  <c:v>1.4715949999999991</c:v>
                </c:pt>
                <c:pt idx="24">
                  <c:v>1.4761399999999985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4EE-4A2E-8500-ACBA60D02AA3}"/>
            </c:ext>
          </c:extLst>
        </c:ser>
        <c:bandFmts>
          <c:bandFmt>
            <c:idx val="0"/>
            <c:spPr>
              <a:pattFill prst="lgGrid">
                <a:fgClr>
                  <a:schemeClr val="tx1"/>
                </a:fgClr>
                <a:bgClr>
                  <a:schemeClr val="bg1"/>
                </a:bgClr>
              </a:pattFill>
              <a:ln w="25400">
                <a:noFill/>
              </a:ln>
            </c:spPr>
          </c:bandFmt>
          <c:bandFmt>
            <c:idx val="1"/>
            <c:spPr>
              <a:pattFill prst="lgGrid">
                <a:fgClr>
                  <a:schemeClr val="tx1"/>
                </a:fgClr>
                <a:bgClr>
                  <a:schemeClr val="bg1"/>
                </a:bgClr>
              </a:pattFill>
              <a:ln w="25400">
                <a:noFill/>
              </a:ln>
            </c:spPr>
          </c:bandFmt>
          <c:bandFmt>
            <c:idx val="2"/>
            <c:spPr>
              <a:pattFill prst="lgGrid">
                <a:fgClr>
                  <a:schemeClr val="tx1"/>
                </a:fgClr>
                <a:bgClr>
                  <a:schemeClr val="bg1"/>
                </a:bgClr>
              </a:pattFill>
              <a:ln w="25400">
                <a:noFill/>
              </a:ln>
            </c:spPr>
          </c:bandFmt>
          <c:bandFmt>
            <c:idx val="3"/>
            <c:spPr>
              <a:pattFill prst="lgGrid">
                <a:fgClr>
                  <a:schemeClr val="tx1"/>
                </a:fgClr>
                <a:bgClr>
                  <a:schemeClr val="bg1"/>
                </a:bgClr>
              </a:pattFill>
              <a:ln w="25400">
                <a:noFill/>
              </a:ln>
            </c:spPr>
          </c:bandFmt>
          <c:bandFmt>
            <c:idx val="4"/>
            <c:spPr>
              <a:solidFill>
                <a:srgbClr val="660066"/>
              </a:solidFill>
              <a:ln w="25400">
                <a:noFill/>
              </a:ln>
            </c:spPr>
          </c:bandFmt>
          <c:bandFmt>
            <c:idx val="5"/>
            <c:spPr>
              <a:solidFill>
                <a:srgbClr val="FF8080"/>
              </a:solidFill>
              <a:ln w="25400">
                <a:noFill/>
              </a:ln>
            </c:spPr>
          </c:bandFmt>
          <c:bandFmt>
            <c:idx val="6"/>
            <c:spPr>
              <a:solidFill>
                <a:srgbClr val="0066CC"/>
              </a:solidFill>
              <a:ln w="25400">
                <a:noFill/>
              </a:ln>
            </c:spPr>
          </c:bandFmt>
          <c:bandFmt>
            <c:idx val="7"/>
            <c:spPr>
              <a:solidFill>
                <a:srgbClr val="CCCCFF"/>
              </a:solidFill>
              <a:ln w="25400">
                <a:noFill/>
              </a:ln>
            </c:spPr>
          </c:bandFmt>
          <c:bandFmt>
            <c:idx val="8"/>
            <c:spPr>
              <a:solidFill>
                <a:srgbClr val="000080"/>
              </a:solidFill>
              <a:ln w="25400">
                <a:noFill/>
              </a:ln>
            </c:spPr>
          </c:bandFmt>
          <c:bandFmt>
            <c:idx val="9"/>
            <c:spPr>
              <a:solidFill>
                <a:srgbClr val="FF00FF"/>
              </a:solidFill>
              <a:ln w="25400">
                <a:noFill/>
              </a:ln>
            </c:spPr>
          </c:bandFmt>
        </c:bandFmts>
        <c:axId val="397350400"/>
        <c:axId val="397352320"/>
        <c:axId val="242514112"/>
      </c:surface3DChart>
      <c:catAx>
        <c:axId val="3973504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SGf</a:t>
                </a:r>
              </a:p>
            </c:rich>
          </c:tx>
          <c:layout>
            <c:manualLayout>
              <c:xMode val="edge"/>
              <c:yMode val="edge"/>
              <c:x val="0.85900041943379857"/>
              <c:y val="0.7721145082594261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52320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397352320"/>
        <c:scaling>
          <c:orientation val="minMax"/>
          <c:max val="1.7"/>
          <c:min val="1.3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SG50</a:t>
                </a:r>
              </a:p>
            </c:rich>
          </c:tx>
          <c:layout>
            <c:manualLayout>
              <c:xMode val="edge"/>
              <c:yMode val="edge"/>
              <c:x val="8.7999999999999995E-2"/>
              <c:y val="0.337331570435254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50400"/>
        <c:crosses val="autoZero"/>
        <c:crossBetween val="between"/>
        <c:majorUnit val="0.1"/>
      </c:valAx>
      <c:serAx>
        <c:axId val="242514112"/>
        <c:scaling>
          <c:orientation val="maxMin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200" b="1" i="0" baseline="0">
                    <a:effectLst/>
                  </a:rPr>
                  <a:t>Cyclone dia.(mm)</a:t>
                </a:r>
                <a:endParaRPr lang="en-AU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23700015748031497"/>
              <c:y val="0.818591176852518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352320"/>
        <c:crosses val="autoZero"/>
        <c:tickLblSkip val="4"/>
        <c:tickMarkSkip val="4"/>
      </c:ser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7</xdr:row>
      <xdr:rowOff>88900</xdr:rowOff>
    </xdr:from>
    <xdr:to>
      <xdr:col>9</xdr:col>
      <xdr:colOff>133350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101600</xdr:rowOff>
    </xdr:from>
    <xdr:to>
      <xdr:col>0</xdr:col>
      <xdr:colOff>63500</xdr:colOff>
      <xdr:row>24</xdr:row>
      <xdr:rowOff>127000</xdr:rowOff>
    </xdr:to>
    <xdr:sp macro="" textlink="">
      <xdr:nvSpPr>
        <xdr:cNvPr id="5125" name="Text Box 4">
          <a:extLst>
            <a:ext uri="{FF2B5EF4-FFF2-40B4-BE49-F238E27FC236}">
              <a16:creationId xmlns:a16="http://schemas.microsoft.com/office/drawing/2014/main" id="{00000000-0008-0000-1200-000005140000}"/>
            </a:ext>
          </a:extLst>
        </xdr:cNvPr>
        <xdr:cNvSpPr txBox="1">
          <a:spLocks noChangeArrowheads="1"/>
        </xdr:cNvSpPr>
      </xdr:nvSpPr>
      <xdr:spPr bwMode="auto">
        <a:xfrm>
          <a:off x="0" y="4000500"/>
          <a:ext cx="63500" cy="18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ocuments%20and%20Settings/e5tnapie/My%20Documents/Stats%20book/Figures%20&amp;%20Calcs/Ch.2/Filters%20and%20pivot%20tables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JNM" refreshedDate="40127.61959884259" createdVersion="1" refreshedVersion="2" recordCount="1082" upgradeOnRefresh="1" xr:uid="{00000000-000A-0000-FFFF-FFFF02000000}">
  <cacheSource type="worksheet">
    <worksheetSource ref="A1:P1083" sheet="Pivot2" r:id="rId2"/>
  </cacheSource>
  <cacheFields count="16">
    <cacheField name="Site trial &gt;" numFmtId="0">
      <sharedItems containsBlank="1" count="3">
        <s v="Cytec &gt; Batu Hijau&gt;"/>
        <s v="2004-2007 plant data"/>
        <m/>
      </sharedItems>
    </cacheField>
    <cacheField name="Date" numFmtId="0">
      <sharedItems containsSemiMixedTypes="0" containsNonDate="0" containsDate="1" containsString="0" minDate="2004-01-01T00:00:00" maxDate="2007-01-01T00:00:00"/>
    </cacheField>
    <cacheField name="Year" numFmtId="0">
      <sharedItems containsSemiMixedTypes="0" containsString="0" containsNumber="1" containsInteger="1" minValue="2004" maxValue="2006" count="3">
        <n v="2004"/>
        <n v="2005"/>
        <n v="2006"/>
      </sharedItems>
    </cacheField>
    <cacheField name="Crusher Utilisation" numFmtId="0">
      <sharedItems containsString="0" containsBlank="1" containsNumber="1" minValue="0" maxValue="100"/>
    </cacheField>
    <cacheField name="Utilisation" numFmtId="0">
      <sharedItems count="2">
        <s v="High"/>
        <s v="Low"/>
      </sharedItems>
    </cacheField>
    <cacheField name="TPH" numFmtId="0">
      <sharedItems containsString="0" containsBlank="1" containsNumber="1" minValue="2805.9607843137323" maxValue="7263.166666666667"/>
    </cacheField>
    <cacheField name=" Cu Feed" numFmtId="0">
      <sharedItems containsString="0" containsBlank="1" containsNumber="1" minValue="0.33680511269018076" maxValue="1.1505301997332187"/>
    </cacheField>
    <cacheField name=" Au Feed " numFmtId="0">
      <sharedItems containsString="0" containsBlank="1" containsNumber="1" minValue="9.5963416281683825E-2" maxValue="1.7627994508200651"/>
    </cacheField>
    <cacheField name=" AsCu %" numFmtId="0">
      <sharedItems containsString="0" containsBlank="1" containsNumber="1" minValue="0" maxValue="0.24649999999999997"/>
    </cacheField>
    <cacheField name="Tails Cu" numFmtId="0">
      <sharedItems containsString="0" containsBlank="1" containsNumber="1" minValue="3.3302098505225114E-2" maxValue="0.21902238817771061"/>
    </cacheField>
    <cacheField name="Tails Au" numFmtId="0">
      <sharedItems containsString="0" containsBlank="1" containsNumber="1" minValue="2.6100473091249115E-2" maxValue="0.38532514808610008"/>
    </cacheField>
    <cacheField name=" Flotation p80" numFmtId="0">
      <sharedItems containsString="0" containsBlank="1" containsNumber="1" minValue="86.723044023555502" maxValue="345.62492247396631"/>
    </cacheField>
    <cacheField name=" Cu Conc" numFmtId="0">
      <sharedItems containsString="0" containsBlank="1" containsNumber="1" minValue="17.130061842807329" maxValue="40.276329960705375"/>
    </cacheField>
    <cacheField name="Au Conc" numFmtId="0">
      <sharedItems containsString="0" containsBlank="1" containsNumber="1" minValue="3.1995554257680401" maxValue="44.066965334725957"/>
    </cacheField>
    <cacheField name=" Cu Recovery" numFmtId="0">
      <sharedItems containsString="0" containsBlank="1" containsNumber="1" minValue="61.133181771653391" maxValue="94.518931762838974"/>
    </cacheField>
    <cacheField name=" Au Recovery" numFmtId="0">
      <sharedItems containsString="0" containsBlank="1" containsNumber="1" minValue="46.185670455803333" maxValue="87.5932637725173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">
  <r>
    <x v="0"/>
    <d v="2004-01-01T00:00:00"/>
    <x v="0"/>
    <n v="91.840277777777786"/>
    <x v="0"/>
    <n v="5612.208333333333"/>
    <n v="0.5290854346202104"/>
    <n v="0.21299429083530699"/>
    <n v="5.2499999999999998E-2"/>
    <n v="0.11262746758112621"/>
    <n v="6.9554502893858811E-2"/>
    <n v="253.70794682397599"/>
    <n v="28.419255829299296"/>
    <n v="9.819122290526284"/>
    <n v="79.02569895840459"/>
    <n v="67.824430576582444"/>
  </r>
  <r>
    <x v="1"/>
    <d v="2004-01-02T00:00:00"/>
    <x v="0"/>
    <n v="85.9375"/>
    <x v="1"/>
    <n v="5335.1080139372862"/>
    <n v="0.52415284842912901"/>
    <n v="0.196954084272951"/>
    <n v="6.1499999999999999E-2"/>
    <n v="0.10445059873502688"/>
    <n v="5.9071924999059243E-2"/>
    <n v="263.43043366359848"/>
    <n v="25.017920782972404"/>
    <n v="8.24373148707026"/>
    <n v="80.408157949148531"/>
    <n v="70.512432438405568"/>
  </r>
  <r>
    <x v="2"/>
    <d v="2004-01-03T00:00:00"/>
    <x v="0"/>
    <n v="91.354166666666671"/>
    <x v="0"/>
    <n v="5669.0403337969437"/>
    <n v="0.49669032834707216"/>
    <n v="0.19549388594348927"/>
    <n v="5.6499999999999995E-2"/>
    <n v="8.7294790923562168E-2"/>
    <n v="5.7769359335444033E-2"/>
    <n v="239.2542841607785"/>
    <n v="26.645971164255961"/>
    <n v="8.9923367234252627"/>
    <n v="82.695450547487141"/>
    <n v="70.904720442790293"/>
  </r>
  <r>
    <x v="2"/>
    <d v="2004-01-04T00:00:00"/>
    <x v="0"/>
    <n v="99.201388888888872"/>
    <x v="0"/>
    <n v="6160.125"/>
    <n v="0.51165818966822918"/>
    <n v="0.195913230944042"/>
    <n v="6.2E-2"/>
    <n v="0.12076584364858879"/>
    <n v="6.9429920789684574E-2"/>
    <n v="240.91449070224223"/>
    <n v="29.758452627575096"/>
    <n v="9.6594612416576062"/>
    <n v="76.70841007799109"/>
    <n v="65.028195594460783"/>
  </r>
  <r>
    <x v="2"/>
    <d v="2004-01-05T00:00:00"/>
    <x v="0"/>
    <n v="92.1875"/>
    <x v="0"/>
    <n v="6365.875"/>
    <n v="0.55459709598169926"/>
    <n v="0.22604856924473593"/>
    <n v="5.3499999999999999E-2"/>
    <n v="0.11979791516686059"/>
    <n v="7.4068637587805158E-2"/>
    <n v="269.0453656698615"/>
    <n v="28.850780873275657"/>
    <n v="10.116636588827305"/>
    <n v="78.725628820788074"/>
    <n v="67.728357591526205"/>
  </r>
  <r>
    <x v="2"/>
    <d v="2004-01-06T00:00:00"/>
    <x v="0"/>
    <n v="64.618055555555557"/>
    <x v="1"/>
    <n v="5604.7899159663866"/>
    <n v="0.61930303102613304"/>
    <n v="0.22239316361170669"/>
    <n v="5.1500000000000004E-2"/>
    <n v="0.11254450757159219"/>
    <n v="6.8271467735391167E-2"/>
    <n v="286.23683230979873"/>
    <n v="31.659504484891485"/>
    <n v="9.6626432893883223"/>
    <n v="82.118593639794327"/>
    <n v="69.793521190459572"/>
  </r>
  <r>
    <x v="2"/>
    <d v="2004-01-07T00:00:00"/>
    <x v="0"/>
    <n v="71.5625"/>
    <x v="1"/>
    <n v="5731.583333333333"/>
    <n v="0.62511200808851541"/>
    <n v="0.2393980896939473"/>
    <n v="4.5499999999999999E-2"/>
    <n v="0.10245503348639781"/>
    <n v="7.0863849904367546E-2"/>
    <n v="254.64049587316774"/>
    <n v="29.373519478612621"/>
    <n v="9.5094162240606348"/>
    <n v="83.902121442436666"/>
    <n v="70.926409268110788"/>
  </r>
  <r>
    <x v="2"/>
    <d v="2004-01-08T00:00:00"/>
    <x v="0"/>
    <n v="25.763888888888893"/>
    <x v="1"/>
    <n v="5527.5502008032126"/>
    <n v="0.66711029403092215"/>
    <n v="0.26350124988142637"/>
    <n v="6.5500000000000003E-2"/>
    <n v="9.103508934925722E-2"/>
    <n v="5.5098655788766389E-2"/>
    <n v="209.49972242779026"/>
    <n v="32.712602410434897"/>
    <n v="11.856108228766656"/>
    <n v="86.594024849416627"/>
    <n v="79.456594702479308"/>
  </r>
  <r>
    <x v="2"/>
    <d v="2004-01-09T00:00:00"/>
    <x v="0"/>
    <n v="78.055555555555557"/>
    <x v="1"/>
    <n v="5386.2356621480703"/>
    <n v="0.566214554671855"/>
    <n v="0.21338534597978859"/>
    <n v="5.8749999999999997E-2"/>
    <n v="7.9406954945738198E-2"/>
    <n v="5.3066191786926724E-2"/>
    <n v="191.37307413746399"/>
    <n v="31.281199653873781"/>
    <n v="10.328630337487953"/>
    <n v="86.194210619363375"/>
    <n v="75.518589217116258"/>
  </r>
  <r>
    <x v="2"/>
    <d v="2004-01-10T00:00:00"/>
    <x v="0"/>
    <n v="95.555555555555557"/>
    <x v="0"/>
    <n v="5979.9234782608655"/>
    <n v="0.54920703460301956"/>
    <n v="0.20766787892907748"/>
    <n v="5.3749999999999999E-2"/>
    <n v="7.2567761112127316E-2"/>
    <n v="4.8129233461967673E-2"/>
    <n v="248.75566732131352"/>
    <n v="31.42012935015007"/>
    <n v="10.540636880755953"/>
    <n v="86.98764133702403"/>
    <n v="77.176166612739479"/>
  </r>
  <r>
    <x v="2"/>
    <d v="2004-01-11T00:00:00"/>
    <x v="0"/>
    <n v="98.888888888888886"/>
    <x v="0"/>
    <n v="6349.541666666667"/>
    <n v="0.52550820430601952"/>
    <n v="0.19663901770646175"/>
    <n v="4.725E-2"/>
    <n v="0.11451106368180609"/>
    <n v="6.5362990784773867E-2"/>
    <n v="298.3396300091473"/>
    <n v="24.675961560557386"/>
    <n v="7.910501264409656"/>
    <n v="78.574092609466248"/>
    <n v="67.316123458435513"/>
  </r>
  <r>
    <x v="2"/>
    <d v="2004-01-12T00:00:00"/>
    <x v="0"/>
    <n v="99.253472222222214"/>
    <x v="0"/>
    <n v="5677.458333333333"/>
    <n v="0.53220153668080639"/>
    <n v="0.19486627630013431"/>
    <n v="6.275E-2"/>
    <n v="0.10331757598705557"/>
    <n v="6.4553636850939691E-2"/>
    <n v="282.343456584546"/>
    <n v="24.750455270690107"/>
    <n v="7.5533608034302544"/>
    <n v="80.924512473413145"/>
    <n v="67.449163492415892"/>
  </r>
  <r>
    <x v="2"/>
    <d v="2004-01-13T00:00:00"/>
    <x v="0"/>
    <n v="99.704861111111114"/>
    <x v="0"/>
    <n v="5874.875"/>
    <n v="0.52978281357511159"/>
    <n v="0.19819740780796755"/>
    <n v="4.0749999999999995E-2"/>
    <n v="0.15033308173858392"/>
    <n v="7.5003205052806776E-2"/>
    <n v="282.15571592815172"/>
    <n v="20.829840356637373"/>
    <n v="6.788923716122107"/>
    <n v="72.144315054460691"/>
    <n v="62.851695407493558"/>
  </r>
  <r>
    <x v="2"/>
    <d v="2004-01-14T00:00:00"/>
    <x v="0"/>
    <n v="83.940972222222229"/>
    <x v="1"/>
    <n v="5911.2026480323693"/>
    <n v="0.60205536699786466"/>
    <n v="0.19716996903268674"/>
    <n v="3.3000000000000002E-2"/>
    <n v="0.13034957700907746"/>
    <n v="6.9403642346910627E-2"/>
    <n v="258.63265058228853"/>
    <n v="24.73488087630632"/>
    <n v="6.7337913364654378"/>
    <n v="78.764308891487531"/>
    <n v="65.474917839122796"/>
  </r>
  <r>
    <x v="2"/>
    <d v="2004-01-15T00:00:00"/>
    <x v="0"/>
    <n v="97.482638888888872"/>
    <x v="0"/>
    <n v="6512.4730434782559"/>
    <n v="0.59307211121894787"/>
    <n v="0.18298574717486604"/>
    <n v="3.5500000000000004E-2"/>
    <n v="0.11429495764678416"/>
    <n v="6.0960943329403973E-2"/>
    <n v="262.0872210245293"/>
    <n v="27.136077413506502"/>
    <n v="6.9479361544445712"/>
    <n v="81.069747412432548"/>
    <n v="67.275635331541778"/>
  </r>
  <r>
    <x v="2"/>
    <d v="2004-01-16T00:00:00"/>
    <x v="0"/>
    <n v="95.034722222222229"/>
    <x v="0"/>
    <n v="5455.1690484489336"/>
    <n v="0.55485034156612278"/>
    <n v="0.17550346856161442"/>
    <n v="5.0750000000000003E-2"/>
    <n v="0.10120274619793403"/>
    <n v="5.1598209708938816E-2"/>
    <n v="215.03671664900401"/>
    <n v="28.380586958726635"/>
    <n v="7.7755624439875435"/>
    <n v="82.052739719846386"/>
    <n v="71.071205273403905"/>
  </r>
  <r>
    <x v="2"/>
    <d v="2004-01-17T00:00:00"/>
    <x v="0"/>
    <n v="85.121527777777786"/>
    <x v="1"/>
    <n v="5389.090909090909"/>
    <n v="0.53761441386849085"/>
    <n v="0.17942797489692403"/>
    <n v="5.2249999999999998E-2"/>
    <n v="9.077034862618448E-2"/>
    <n v="5.0891708526006905E-2"/>
    <n v="270.96751479229926"/>
    <n v="29.003373222509637"/>
    <n v="8.3676806953074632"/>
    <n v="83.376816107728175"/>
    <n v="72.074666828070391"/>
  </r>
  <r>
    <x v="2"/>
    <d v="2004-01-18T00:00:00"/>
    <x v="0"/>
    <n v="86.267361111111114"/>
    <x v="1"/>
    <n v="5474.166666666667"/>
    <n v="0.5799797059485462"/>
    <n v="0.18406510094291367"/>
    <n v="4.7E-2"/>
    <n v="7.5693164786654346E-2"/>
    <n v="4.2031074404661833E-2"/>
    <n v="266.64933644754774"/>
    <n v="30.699630501625965"/>
    <n v="8.6672636556917144"/>
    <n v="87.163238725499767"/>
    <n v="77.539601119896304"/>
  </r>
  <r>
    <x v="2"/>
    <d v="2004-01-19T00:00:00"/>
    <x v="0"/>
    <n v="98.107638888888886"/>
    <x v="0"/>
    <n v="5660.1462904911177"/>
    <n v="0.49975504851128721"/>
    <n v="0.19140000575753771"/>
    <n v="3.5000000000000003E-2"/>
    <n v="7.1537580372525944E-2"/>
    <n v="5.0254414847766514E-2"/>
    <n v="285.92972122136877"/>
    <n v="29.508392822709929"/>
    <n v="9.7529220591989407"/>
    <n v="85.893229437685534"/>
    <n v="74.124772354414318"/>
  </r>
  <r>
    <x v="2"/>
    <d v="2004-01-20T00:00:00"/>
    <x v="0"/>
    <n v="91.423611111111114"/>
    <x v="0"/>
    <n v="5695.791666666667"/>
    <n v="0.54918173277778182"/>
    <n v="0.1773307595311597"/>
    <n v="3.7000000000000005E-2"/>
    <n v="8.8982626590836611E-2"/>
    <n v="4.7126784696207055E-2"/>
    <n v="224.20701085553176"/>
    <n v="28.929355123764303"/>
    <n v="8.2067878408568831"/>
    <n v="84.055134956917414"/>
    <n v="73.846635305271207"/>
  </r>
  <r>
    <x v="2"/>
    <d v="2004-01-21T00:00:00"/>
    <x v="0"/>
    <n v="94.809027777777771"/>
    <x v="0"/>
    <n v="5632.125"/>
    <n v="0.51984260612246702"/>
    <n v="0.16330427200168676"/>
    <n v="2.5750000000000002E-2"/>
    <n v="9.4460728456807044E-2"/>
    <n v="4.638353768642163E-2"/>
    <n v="227.62543527888624"/>
    <n v="28.846335531592803"/>
    <n v="7.9491338535860017"/>
    <n v="82.097761504450162"/>
    <n v="72.016962556338981"/>
  </r>
  <r>
    <x v="2"/>
    <d v="2004-01-22T00:00:00"/>
    <x v="0"/>
    <n v="96.006944444444429"/>
    <x v="0"/>
    <n v="5868.5"/>
    <n v="0.57495783115901278"/>
    <n v="0.19560294344736021"/>
    <n v="5.9249999999999997E-2"/>
    <n v="0.12521463997118112"/>
    <n v="5.7100342964281452E-2"/>
    <n v="272.7477343230795"/>
    <n v="30.167171222950689"/>
    <n v="9.3087659739508481"/>
    <n v="78.54782437132053"/>
    <n v="71.244655704994315"/>
  </r>
  <r>
    <x v="2"/>
    <d v="2004-01-23T00:00:00"/>
    <x v="0"/>
    <n v="85.225694444444443"/>
    <x v="1"/>
    <n v="6047.541666666667"/>
    <n v="0.53803082442700545"/>
    <n v="0.18585605007847542"/>
    <n v="5.7999999999999996E-2"/>
    <n v="9.9805236199111164E-2"/>
    <n v="6.2670676112691032E-2"/>
    <n v="265.56762658920547"/>
    <n v="28.599077388213843"/>
    <n v="8.0738013437475882"/>
    <n v="81.734845281002578"/>
    <n v="66.798042520439068"/>
  </r>
  <r>
    <x v="2"/>
    <d v="2004-01-24T00:00:00"/>
    <x v="0"/>
    <n v="79.184027777777771"/>
    <x v="1"/>
    <n v="5976.708333333333"/>
    <n v="0.48795141601787489"/>
    <n v="0.15428616335817516"/>
    <n v="4.3999999999999997E-2"/>
    <n v="8.4652528379351291E-2"/>
    <n v="4.2605797026819894E-2"/>
    <n v="227.13671225509177"/>
    <n v="29.649696926112558"/>
    <n v="8.2296474138052869"/>
    <n v="82.887890177013261"/>
    <n v="72.761502560616719"/>
  </r>
  <r>
    <x v="2"/>
    <d v="2004-01-25T00:00:00"/>
    <x v="0"/>
    <n v="96.892361111111114"/>
    <x v="0"/>
    <n v="6143.041666666667"/>
    <n v="0.52022746589264268"/>
    <n v="0.16226849506297777"/>
    <n v="5.2499999999999998E-2"/>
    <n v="9.6007965953176469E-2"/>
    <n v="4.6375996888997607E-2"/>
    <n v="273.5410196080835"/>
    <n v="28.215266029592126"/>
    <n v="7.7282625857961857"/>
    <n v="81.823345060632747"/>
    <n v="71.85119898566694"/>
  </r>
  <r>
    <x v="2"/>
    <d v="2004-01-26T00:00:00"/>
    <x v="0"/>
    <n v="57.72569444444445"/>
    <x v="1"/>
    <n v="4825.3815961622295"/>
    <n v="0.46931738511197874"/>
    <n v="0.16358514858847134"/>
    <n v="4.4999999999999998E-2"/>
    <n v="8.4921879170286957E-2"/>
    <n v="4.8854885243177479E-2"/>
    <n v="223.90558640192151"/>
    <n v="26.079733198536033"/>
    <n v="7.8075078632416037"/>
    <n v="82.172805852319044"/>
    <n v="70.576508923966685"/>
  </r>
  <r>
    <x v="2"/>
    <d v="2004-01-27T00:00:00"/>
    <x v="0"/>
    <n v="85.434027777777771"/>
    <x v="1"/>
    <n v="5187.1115745568295"/>
    <n v="0.47713834434935387"/>
    <n v="0.18211024341143928"/>
    <n v="4.1999999999999996E-2"/>
    <n v="8.8576954821869419E-2"/>
    <n v="5.5761524035465138E-2"/>
    <n v="195.69467649365623"/>
    <n v="27.309168574798193"/>
    <n v="8.9070599789107874"/>
    <n v="81.700545308751174"/>
    <n v="69.816938054086009"/>
  </r>
  <r>
    <x v="2"/>
    <d v="2004-01-28T00:00:00"/>
    <x v="0"/>
    <n v="95.868055555555557"/>
    <x v="0"/>
    <n v="5247.333333333333"/>
    <n v="0.51135681988232129"/>
    <n v="0.1702873465007623"/>
    <n v="4.2999999999999997E-2"/>
    <n v="9.5529238791896329E-2"/>
    <n v="5.1920370484780855E-2"/>
    <n v="227.92744531464476"/>
    <n v="27.649741269791946"/>
    <n v="7.8953282137080674"/>
    <n v="81.600342501440096"/>
    <n v="69.970144811723515"/>
  </r>
  <r>
    <x v="2"/>
    <d v="2004-01-29T00:00:00"/>
    <x v="0"/>
    <n v="69.774305555555557"/>
    <x v="1"/>
    <n v="5135.125"/>
    <n v="0.46943666152698327"/>
    <n v="0.18340418248314308"/>
    <n v="6.5000000000000002E-2"/>
    <n v="8.0876336194763282E-2"/>
    <n v="6.3009955641779677E-2"/>
    <n v="208.41808641886649"/>
    <n v="26.040438537316643"/>
    <n v="8.106491277152438"/>
    <n v="83.029329774074824"/>
    <n v="66.158237442156889"/>
  </r>
  <r>
    <x v="2"/>
    <d v="2004-01-30T00:00:00"/>
    <x v="0"/>
    <n v="66.475694444444443"/>
    <x v="1"/>
    <n v="5141.083333333333"/>
    <n v="0.4962251568995672"/>
    <n v="0.182302281379492"/>
    <n v="4.1500000000000002E-2"/>
    <n v="8.0780687684134794E-2"/>
    <n v="4.7409651361433665E-2"/>
    <n v="237.46298998521101"/>
    <n v="28.935897709763477"/>
    <n v="9.4164649512604921"/>
    <n v="83.955171262946962"/>
    <n v="74.367821532581729"/>
  </r>
  <r>
    <x v="2"/>
    <d v="2004-01-31T00:00:00"/>
    <x v="0"/>
    <n v="92.256944444444443"/>
    <x v="0"/>
    <n v="5887.7081681205391"/>
    <n v="0.52862593437788907"/>
    <n v="0.16000500954000321"/>
    <n v="6.0999999999999999E-2"/>
    <n v="0.10799553125722025"/>
    <n v="5.1856494494805207E-2"/>
    <n v="285.66253543474744"/>
    <n v="25.462765956759888"/>
    <n v="6.5707224027172888"/>
    <n v="79.908709661825839"/>
    <n v="68.126573333203169"/>
  </r>
  <r>
    <x v="2"/>
    <d v="2004-02-01T00:00:00"/>
    <x v="0"/>
    <n v="98.211805555555557"/>
    <x v="0"/>
    <n v="5939.708333333333"/>
    <n v="0.48501357641992804"/>
    <n v="0.16382082701956466"/>
    <n v="5.6999999999999995E-2"/>
    <n v="8.7150310830111904E-2"/>
    <n v="4.6487200172302602E-2"/>
    <n v="289.48842940126497"/>
    <n v="23.78564811821381"/>
    <n v="7.0353825108047863"/>
    <n v="82.332897439400313"/>
    <n v="72.099276352131866"/>
  </r>
  <r>
    <x v="2"/>
    <d v="2004-02-02T00:00:00"/>
    <x v="0"/>
    <n v="98.107638888888886"/>
    <x v="0"/>
    <n v="5895.0157287661577"/>
    <n v="0.52504340003208894"/>
    <n v="0.15543428938483211"/>
    <n v="5.2999999999999992E-2"/>
    <n v="0.10870395624490993"/>
    <n v="5.3619368380545075E-2"/>
    <n v="279.43292207918597"/>
    <n v="26.512702375547619"/>
    <n v="6.5106503728642133"/>
    <n v="79.62254799519765"/>
    <n v="66.047262268407593"/>
  </r>
  <r>
    <x v="2"/>
    <d v="2004-02-03T00:00:00"/>
    <x v="0"/>
    <n v="98.28125"/>
    <x v="0"/>
    <n v="6090.0313479623819"/>
    <n v="0.594123829472613"/>
    <n v="0.19382744906347593"/>
    <n v="5.3249999999999992E-2"/>
    <n v="0.11958236707818573"/>
    <n v="6.4602160002025608E-2"/>
    <n v="305.85436259708024"/>
    <n v="28.911446175211768"/>
    <n v="7.9050602295409362"/>
    <n v="80.204025117414588"/>
    <n v="67.219181990195395"/>
  </r>
  <r>
    <x v="2"/>
    <d v="2004-02-04T00:00:00"/>
    <x v="0"/>
    <n v="98.4375"/>
    <x v="0"/>
    <n v="6301.4216027874481"/>
    <n v="0.60571022423717624"/>
    <n v="0.21363070134044415"/>
    <n v="4.65E-2"/>
    <n v="0.14670361067402093"/>
    <n v="8.7360630421230781E-2"/>
    <n v="327.93765529939071"/>
    <n v="27.86109972399802"/>
    <n v="7.7114212812803995"/>
    <n v="76.180833060239848"/>
    <n v="59.783746899327411"/>
  </r>
  <r>
    <x v="2"/>
    <d v="2004-02-05T00:00:00"/>
    <x v="0"/>
    <n v="40.729166666666664"/>
    <x v="1"/>
    <n v="5264.6225863077834"/>
    <n v="0.66983940032970102"/>
    <n v="0.2364012670798338"/>
    <n v="7.0250000000000007E-2"/>
    <n v="0.11484160652986915"/>
    <n v="7.3261320912706387E-2"/>
    <n v="262.856054338945"/>
    <n v="22.622070374587572"/>
    <n v="6.6891659987310028"/>
    <n v="83.277793953630436"/>
    <n v="69.773374245138911"/>
  </r>
  <r>
    <x v="2"/>
    <d v="2004-02-06T00:00:00"/>
    <x v="0"/>
    <n v="57.447916666666679"/>
    <x v="1"/>
    <n v="5181.185064935069"/>
    <n v="0.58310346338932206"/>
    <n v="0.23440469538445394"/>
    <n v="6.8000000000000005E-2"/>
    <n v="9.1991370451928275E-2"/>
    <n v="6.5568681464052161E-2"/>
    <n v="193.01958312248249"/>
    <n v="30.745693962564349"/>
    <n v="10.603766399972887"/>
    <n v="84.476284145358591"/>
    <n v="72.475291062352639"/>
  </r>
  <r>
    <x v="2"/>
    <d v="2004-02-07T00:00:00"/>
    <x v="0"/>
    <n v="81.684027777777786"/>
    <x v="1"/>
    <n v="5990.625"/>
    <n v="0.57130759473619053"/>
    <n v="0.23238991384753327"/>
    <n v="5.2250000000000005E-2"/>
    <n v="0.12304986487927669"/>
    <n v="6.6562160265926817E-2"/>
    <n v="275.94365367409677"/>
    <n v="25.176214312832563"/>
    <n v="9.3345987627093265"/>
    <n v="78.846617118579942"/>
    <n v="71.868902937385798"/>
  </r>
  <r>
    <x v="2"/>
    <d v="2004-02-08T00:00:00"/>
    <x v="0"/>
    <n v="99.791666666666671"/>
    <x v="0"/>
    <n v="6412.833333333333"/>
    <n v="0.5401933433055377"/>
    <n v="0.18730994097682382"/>
    <n v="4.9500000000000002E-2"/>
    <n v="0.12937357751934284"/>
    <n v="6.976761283662368E-2"/>
    <n v="262.67826346278025"/>
    <n v="23.845048757672558"/>
    <n v="6.8552022202207361"/>
    <n v="76.46523355029305"/>
    <n v="63.397842145073064"/>
  </r>
  <r>
    <x v="2"/>
    <d v="2004-02-09T00:00:00"/>
    <x v="0"/>
    <n v="94.565972222222214"/>
    <x v="0"/>
    <n v="5721.1875654907526"/>
    <n v="0.4732078035221835"/>
    <n v="0.1753860090237"/>
    <n v="3.6000000000000004E-2"/>
    <n v="0.11023131339964026"/>
    <n v="5.8725239524262229E-2"/>
    <n v="308.01311994127798"/>
    <n v="18.54278610916133"/>
    <n v="5.9828971536234183"/>
    <n v="77.163673560229725"/>
    <n v="67.174802129840629"/>
  </r>
  <r>
    <x v="2"/>
    <d v="2004-02-10T00:00:00"/>
    <x v="0"/>
    <n v="70.694444444444443"/>
    <x v="1"/>
    <n v="5727.7611940298466"/>
    <n v="0.46386246211438231"/>
    <n v="0.16244003814626903"/>
    <n v="3.2000000000000001E-2"/>
    <n v="0.10655744000618539"/>
    <n v="5.3550774598738859E-2"/>
    <n v="226.65868490656675"/>
    <n v="30.711824891905675"/>
    <n v="9.3805530953403569"/>
    <n v="77.296411931740792"/>
    <n v="67.41837861230114"/>
  </r>
  <r>
    <x v="2"/>
    <d v="2004-02-11T00:00:00"/>
    <x v="0"/>
    <n v="74.8263888888889"/>
    <x v="1"/>
    <n v="5453.76"/>
    <n v="0.56479228910813395"/>
    <n v="0.19318612209416439"/>
    <n v="6.25E-2"/>
    <n v="6.9451242107058705E-2"/>
    <n v="5.1044164226446545E-2"/>
    <n v="213.20913634856078"/>
    <n v="29.839348683555688"/>
    <n v="8.5936840368995338"/>
    <n v="87.907431830267782"/>
    <n v="74.016487102708197"/>
  </r>
  <r>
    <x v="2"/>
    <d v="2004-02-12T00:00:00"/>
    <x v="0"/>
    <n v="85.173611111111128"/>
    <x v="1"/>
    <n v="5662.1448467966529"/>
    <n v="0.73715922820018598"/>
    <n v="0.30830615672683265"/>
    <n v="8.4249999999999992E-2"/>
    <n v="7.3458760727621503E-2"/>
    <n v="6.6148574814720237E-2"/>
    <n v="219.31567042912076"/>
    <n v="33.649129556425386"/>
    <n v="12.316403072469983"/>
    <n v="90.231126699938315"/>
    <n v="78.966983532892371"/>
  </r>
  <r>
    <x v="2"/>
    <d v="2004-02-13T00:00:00"/>
    <x v="0"/>
    <n v="77.34375"/>
    <x v="1"/>
    <n v="5626.3000348068263"/>
    <n v="0.86049042215751248"/>
    <n v="0.40978994919805051"/>
    <n v="6.7500000000000004E-2"/>
    <n v="8.8123160028536415E-2"/>
    <n v="9.601341202999629E-2"/>
    <n v="204.26438976479625"/>
    <n v="36.659457205499777"/>
    <n v="14.953128852160196"/>
    <n v="89.974704687184342"/>
    <n v="77.063940781762412"/>
  </r>
  <r>
    <x v="2"/>
    <d v="2004-02-14T00:00:00"/>
    <x v="0"/>
    <n v="72.916666666666657"/>
    <x v="1"/>
    <n v="5405.5279943302539"/>
    <n v="0.6159588734564978"/>
    <n v="0.27653153941157965"/>
    <n v="5.1749999999999997E-2"/>
    <n v="9.1170287436109859E-2"/>
    <n v="6.3969995633226404E-2"/>
    <n v="205.476132326178"/>
    <n v="32.332836461045446"/>
    <n v="13.123177870331466"/>
    <n v="85.43938424867703"/>
    <n v="77.243219010732545"/>
  </r>
  <r>
    <x v="2"/>
    <d v="2004-02-15T00:00:00"/>
    <x v="0"/>
    <n v="61.0763888888889"/>
    <x v="1"/>
    <n v="5180.0879120879008"/>
    <n v="0.69750905014221842"/>
    <n v="0.29536311989859731"/>
    <n v="6.3750000000000001E-2"/>
    <n v="8.9158761583340157E-2"/>
    <n v="6.7501708205469205E-2"/>
    <n v="195.801654554572"/>
    <n v="31.385657544549048"/>
    <n v="11.789655193396595"/>
    <n v="87.465181648273031"/>
    <n v="77.588732007121095"/>
  </r>
  <r>
    <x v="2"/>
    <d v="2004-02-16T00:00:00"/>
    <x v="0"/>
    <n v="95.329861111111114"/>
    <x v="0"/>
    <n v="6142.25"/>
    <n v="0.57694926119161005"/>
    <n v="0.2522845684122268"/>
    <n v="7.3749999999999996E-2"/>
    <n v="9.36141083653622E-2"/>
    <n v="6.5391872520077651E-2"/>
    <n v="218.41056136231327"/>
    <n v="29.459802303381281"/>
    <n v="11.420359666943432"/>
    <n v="84.040368926428599"/>
    <n v="74.504900422347134"/>
  </r>
  <r>
    <x v="2"/>
    <d v="2004-02-17T00:00:00"/>
    <x v="0"/>
    <n v="73.298611111111128"/>
    <x v="1"/>
    <n v="5652.791666666667"/>
    <n v="0.5952174418576367"/>
    <n v="0.24319929325451289"/>
    <n v="6.6250000000000003E-2"/>
    <n v="0.10090610525983883"/>
    <n v="5.799894587163773E-2"/>
    <n v="210.7854909222975"/>
    <n v="32.518288486289819"/>
    <n v="12.20351106229425"/>
    <n v="83.305374378243016"/>
    <n v="76.514453472396198"/>
  </r>
  <r>
    <x v="2"/>
    <d v="2004-02-18T00:00:00"/>
    <x v="0"/>
    <n v="67.065972222222229"/>
    <x v="1"/>
    <n v="6130.0472653612505"/>
    <n v="0.46282051997673651"/>
    <n v="0.21318207558482585"/>
    <n v="6.9500000000000006E-2"/>
    <n v="0.11482520416601431"/>
    <n v="7.0437173637142317E-2"/>
    <n v="209.61071299276051"/>
    <n v="30.650645589941462"/>
    <n v="12.595945069115986"/>
    <n v="75.472659927649048"/>
    <n v="67.335285769222324"/>
  </r>
  <r>
    <x v="2"/>
    <d v="2004-02-19T00:00:00"/>
    <x v="0"/>
    <n v="66.232638888888886"/>
    <x v="1"/>
    <n v="6000.5555555555547"/>
    <n v="0.59313206427830756"/>
    <n v="0.35274299433200629"/>
    <n v="6.9500000000000006E-2"/>
    <n v="0.10537076042255522"/>
    <n v="9.4299412542920166E-2"/>
    <n v="221.49199807065298"/>
    <n v="29.36257446965757"/>
    <n v="15.596325040628686"/>
    <n v="82.53024782228708"/>
    <n v="73.711339055793687"/>
  </r>
  <r>
    <x v="2"/>
    <d v="2004-02-20T00:00:00"/>
    <x v="0"/>
    <n v="46.40625"/>
    <x v="1"/>
    <n v="5176.5042979942691"/>
    <n v="0.57140625623803198"/>
    <n v="0.23019362909225222"/>
    <n v="8.2500000000000004E-2"/>
    <n v="8.2898379402694927E-2"/>
    <n v="5.8478185864247849E-2"/>
    <n v="153.95762864478425"/>
    <n v="32.785443270270761"/>
    <n v="11.553722914724508"/>
    <n v="85.708769905703292"/>
    <n v="74.975236010352518"/>
  </r>
  <r>
    <x v="2"/>
    <d v="2004-02-21T00:00:00"/>
    <x v="0"/>
    <n v="83.159722222222229"/>
    <x v="1"/>
    <n v="5755.2125279642014"/>
    <n v="0.54375110481322253"/>
    <n v="0.21764188638627369"/>
    <n v="7.1499999999999994E-2"/>
    <n v="8.6811568434045694E-2"/>
    <n v="5.3749042218581081E-2"/>
    <n v="196.25896317567475"/>
    <n v="27.445534923468884"/>
    <n v="9.866509383227136"/>
    <n v="84.300409629625392"/>
    <n v="75.714522774848177"/>
  </r>
  <r>
    <x v="2"/>
    <d v="2004-02-22T00:00:00"/>
    <x v="0"/>
    <n v="98.611111111111114"/>
    <x v="0"/>
    <n v="5926.958333333333"/>
    <n v="0.57988634393681404"/>
    <n v="0.31780144445893416"/>
    <n v="7.0750000000000007E-2"/>
    <n v="8.8878995885815618E-2"/>
    <n v="6.4962713951605522E-2"/>
    <n v="183.39926381255299"/>
    <n v="29.404031271010449"/>
    <n v="15.160389341494037"/>
    <n v="84.929395943026861"/>
    <n v="79.900321834090562"/>
  </r>
  <r>
    <x v="2"/>
    <d v="2004-02-23T00:00:00"/>
    <x v="0"/>
    <n v="86.319444444444443"/>
    <x v="1"/>
    <n v="5522.6768909027496"/>
    <n v="0.75562539018903652"/>
    <n v="0.56490665721973976"/>
    <n v="4.0749999999999995E-2"/>
    <n v="8.5123751073623383E-2"/>
    <n v="0.12063852758675468"/>
    <n v="232.25113257565201"/>
    <n v="30.230337012261103"/>
    <n v="20.094458546804319"/>
    <n v="88.984721250820485"/>
    <n v="79.118603616836481"/>
  </r>
  <r>
    <x v="2"/>
    <d v="2004-02-24T00:00:00"/>
    <x v="0"/>
    <n v="71.371527777777771"/>
    <x v="1"/>
    <n v="5099.3819334389855"/>
    <n v="0.75454093878935646"/>
    <n v="0.47360459370101721"/>
    <n v="4.2750000000000003E-2"/>
    <n v="9.4348700691679652E-2"/>
    <n v="0.11920912641976891"/>
    <n v="203.27121613895974"/>
    <n v="30.366846638626289"/>
    <n v="16.369499779455012"/>
    <n v="87.767959677213668"/>
    <n v="75.376959758237305"/>
  </r>
  <r>
    <x v="2"/>
    <d v="2004-02-25T00:00:00"/>
    <x v="0"/>
    <n v="96.09375"/>
    <x v="0"/>
    <n v="5585.8185610010423"/>
    <n v="0.60430513383154127"/>
    <n v="0.21006183956152924"/>
    <n v="5.4249999999999993E-2"/>
    <n v="9.2918369991291314E-2"/>
    <n v="5.8269790918923224E-2"/>
    <n v="174.80964244007902"/>
    <n v="27.129710793988089"/>
    <n v="8.0833488585650013"/>
    <n v="84.914036628415701"/>
    <n v="72.78380641320993"/>
  </r>
  <r>
    <x v="2"/>
    <d v="2004-02-26T00:00:00"/>
    <x v="0"/>
    <n v="95.3125"/>
    <x v="0"/>
    <n v="5958.416666666667"/>
    <n v="0.53792289766003276"/>
    <n v="0.18069744341435784"/>
    <n v="5.3999999999999992E-2"/>
    <n v="0.11780400735679916"/>
    <n v="5.3108606964528161E-2"/>
    <n v="207.06586736039566"/>
    <n v="25.440319033340302"/>
    <n v="7.7434496471733603"/>
    <n v="78.463340967081308"/>
    <n v="71.096258299441203"/>
  </r>
  <r>
    <x v="2"/>
    <d v="2004-02-27T00:00:00"/>
    <x v="0"/>
    <n v="91.25"/>
    <x v="0"/>
    <n v="6141.7230554586586"/>
    <n v="0.699053518554138"/>
    <n v="0.36253727856068035"/>
    <n v="3.6749999999999998E-2"/>
    <n v="0.11318611665837723"/>
    <n v="0.1065201800682371"/>
    <n v="289.71269306430099"/>
    <n v="27.343519921581166"/>
    <n v="12.005780042112036"/>
    <n v="84.156587759519056"/>
    <n v="71.249502423816381"/>
  </r>
  <r>
    <x v="2"/>
    <d v="2004-02-28T00:00:00"/>
    <x v="0"/>
    <n v="89.84375"/>
    <x v="1"/>
    <n v="6242.125"/>
    <n v="0.70871218381620849"/>
    <n v="0.47100552436463278"/>
    <n v="6.0749999999999998E-2"/>
    <n v="9.1524127657814425E-2"/>
    <n v="0.11046105103304481"/>
    <n v="241.33375700127451"/>
    <n v="32.300163609721423"/>
    <n v="18.925822708462594"/>
    <n v="87.333086365780204"/>
    <n v="76.99681340136658"/>
  </r>
  <r>
    <x v="2"/>
    <d v="2004-02-29T00:00:00"/>
    <x v="0"/>
    <n v="90.729166666666657"/>
    <x v="0"/>
    <n v="5730.4178272980462"/>
    <n v="0.62908938724312413"/>
    <n v="0.4276927269914253"/>
    <n v="6.1749999999999999E-2"/>
    <n v="7.5708442702100226E-2"/>
    <n v="0.11016400818792273"/>
    <n v="191.98334988057252"/>
    <n v="30.25773720476607"/>
    <n v="17.428495803356668"/>
    <n v="88.185696445599817"/>
    <n v="74.714019653006019"/>
  </r>
  <r>
    <x v="2"/>
    <d v="2004-03-01T00:00:00"/>
    <x v="0"/>
    <n v="75.729166666666657"/>
    <x v="1"/>
    <n v="5323.9333604225931"/>
    <n v="0.61221439892732521"/>
    <n v="0.39072658655648668"/>
    <n v="6.25E-2"/>
    <n v="7.7184379439197301E-2"/>
    <n v="8.0147946346483145E-2"/>
    <n v="216.59851609206024"/>
    <n v="31.080341700736149"/>
    <n v="18.077028016713374"/>
    <n v="87.609796017774627"/>
    <n v="79.840728662347317"/>
  </r>
  <r>
    <x v="2"/>
    <d v="2004-03-02T00:00:00"/>
    <x v="0"/>
    <n v="82.447916666666671"/>
    <x v="1"/>
    <n v="5901.083333333333"/>
    <n v="0.69316911289452499"/>
    <n v="0.39746086793922025"/>
    <n v="6.8000000000000005E-2"/>
    <n v="9.5081645444113058E-2"/>
    <n v="9.3237575098030406E-2"/>
    <n v="222.34319547627425"/>
    <n v="33.242308258195784"/>
    <n v="16.953858559340464"/>
    <n v="86.530242707612601"/>
    <n v="76.964443082067262"/>
  </r>
  <r>
    <x v="2"/>
    <d v="2004-03-03T00:00:00"/>
    <x v="0"/>
    <n v="79.565972222222214"/>
    <x v="1"/>
    <n v="6984.31810254622"/>
    <n v="0.88234480471788912"/>
    <n v="0.56599861085295478"/>
    <n v="7.0999999999999994E-2"/>
    <n v="0.11272513596864878"/>
    <n v="0.13166999295498219"/>
    <n v="266.8828056479648"/>
    <n v="34.578428978009349"/>
    <n v="19.581953241976183"/>
    <n v="87.509108098957654"/>
    <n v="77.255067529628676"/>
  </r>
  <r>
    <x v="2"/>
    <d v="2004-03-04T00:00:00"/>
    <x v="0"/>
    <n v="83.871527777777771"/>
    <x v="1"/>
    <n v="6861.0896309314539"/>
    <n v="1.0059090683855778"/>
    <n v="0.75008440992407699"/>
    <n v="9.824999999999999E-2"/>
    <n v="0.15069791296773494"/>
    <n v="0.22145850563146094"/>
    <n v="242.20230833050999"/>
    <n v="37.511756035994075"/>
    <n v="23.315103377816897"/>
    <n v="85.361289505589411"/>
    <n v="71.150753170897332"/>
  </r>
  <r>
    <x v="2"/>
    <d v="2004-03-05T00:00:00"/>
    <x v="0"/>
    <n v="92.5"/>
    <x v="0"/>
    <n v="6995.3258426966404"/>
    <n v="0.78607791250240922"/>
    <n v="0.45913457949828462"/>
    <n v="8.7499999999999994E-2"/>
    <n v="9.6096809344062922E-2"/>
    <n v="9.9296015518253899E-2"/>
    <n v="212.01046477955902"/>
    <n v="38.837967991850377"/>
    <n v="20.303890568210942"/>
    <n v="87.992686069900984"/>
    <n v="78.758045617475787"/>
  </r>
  <r>
    <x v="2"/>
    <d v="2004-03-06T00:00:00"/>
    <x v="0"/>
    <n v="92.256944444444443"/>
    <x v="0"/>
    <n v="7263.166666666667"/>
    <n v="0.71474657319465795"/>
    <n v="0.47205243632139327"/>
    <n v="8.2750000000000004E-2"/>
    <n v="9.5892218904887264E-2"/>
    <n v="0.11306602969443318"/>
    <n v="200.24003654334376"/>
    <n v="36.011236107889779"/>
    <n v="20.946786169129659"/>
    <n v="86.814571802356767"/>
    <n v="76.459919456914562"/>
  </r>
  <r>
    <x v="2"/>
    <d v="2004-03-07T00:00:00"/>
    <x v="0"/>
    <n v="99.895833333333343"/>
    <x v="0"/>
    <n v="6526.6736183524499"/>
    <n v="0.61951964214593835"/>
    <n v="0.35822469636764515"/>
    <n v="5.3500000000000006E-2"/>
    <n v="7.2947497328277405E-2"/>
    <n v="7.2381347984099259E-2"/>
    <n v="199.05129088066349"/>
    <n v="32.243421201896119"/>
    <n v="16.896635802726244"/>
    <n v="88.424889482237106"/>
    <n v="80.137023859629778"/>
  </r>
  <r>
    <x v="2"/>
    <d v="2004-03-08T00:00:00"/>
    <x v="0"/>
    <n v="93.645833333333343"/>
    <x v="0"/>
    <n v="6382.7412587412546"/>
    <n v="0.58913146759377333"/>
    <n v="0.2915280926131657"/>
    <n v="7.2250000000000009E-2"/>
    <n v="8.1414837702976167E-2"/>
    <n v="6.9603087774060199E-2"/>
    <n v="248.69973015014176"/>
    <n v="29.705356661488114"/>
    <n v="13.018299888037909"/>
    <n v="86.417133714781201"/>
    <n v="76.533428217680481"/>
  </r>
  <r>
    <x v="2"/>
    <d v="2004-03-09T00:00:00"/>
    <x v="0"/>
    <n v="84.791666666666671"/>
    <x v="1"/>
    <n v="6244.6057222609861"/>
    <n v="0.63731736478014234"/>
    <n v="0.32044086884217726"/>
    <n v="6.5750000000000003E-2"/>
    <n v="7.8904632663598248E-2"/>
    <n v="6.3876515670221665E-2"/>
    <n v="238.48981021666975"/>
    <n v="31.647316086453007"/>
    <n v="14.567967797773546"/>
    <n v="87.837719216585768"/>
    <n v="80.417578117484183"/>
  </r>
  <r>
    <x v="2"/>
    <d v="2004-03-10T00:00:00"/>
    <x v="0"/>
    <n v="47.083333333333329"/>
    <x v="1"/>
    <n v="5695.7285429141712"/>
    <n v="0.61955898387473896"/>
    <n v="0.37078931210277688"/>
    <n v="0.08"/>
    <n v="8.3303724794122444E-2"/>
    <n v="9.0567388938576882E-2"/>
    <n v="198.0936435233985"/>
    <n v="34.66496935304459"/>
    <n v="18.161327487498923"/>
    <n v="86.762516382964236"/>
    <n v="75.952899932008762"/>
  </r>
  <r>
    <x v="2"/>
    <d v="2004-03-11T00:00:00"/>
    <x v="0"/>
    <n v="57.934027777777771"/>
    <x v="1"/>
    <n v="6147.2536687631027"/>
    <n v="0.59756701981870519"/>
    <n v="0.31781375849139226"/>
    <n v="7.9500000000000001E-2"/>
    <n v="8.536341364336375E-2"/>
    <n v="7.289975656612524E-2"/>
    <n v="218.159549446657"/>
    <n v="31.144463612215251"/>
    <n v="14.924039326846215"/>
    <n v="85.950411566885933"/>
    <n v="77.440369389315947"/>
  </r>
  <r>
    <x v="2"/>
    <d v="2004-03-12T00:00:00"/>
    <x v="0"/>
    <n v="37.222222222222221"/>
    <x v="1"/>
    <n v="5635.705082319264"/>
    <n v="0.57930874827828494"/>
    <n v="0.25089873335182672"/>
    <n v="0.03"/>
    <n v="6.6450883450086873E-2"/>
    <n v="6.2774117828023446E-2"/>
    <n v="190.140817475208"/>
    <n v="33.320781629271671"/>
    <n v="12.260978200774316"/>
    <n v="88.705982310601073"/>
    <n v="75.365826731108953"/>
  </r>
  <r>
    <x v="2"/>
    <d v="2004-03-13T00:00:00"/>
    <x v="0"/>
    <n v="66.40625"/>
    <x v="1"/>
    <n v="5821.5"/>
    <n v="0.52047272743236273"/>
    <n v="0.22116479052334737"/>
    <n v="2.5499999999999998E-2"/>
    <n v="8.291795265173775E-2"/>
    <n v="6.9309062167836083E-2"/>
    <n v="195.63313194414701"/>
    <n v="33.008219863538862"/>
    <n v="11.496151503536781"/>
    <n v="84.280141083591047"/>
    <n v="69.077660134431653"/>
  </r>
  <r>
    <x v="2"/>
    <d v="2004-03-14T00:00:00"/>
    <x v="0"/>
    <n v="70.763888888888886"/>
    <x v="1"/>
    <n v="5986.9784172661866"/>
    <n v="0.605832659378988"/>
    <n v="0.30983154689938597"/>
    <n v="3.875E-2"/>
    <n v="8.6951926799065257E-2"/>
    <n v="7.5763023835420329E-2"/>
    <n v="177.46809717890301"/>
    <n v="32.538984904753434"/>
    <n v="14.714886565803976"/>
    <n v="85.876572002843986"/>
    <n v="75.937214860662706"/>
  </r>
  <r>
    <x v="2"/>
    <d v="2004-03-15T00:00:00"/>
    <x v="0"/>
    <n v="99.427083333333329"/>
    <x v="0"/>
    <n v="6359.3743482794571"/>
    <n v="0.62078354070415698"/>
    <n v="0.272675423354584"/>
    <n v="0.08"/>
    <n v="7.1061550273773741E-2"/>
    <n v="6.6362209371897463E-2"/>
    <n v="257.29273505346652"/>
    <n v="33.296813136594892"/>
    <n v="12.536110547532912"/>
    <n v="88.742050302730377"/>
    <n v="76.064812732569067"/>
  </r>
  <r>
    <x v="2"/>
    <d v="2004-03-16T00:00:00"/>
    <x v="0"/>
    <n v="88.524305555555543"/>
    <x v="1"/>
    <n v="6190.8808290155393"/>
    <n v="0.82809975874529707"/>
    <n v="0.3903288855027387"/>
    <n v="6.5500000000000003E-2"/>
    <n v="7.790346903520054E-2"/>
    <n v="7.9774052713148816E-2"/>
    <n v="207.0527425747735"/>
    <n v="40.276329960705375"/>
    <n v="16.720413014560073"/>
    <n v="90.767557387013937"/>
    <n v="79.942868174144024"/>
  </r>
  <r>
    <x v="2"/>
    <d v="2004-03-17T00:00:00"/>
    <x v="0"/>
    <n v="86.927083333333314"/>
    <x v="1"/>
    <n v="6421.208333333333"/>
    <n v="0.85252454993731708"/>
    <n v="0.53470635918122889"/>
    <n v="7.1750000000000008E-2"/>
    <n v="7.5247785703041567E-2"/>
    <n v="0.11333744222557951"/>
    <n v="275.93223215258547"/>
    <n v="36.5458150660074"/>
    <n v="19.884156669149899"/>
    <n v="91.360438994164042"/>
    <n v="79.253645289617211"/>
  </r>
  <r>
    <x v="2"/>
    <d v="2004-03-18T00:00:00"/>
    <x v="0"/>
    <n v="79.600694444444429"/>
    <x v="1"/>
    <n v="6769.2684634231664"/>
    <n v="0.83489052101008288"/>
    <n v="0.633340037232898"/>
    <n v="8.6000000000000007E-2"/>
    <n v="8.192474741634502E-2"/>
    <n v="0.12777319880712706"/>
    <n v="249.59931805653301"/>
    <n v="35.129210640542894"/>
    <n v="23.659428920190056"/>
    <n v="90.397306374815358"/>
    <n v="80.257188742410122"/>
  </r>
  <r>
    <x v="2"/>
    <d v="2004-03-19T00:00:00"/>
    <x v="0"/>
    <n v="85.885416666666671"/>
    <x v="1"/>
    <n v="6284.8202959830869"/>
    <n v="0.94441800927157626"/>
    <n v="0.71374265516436131"/>
    <n v="6.4750000000000002E-2"/>
    <n v="9.8923972031517912E-2"/>
    <n v="0.16795685489859508"/>
    <n v="227.89359833612701"/>
    <n v="36.723993058419502"/>
    <n v="23.81004600891886"/>
    <n v="89.766301250611875"/>
    <n v="77.009849874346145"/>
  </r>
  <r>
    <x v="2"/>
    <d v="2004-03-20T00:00:00"/>
    <x v="0"/>
    <n v="74.6875"/>
    <x v="1"/>
    <n v="6445.458333333333"/>
    <n v="1.0542712094026156"/>
    <n v="0.88522682500151917"/>
    <n v="9.0999999999999998E-2"/>
    <n v="0.10591175408665481"/>
    <n v="0.17953610210470097"/>
    <n v="240.52930906534925"/>
    <n v="37.858648633294294"/>
    <n v="28.271757406372387"/>
    <n v="90.205843897815541"/>
    <n v="80.226926104768566"/>
  </r>
  <r>
    <x v="2"/>
    <d v="2004-03-21T00:00:00"/>
    <x v="0"/>
    <n v="79.947916666666657"/>
    <x v="1"/>
    <n v="5877.25"/>
    <n v="0.87663310225644075"/>
    <n v="0.6328076228986772"/>
    <n v="6.1249999999999999E-2"/>
    <n v="8.439866202433291E-2"/>
    <n v="0.14835482946548592"/>
    <n v="255.41949826258599"/>
    <n v="38.741397130047552"/>
    <n v="23.786964068774932"/>
    <n v="90.569098886298164"/>
    <n v="77.035330206957909"/>
  </r>
  <r>
    <x v="2"/>
    <d v="2004-03-22T00:00:00"/>
    <x v="0"/>
    <n v="93.697916666666657"/>
    <x v="0"/>
    <n v="6678.4150156412925"/>
    <n v="0.84461137058807745"/>
    <n v="0.54003435883009088"/>
    <n v="5.2999999999999999E-2"/>
    <n v="6.7049109901204135E-2"/>
    <n v="0.11391286239856412"/>
    <n v="243.36938304520726"/>
    <n v="35.268259260002189"/>
    <n v="19.404920260949858"/>
    <n v="92.236691506599811"/>
    <n v="79.37195659581451"/>
  </r>
  <r>
    <x v="2"/>
    <d v="2004-03-23T00:00:00"/>
    <x v="0"/>
    <n v="93.368055555555557"/>
    <x v="0"/>
    <n v="6775.4146341463465"/>
    <n v="0.76769717786775715"/>
    <n v="0.43466201605906585"/>
    <n v="6.9500000000000006E-2"/>
    <n v="6.6794863312532704E-2"/>
    <n v="8.9415544146912884E-2"/>
    <n v="238.41899674631989"/>
    <n v="34.866165136153917"/>
    <n v="17.230478971097181"/>
    <n v="91.473646514044873"/>
    <n v="79.841265792443693"/>
  </r>
  <r>
    <x v="2"/>
    <d v="2004-03-24T00:00:00"/>
    <x v="0"/>
    <n v="30.295138888888889"/>
    <x v="1"/>
    <n v="5708.3070452155625"/>
    <n v="0.77620287942342414"/>
    <n v="0.44680797092841612"/>
    <n v="7.3749999999999996E-2"/>
    <n v="6.0931771507994545E-2"/>
    <n v="8.0174749528173897E-2"/>
    <n v="172.98897116371825"/>
    <n v="37.46690284972091"/>
    <n v="19.253562940756961"/>
    <n v="92.299555898860675"/>
    <n v="82.398112520286361"/>
  </r>
  <r>
    <x v="2"/>
    <d v="2004-03-25T00:00:00"/>
    <x v="0"/>
    <n v="81.909722222222214"/>
    <x v="1"/>
    <n v="5850.5238095238092"/>
    <n v="0.75560277179755986"/>
    <n v="0.4520144311286739"/>
    <n v="8.0500000000000002E-2"/>
    <n v="7.4731231743257368E-2"/>
    <n v="0.10133150926403203"/>
    <n v="172.29578379061326"/>
    <n v="36.004886836413789"/>
    <n v="18.60710423582151"/>
    <n v="90.296935000636296"/>
    <n v="78.006643493822281"/>
  </r>
  <r>
    <x v="2"/>
    <d v="2004-03-26T00:00:00"/>
    <x v="0"/>
    <n v="69.045138888888886"/>
    <x v="1"/>
    <n v="5407.07627118644"/>
    <n v="0.66715949777794314"/>
    <n v="0.38250997896369326"/>
    <n v="8.1500000000000003E-2"/>
    <n v="8.1448955325199732E-2"/>
    <n v="8.6686131351114817E-2"/>
    <n v="164.39713867848249"/>
    <n v="31.797875253317795"/>
    <n v="16.105456567760093"/>
    <n v="88.016273463985783"/>
    <n v="77.754372391421441"/>
  </r>
  <r>
    <x v="2"/>
    <d v="2004-03-27T00:00:00"/>
    <x v="0"/>
    <n v="61.059027777777771"/>
    <x v="1"/>
    <n v="5458.208333333333"/>
    <n v="0.60471252481698057"/>
    <n v="0.39417507185072942"/>
    <n v="5.8499999999999996E-2"/>
    <n v="8.3900677882750227E-2"/>
    <n v="8.988077246867987E-2"/>
    <n v="171.17627825477626"/>
    <n v="31.472019026336746"/>
    <n v="18.42896048486455"/>
    <n v="86.355590897632908"/>
    <n v="77.575842754004"/>
  </r>
  <r>
    <x v="2"/>
    <d v="2004-03-28T00:00:00"/>
    <x v="0"/>
    <n v="77.309027777777786"/>
    <x v="1"/>
    <n v="5683.833333333333"/>
    <n v="0.72053565491620963"/>
    <n v="0.43012091376198575"/>
    <n v="0.109"/>
    <n v="7.7985688646818582E-2"/>
    <n v="9.6353154293950999E-2"/>
    <n v="195.08080384506351"/>
    <n v="37.147231195305366"/>
    <n v="19.351484671739048"/>
    <n v="89.363625893225475"/>
    <n v="77.9854423374004"/>
  </r>
  <r>
    <x v="2"/>
    <d v="2004-03-29T00:00:00"/>
    <x v="0"/>
    <n v="58.315972222222214"/>
    <x v="1"/>
    <n v="5255.0909766060167"/>
    <n v="0.73972872864914818"/>
    <n v="0.59809747631129551"/>
    <n v="0.11674999999999999"/>
    <n v="7.4300500079331089E-2"/>
    <n v="0.14206384123140908"/>
    <n v="195.32368888242675"/>
    <n v="38.382920751337288"/>
    <n v="26.395850081968739"/>
    <n v="90.130129943691458"/>
    <n v="76.659882041926508"/>
  </r>
  <r>
    <x v="2"/>
    <d v="2004-03-30T00:00:00"/>
    <x v="0"/>
    <n v="82.430555555555557"/>
    <x v="1"/>
    <n v="6131.5"/>
    <n v="0.83686810444711734"/>
    <n v="0.72518829836941745"/>
    <n v="0.10075000000000001"/>
    <n v="8.5965057580067547E-2"/>
    <n v="0.19532810889761718"/>
    <n v="238.91978172933025"/>
    <n v="37.334792478228202"/>
    <n v="26.479226165904496"/>
    <n v="89.934766873113688"/>
    <n v="73.608062895773074"/>
  </r>
  <r>
    <x v="2"/>
    <d v="2004-03-31T00:00:00"/>
    <x v="0"/>
    <n v="74.166666666666671"/>
    <x v="1"/>
    <n v="5617.1267207906776"/>
    <n v="0.8391251550847969"/>
    <n v="0.75903343238577492"/>
    <n v="8.1500000000000003E-2"/>
    <n v="8.6867689745008914E-2"/>
    <n v="0.17333604669842387"/>
    <n v="204.08374457802466"/>
    <n v="38.003181972029118"/>
    <n v="29.694349124400532"/>
    <n v="89.852905549000795"/>
    <n v="77.616098719616957"/>
  </r>
  <r>
    <x v="2"/>
    <d v="2004-04-01T00:00:00"/>
    <x v="0"/>
    <n v="64.513888888888886"/>
    <x v="1"/>
    <n v="5403.1457532331387"/>
    <n v="0.68094205918956685"/>
    <n v="0.56121829899751585"/>
    <n v="9.5000000000000001E-2"/>
    <n v="8.0272582316278415E-2"/>
    <n v="0.13022549051220342"/>
    <n v="168.54154591623811"/>
    <n v="32.714060211695937"/>
    <n v="23.545611519333239"/>
    <n v="88.428421375628076"/>
    <n v="77.222833734037437"/>
  </r>
  <r>
    <x v="2"/>
    <d v="2004-04-02T00:00:00"/>
    <x v="0"/>
    <n v="40.069444444444443"/>
    <x v="1"/>
    <n v="4624.1461006910167"/>
    <n v="0.59157481823212199"/>
    <n v="0.45883220504399846"/>
    <n v="7.4500000000000011E-2"/>
    <n v="7.1128048870529412E-2"/>
    <n v="9.2444175428299788E-2"/>
    <n v="156.56083282414079"/>
    <n v="29.007394432139886"/>
    <n v="20.463202123139894"/>
    <n v="88.192711363352814"/>
    <n v="80.214587423340006"/>
  </r>
  <r>
    <x v="2"/>
    <d v="2004-04-03T00:00:00"/>
    <x v="0"/>
    <n v="68.055555555555543"/>
    <x v="1"/>
    <n v="5491.6591304347785"/>
    <n v="0.80462936328963064"/>
    <n v="0.7081027083975191"/>
    <n v="7.9250000000000001E-2"/>
    <n v="6.9858790845591226E-2"/>
    <n v="0.15891780199765168"/>
    <n v="184.91248956659706"/>
    <n v="35.753282975118275"/>
    <n v="26.829475781274137"/>
    <n v="91.496355137262015"/>
    <n v="78.018873692357005"/>
  </r>
  <r>
    <x v="2"/>
    <d v="2004-04-04T00:00:00"/>
    <x v="0"/>
    <n v="81.319444444444443"/>
    <x v="1"/>
    <n v="5641.666666666667"/>
    <n v="0.78803112511669127"/>
    <n v="0.68320966687444606"/>
    <n v="6.3750000000000001E-2"/>
    <n v="7.7463600088909845E-2"/>
    <n v="0.1664184088580935"/>
    <n v="165.11083779447571"/>
    <n v="35.440752254999317"/>
    <n v="25.8858453170361"/>
    <n v="90.367302860712371"/>
    <n v="76.130750158202076"/>
  </r>
  <r>
    <x v="2"/>
    <d v="2004-04-05T00:00:00"/>
    <x v="0"/>
    <n v="87.204861111111114"/>
    <x v="1"/>
    <n v="6363.458333333333"/>
    <n v="0.7535151585021248"/>
    <n v="0.60145270648311"/>
    <n v="8.0249999999999988E-2"/>
    <n v="7.249064339465891E-2"/>
    <n v="0.1251834071265388"/>
    <n v="163.62060190061476"/>
    <n v="38.215484841872026"/>
    <n v="26.800179652313943"/>
    <n v="90.551376506746195"/>
    <n v="79.558007517796582"/>
  </r>
  <r>
    <x v="2"/>
    <d v="2004-04-06T00:00:00"/>
    <x v="0"/>
    <n v="83.888888888888886"/>
    <x v="1"/>
    <n v="5851.7400419287205"/>
    <n v="0.77679412064687159"/>
    <n v="0.52703371482502648"/>
    <n v="6.275E-2"/>
    <n v="8.9273210179513951E-2"/>
    <n v="0.13233568500905266"/>
    <n v="169.61547506624575"/>
    <n v="36.430769809311677"/>
    <n v="20.995543657831181"/>
    <n v="88.72473695023983"/>
    <n v="75.365229916755027"/>
  </r>
  <r>
    <x v="2"/>
    <d v="2004-04-07T00:00:00"/>
    <x v="0"/>
    <n v="88.263888888888872"/>
    <x v="1"/>
    <n v="5790.5947826086913"/>
    <n v="0.63808996560782227"/>
    <n v="0.36596808471257741"/>
    <n v="6.3500000000000001E-2"/>
    <n v="8.3085640250503634E-2"/>
    <n v="8.6885197038023762E-2"/>
    <n v="167.98828556908731"/>
    <n v="32.113350608833386"/>
    <n v="16.193227767010548"/>
    <n v="87.204562069487039"/>
    <n v="76.670043742411366"/>
  </r>
  <r>
    <x v="2"/>
    <d v="2004-04-08T00:00:00"/>
    <x v="0"/>
    <n v="65.78125"/>
    <x v="1"/>
    <n v="5276.791666666667"/>
    <n v="0.80285605856865361"/>
    <n v="0.59492378380684285"/>
    <n v="5.3749999999999999E-2"/>
    <n v="7.6464214748593773E-2"/>
    <n v="0.14475609928999467"/>
    <n v="158.01262665235328"/>
    <n v="33.822614627227772"/>
    <n v="21.058192192747963"/>
    <n v="90.680507673714558"/>
    <n v="76.19109376886054"/>
  </r>
  <r>
    <x v="2"/>
    <d v="2004-04-09T00:00:00"/>
    <x v="0"/>
    <n v="78.454861111111114"/>
    <x v="1"/>
    <n v="5616.166666666667"/>
    <n v="0.75893324172448595"/>
    <n v="0.45475618841595689"/>
    <n v="7.2999999999999995E-2"/>
    <n v="8.2644748247041724E-2"/>
    <n v="0.11553041937477317"/>
    <n v="163.71495393637929"/>
    <n v="33.493251286000223"/>
    <n v="16.874260011639556"/>
    <n v="89.330814870148401"/>
    <n v="75.109294458004669"/>
  </r>
  <r>
    <x v="2"/>
    <d v="2004-04-10T00:00:00"/>
    <x v="0"/>
    <n v="83.350694444444443"/>
    <x v="1"/>
    <n v="5762.2841029256297"/>
    <n v="0.87811720829039119"/>
    <n v="0.45654314341437274"/>
    <n v="6.8000000000000005E-2"/>
    <n v="7.9516390875151291E-2"/>
    <n v="0.10887208447480459"/>
    <n v="174.90269800573685"/>
    <n v="36.677931221352353"/>
    <n v="16.041995738847206"/>
    <n v="91.142240090985851"/>
    <n v="76.673259575701977"/>
  </r>
  <r>
    <x v="2"/>
    <d v="2004-04-11T00:00:00"/>
    <x v="0"/>
    <n v="80.590277777777771"/>
    <x v="1"/>
    <n v="5095.8178633975513"/>
    <n v="0.8535457985958198"/>
    <n v="0.37756540885778389"/>
    <n v="7.6499999999999999E-2"/>
    <n v="7.3937856090247042E-2"/>
    <n v="9.4446969605268632E-2"/>
    <n v="174.33267221445089"/>
    <n v="37.976054444675796"/>
    <n v="13.858773710339499"/>
    <n v="91.515675588129582"/>
    <n v="75.499675024150321"/>
  </r>
  <r>
    <x v="2"/>
    <d v="2004-04-12T00:00:00"/>
    <x v="0"/>
    <n v="76.041666666666657"/>
    <x v="1"/>
    <n v="5120"/>
    <n v="0.94085364692008466"/>
    <n v="0.46596712211466473"/>
    <n v="8.3000000000000004E-2"/>
    <n v="8.4926740438217851E-2"/>
    <n v="0.10905798759235767"/>
    <n v="179.08063388572134"/>
    <n v="39.844925418140704"/>
    <n v="16.688398942981021"/>
    <n v="91.167737664708355"/>
    <n v="77.099157232081211"/>
  </r>
  <r>
    <x v="2"/>
    <d v="2004-04-13T00:00:00"/>
    <x v="0"/>
    <n v="89.079861111111128"/>
    <x v="1"/>
    <n v="5714.9466192170858"/>
    <n v="0.79010718623470944"/>
    <n v="0.42063903239170558"/>
    <n v="8.5750000000000007E-2"/>
    <n v="8.2166617786419635E-2"/>
    <n v="0.1033022780248095"/>
    <n v="185.30677907896495"/>
    <n v="34.276626076207592"/>
    <n v="15.431054215754472"/>
    <n v="89.8157410455389"/>
    <n v="75.949764211126904"/>
  </r>
  <r>
    <x v="2"/>
    <d v="2004-04-14T00:00:00"/>
    <x v="0"/>
    <n v="94.288194444444443"/>
    <x v="0"/>
    <n v="6140.25"/>
    <n v="0.75984703728587333"/>
    <n v="0.40261729895912218"/>
    <n v="0.11349999999999999"/>
    <n v="8.0929316713031135E-2"/>
    <n v="0.11258209169844154"/>
    <n v="185.97649987490425"/>
    <n v="36.84594302102844"/>
    <n v="15.818648081593437"/>
    <n v="89.545739216154516"/>
    <n v="72.553498318204504"/>
  </r>
  <r>
    <x v="2"/>
    <d v="2004-04-15T00:00:00"/>
    <x v="0"/>
    <n v="49.149305555555564"/>
    <x v="1"/>
    <n v="5333.6248360297332"/>
    <n v="0.76806489658632571"/>
    <n v="0.39761223637304477"/>
    <n v="9.2000000000000012E-2"/>
    <n v="9.0687784866815557E-2"/>
    <n v="0.10509146942777926"/>
    <n v="146.2110045517648"/>
    <n v="35.519693927136473"/>
    <n v="15.404779947399964"/>
    <n v="88.418010684967371"/>
    <n v="74.073897990115952"/>
  </r>
  <r>
    <x v="2"/>
    <d v="2004-04-16T00:00:00"/>
    <x v="0"/>
    <n v="96.284722222222229"/>
    <x v="0"/>
    <n v="6364.8467966573771"/>
    <n v="0.68517511045020085"/>
    <n v="0.42475282931951264"/>
    <n v="7.825E-2"/>
    <n v="0.11741572109604126"/>
    <n v="0.14574859608933874"/>
    <n v="203.28274675776709"/>
    <n v="34.206560239935946"/>
    <n v="16.897562793029294"/>
    <n v="83.148664298095454"/>
    <n v="66.257529676829051"/>
  </r>
  <r>
    <x v="2"/>
    <d v="2004-04-17T00:00:00"/>
    <x v="0"/>
    <n v="74.201388888888886"/>
    <x v="1"/>
    <n v="6063.768736616702"/>
    <n v="0.78334471618868706"/>
    <n v="0.54456302044890492"/>
    <n v="9.2249999999999999E-2"/>
    <n v="9.4384498782472029E-2"/>
    <n v="0.11609423482934055"/>
    <n v="190.42490159601431"/>
    <n v="35.964401791781"/>
    <n v="22.423831588944356"/>
    <n v="88.182312456882556"/>
    <n v="79.090302654865425"/>
  </r>
  <r>
    <x v="2"/>
    <d v="2004-04-18T00:00:00"/>
    <x v="0"/>
    <n v="75.6076388888889"/>
    <x v="1"/>
    <n v="6470.5"/>
    <n v="0.71269195365440585"/>
    <n v="0.50791874401900938"/>
    <n v="0.10824999999999999"/>
    <n v="9.6442429387644524E-2"/>
    <n v="0.1393510034930146"/>
    <n v="208.39396119122034"/>
    <n v="35.748944376202218"/>
    <n v="21.462427764015739"/>
    <n v="86.701463276709987"/>
    <n v="73.038133634706284"/>
  </r>
  <r>
    <x v="2"/>
    <d v="2004-04-19T00:00:00"/>
    <x v="0"/>
    <n v="70.069444444444443"/>
    <x v="1"/>
    <n v="5937.333333333333"/>
    <n v="0.75672507715374471"/>
    <n v="0.44789514743312092"/>
    <n v="7.1749999999999994E-2"/>
    <n v="9.8048637939350536E-2"/>
    <n v="0.11172461927055127"/>
    <n v="216.1955212093188"/>
    <n v="36.218631165593592"/>
    <n v="18.546539456794068"/>
    <n v="87.278593051616497"/>
    <n v="75.509285510412013"/>
  </r>
  <r>
    <x v="2"/>
    <d v="2004-04-20T00:00:00"/>
    <x v="0"/>
    <n v="71.111111111111114"/>
    <x v="1"/>
    <n v="5395.4488517745303"/>
    <n v="0.84042019873426144"/>
    <n v="0.49825100274467771"/>
    <n v="0.08"/>
    <n v="9.3509826358032275E-2"/>
    <n v="0.10868990090687375"/>
    <n v="177.30043155545806"/>
    <n v="33.102080666767385"/>
    <n v="17.324665996068763"/>
    <n v="89.124705120671052"/>
    <n v="78.678484170643998"/>
  </r>
  <r>
    <x v="2"/>
    <d v="2004-04-21T00:00:00"/>
    <x v="0"/>
    <n v="70.625"/>
    <x v="1"/>
    <n v="6253.0377906976737"/>
    <n v="0.86446898320495391"/>
    <n v="0.74375935093700973"/>
    <n v="7.9250000000000001E-2"/>
    <n v="7.1222711676803052E-2"/>
    <n v="0.16556564469621848"/>
    <n v="155.56877787677507"/>
    <n v="38.45406067316042"/>
    <n v="28.142646751046808"/>
    <n v="91.931374601704789"/>
    <n v="78.199407548164345"/>
  </r>
  <r>
    <x v="2"/>
    <d v="2004-04-22T00:00:00"/>
    <x v="0"/>
    <n v="56.371527777777771"/>
    <x v="1"/>
    <n v="5336.041666666667"/>
    <n v="0.92089743510748445"/>
    <n v="1.1965168648030295"/>
    <n v="7.3749999999999996E-2"/>
    <n v="6.741511159351897E-2"/>
    <n v="0.30152909958570545"/>
    <n v="177.41740760817112"/>
    <n v="37.915721547257057"/>
    <n v="39.990426012435513"/>
    <n v="92.844486667122609"/>
    <n v="75.36770031306726"/>
  </r>
  <r>
    <x v="2"/>
    <d v="2004-04-23T00:00:00"/>
    <x v="0"/>
    <n v="70.850694444444443"/>
    <x v="1"/>
    <n v="5633.866760662675"/>
    <n v="0.82707898687628567"/>
    <n v="0.9201336376677629"/>
    <n v="8.4000000000000005E-2"/>
    <n v="6.4571213866282812E-2"/>
    <n v="0.20677421060756504"/>
    <n v="168.95013757566028"/>
    <n v="38.412630521082434"/>
    <n v="36.082994039846156"/>
    <n v="92.347876651083112"/>
    <n v="77.97430478015572"/>
  </r>
  <r>
    <x v="2"/>
    <d v="2004-04-24T00:00:00"/>
    <x v="0"/>
    <n v="78.402777777777771"/>
    <x v="1"/>
    <n v="5498.5080928923253"/>
    <n v="0.70365073037735271"/>
    <n v="0.57795364639057611"/>
    <n v="6.4000000000000001E-2"/>
    <n v="7.2931589686131434E-2"/>
    <n v="0.15544955625864715"/>
    <n v="152.56300727619228"/>
    <n v="35.881481542855759"/>
    <n v="24.142739914514618"/>
    <n v="89.817732233111727"/>
    <n v="73.577056460312519"/>
  </r>
  <r>
    <x v="2"/>
    <d v="2004-04-25T00:00:00"/>
    <x v="0"/>
    <n v="68.506944444444443"/>
    <x v="1"/>
    <n v="5173.0130695867219"/>
    <n v="0.83897485173303821"/>
    <n v="0.73558070133284159"/>
    <n v="9.0249999999999997E-2"/>
    <n v="8.1706030739273197E-2"/>
    <n v="0.15432248179970789"/>
    <n v="160.57645517078407"/>
    <n v="37.315570351167707"/>
    <n v="28.733831915110322"/>
    <n v="90.458933390376373"/>
    <n v="79.446275511212122"/>
  </r>
  <r>
    <x v="2"/>
    <d v="2004-04-26T00:00:00"/>
    <x v="0"/>
    <n v="70.069444444444443"/>
    <x v="1"/>
    <n v="4795.2531645569625"/>
    <n v="0.765044917367254"/>
    <n v="0.72762487227638084"/>
    <n v="9.5500000000000002E-2"/>
    <n v="7.4826971218016236E-2"/>
    <n v="0.14363293240445632"/>
    <n v="101.83570759994363"/>
    <n v="37.073131660631567"/>
    <n v="31.447564320430338"/>
    <n v="90.401096320233847"/>
    <n v="80.627062253836584"/>
  </r>
  <r>
    <x v="2"/>
    <d v="2004-04-27T00:00:00"/>
    <x v="0"/>
    <n v="59.565972222222221"/>
    <x v="1"/>
    <n v="4402.2222222222217"/>
    <n v="0.79891436137942529"/>
    <n v="0.76398310632585031"/>
    <n v="8.4250000000000005E-2"/>
    <n v="8.4947589141290067E-2"/>
    <n v="0.18499616387405921"/>
    <n v="145.5123506537341"/>
    <n v="34.713602505372513"/>
    <n v="28.266858508791714"/>
    <n v="89.586209927033963"/>
    <n v="76.284357933952649"/>
  </r>
  <r>
    <x v="2"/>
    <d v="2004-04-28T00:00:00"/>
    <x v="0"/>
    <n v="42.708333333333329"/>
    <x v="1"/>
    <n v="4138.708333333333"/>
    <n v="0.65340139231412775"/>
    <n v="0.65830984368200629"/>
    <n v="0.11375"/>
    <n v="6.7593024275155233E-2"/>
    <n v="0.14511240295618175"/>
    <n v="153.25540801913252"/>
    <n v="34.963063829885307"/>
    <n v="30.715186347978339"/>
    <n v="89.828520738243597"/>
    <n v="78.326302548630451"/>
  </r>
  <r>
    <x v="2"/>
    <d v="2004-04-29T00:00:00"/>
    <x v="0"/>
    <n v="14.618055555555557"/>
    <x v="1"/>
    <n v="4242.7748132337247"/>
    <n v="0.63347525911125202"/>
    <n v="0.58649398411180542"/>
    <n v="8.7333333333333332E-2"/>
    <n v="7.2985561085868969E-2"/>
    <n v="0.12881831435407945"/>
    <n v="132.62149026963496"/>
    <n v="35.738021492365974"/>
    <n v="29.251453010488738"/>
    <n v="88.659076603757796"/>
    <n v="78.380176635851143"/>
  </r>
  <r>
    <x v="2"/>
    <d v="2004-04-30T00:00:00"/>
    <x v="0"/>
    <n v="25.833333333333336"/>
    <x v="1"/>
    <n v="4446.1678321678291"/>
    <n v="0.76069278627421744"/>
    <n v="0.71705905879283183"/>
    <n v="0.13674999999999998"/>
    <n v="0.10385032443591816"/>
    <n v="0.19857491995635063"/>
    <n v="147.65361738757127"/>
    <n v="35.12210882227005"/>
    <n v="27.840510748667953"/>
    <n v="86.603947252565732"/>
    <n v="72.826371482501941"/>
  </r>
  <r>
    <x v="2"/>
    <d v="2004-05-01T00:00:00"/>
    <x v="0"/>
    <n v="65.972222222222214"/>
    <x v="1"/>
    <n v="5313"/>
    <n v="0.72697537160188852"/>
    <n v="0.55339673546379953"/>
    <n v="7.325000000000001E-2"/>
    <n v="9.4868067167893824E-2"/>
    <n v="0.12995694859482396"/>
    <n v="212.71145034243776"/>
    <n v="33.220056018915123"/>
    <n v="22.320017875556747"/>
    <n v="87.19914958733392"/>
    <n v="76.964336964578479"/>
  </r>
  <r>
    <x v="2"/>
    <d v="2004-05-02T00:00:00"/>
    <x v="0"/>
    <n v="65.173611111111114"/>
    <x v="1"/>
    <n v="5730.375"/>
    <n v="0.62395410126140671"/>
    <n v="0.52001261136480303"/>
    <n v="6.25E-2"/>
    <n v="8.6264906287278148E-2"/>
    <n v="0.14083658082672035"/>
    <n v="196.11776645734525"/>
    <n v="32.659764285236413"/>
    <n v="23.111509380918896"/>
    <n v="86.40265344725556"/>
    <n v="73.363680521862477"/>
  </r>
  <r>
    <x v="2"/>
    <d v="2004-05-03T00:00:00"/>
    <x v="0"/>
    <n v="49.427083333333336"/>
    <x v="1"/>
    <n v="4821.0167130919181"/>
    <n v="0.67271723734484279"/>
    <n v="0.64059412352356937"/>
    <n v="5.425E-2"/>
    <n v="9.5646193122256348E-2"/>
    <n v="0.16606446929383148"/>
    <n v="188.4359557326195"/>
    <n v="31.796065895804549"/>
    <n v="26.233500553676571"/>
    <n v="86.040749971606616"/>
    <n v="74.548112246191025"/>
  </r>
  <r>
    <x v="2"/>
    <d v="2004-05-04T00:00:00"/>
    <x v="0"/>
    <n v="12.951388888888889"/>
    <x v="1"/>
    <n v="4547.8272789581906"/>
    <n v="0.89474133489962748"/>
    <n v="1.0216936488172315"/>
    <n v="6.1749999999999999E-2"/>
    <n v="7.5274917501972557E-2"/>
    <n v="0.25292213502877126"/>
    <n v="190.871363813622"/>
    <n v="35.642689232716549"/>
    <n v="33.619993373226528"/>
    <n v="91.78069385130614"/>
    <n v="75.815028673788561"/>
  </r>
  <r>
    <x v="2"/>
    <d v="2004-05-05T00:00:00"/>
    <x v="0"/>
    <n v="45.364583333333329"/>
    <x v="1"/>
    <n v="5137.5595667869957"/>
    <n v="0.74950912216608201"/>
    <n v="0.75368960299817855"/>
    <n v="0.08"/>
    <n v="7.3070497165944701E-2"/>
    <n v="0.18597520039197166"/>
    <n v="194.488267436293"/>
    <n v="39.195557444503102"/>
    <n v="33.020253279149436"/>
    <n v="90.419294285480419"/>
    <n v="75.751121410669072"/>
  </r>
  <r>
    <x v="2"/>
    <d v="2004-05-06T00:00:00"/>
    <x v="0"/>
    <n v="70.069444444444457"/>
    <x v="1"/>
    <n v="5145.6517205422315"/>
    <n v="0.66869143409088327"/>
    <n v="0.64037487458404585"/>
    <n v="9.1999999999999998E-2"/>
    <n v="7.4445388753088829E-2"/>
    <n v="0.14494308452502544"/>
    <n v="204.21540556430875"/>
    <n v="35.922827601597369"/>
    <n v="30.032141967195098"/>
    <n v="89.051304523580114"/>
    <n v="77.740540573878647"/>
  </r>
  <r>
    <x v="2"/>
    <d v="2004-05-07T00:00:00"/>
    <x v="0"/>
    <n v="88.975694444444429"/>
    <x v="1"/>
    <n v="6510.0111152278569"/>
    <n v="0.80066242986047087"/>
    <n v="0.53151550097363087"/>
    <n v="7.5499999999999998E-2"/>
    <n v="0.11117938579082703"/>
    <n v="0.15634777334126448"/>
    <n v="280.59060579286802"/>
    <n v="35.517498089444707"/>
    <n v="19.42194997813154"/>
    <n v="86.384470360467461"/>
    <n v="71.157331959436007"/>
  </r>
  <r>
    <x v="2"/>
    <d v="2004-05-08T00:00:00"/>
    <x v="0"/>
    <n v="82.847222222222214"/>
    <x v="1"/>
    <n v="6582.5392296719019"/>
    <n v="0.7334784884722908"/>
    <n v="0.49453629528281279"/>
    <n v="6.0249999999999998E-2"/>
    <n v="0.10576230894388738"/>
    <n v="0.12680333552543885"/>
    <n v="271.65290860749224"/>
    <n v="35.217663757762779"/>
    <n v="20.696287843167834"/>
    <n v="85.838466256247784"/>
    <n v="74.817479377503574"/>
  </r>
  <r>
    <x v="2"/>
    <d v="2004-05-09T00:00:00"/>
    <x v="0"/>
    <n v="88.420138888888872"/>
    <x v="1"/>
    <n v="7143.375"/>
    <n v="0.88429792184535794"/>
    <n v="0.8582450189230697"/>
    <n v="8.8749999999999996E-2"/>
    <n v="0.12191283432089886"/>
    <n v="0.23990083429674339"/>
    <n v="228.20348656828199"/>
    <n v="35.854299851011163"/>
    <n v="29.221189491232174"/>
    <n v="86.507688820320467"/>
    <n v="72.643818818282156"/>
  </r>
  <r>
    <x v="2"/>
    <d v="2004-05-10T00:00:00"/>
    <x v="0"/>
    <n v="96.076388888888886"/>
    <x v="0"/>
    <n v="6634.5"/>
    <n v="0.74664758079357896"/>
    <n v="0.59780094375876114"/>
    <n v="6.9000000000000006E-2"/>
    <n v="9.2344665264438824E-2"/>
    <n v="0.13261805047472014"/>
    <n v="228.61128075399728"/>
    <n v="36.556947250298961"/>
    <n v="26.057367224676877"/>
    <n v="87.853768964436966"/>
    <n v="78.213203623916584"/>
  </r>
  <r>
    <x v="2"/>
    <d v="2004-05-11T00:00:00"/>
    <x v="0"/>
    <n v="91.5798611111111"/>
    <x v="0"/>
    <n v="6148.0264531848288"/>
    <n v="0.8269660693226627"/>
    <n v="0.62468176855102786"/>
    <n v="8.8250000000000009E-2"/>
    <n v="0.10578639231506576"/>
    <n v="0.15516833680989958"/>
    <n v="235.99086485866175"/>
    <n v="37.7272991414467"/>
    <n v="24.647966484831084"/>
    <n v="87.452728558304727"/>
    <n v="75.635834492809096"/>
  </r>
  <r>
    <x v="2"/>
    <d v="2004-05-12T00:00:00"/>
    <x v="0"/>
    <n v="79.166666666666657"/>
    <x v="1"/>
    <n v="6748.666666666667"/>
    <n v="0.8531549776817644"/>
    <n v="0.65325315005643092"/>
    <n v="7.5250000000000011E-2"/>
    <n v="9.4039759434914355E-2"/>
    <n v="0.16232461562995587"/>
    <n v="233.56239994257299"/>
    <n v="33.600882830425832"/>
    <n v="21.831388968157221"/>
    <n v="89.226559479972082"/>
    <n v="75.713137400745055"/>
  </r>
  <r>
    <x v="2"/>
    <d v="2004-05-13T00:00:00"/>
    <x v="0"/>
    <n v="68.263888888888886"/>
    <x v="1"/>
    <n v="6080.6838799720817"/>
    <n v="0.71370334758626153"/>
    <n v="0.49969324386794467"/>
    <n v="5.3500000000000006E-2"/>
    <n v="6.4381084080591081E-2"/>
    <n v="0.10267401808761362"/>
    <n v="210.26144790510625"/>
    <n v="33.081120865366273"/>
    <n v="20.290213322388475"/>
    <n v="91.156267337387021"/>
    <n v="79.85593271992893"/>
  </r>
  <r>
    <x v="2"/>
    <d v="2004-05-14T00:00:00"/>
    <x v="0"/>
    <n v="54.878472222222229"/>
    <x v="1"/>
    <n v="5850.208333333333"/>
    <n v="1.0951089910644205"/>
    <n v="1.0790854237940242"/>
    <n v="8.224999999999999E-2"/>
    <n v="8.7768997765730744E-2"/>
    <n v="0.28003696580674586"/>
    <n v="214.293576694048"/>
    <n v="35.54727446424203"/>
    <n v="28.407440932776879"/>
    <n v="92.213026155784561"/>
    <n v="74.785878194685552"/>
  </r>
  <r>
    <x v="2"/>
    <d v="2004-05-15T00:00:00"/>
    <x v="0"/>
    <n v="56.875"/>
    <x v="1"/>
    <n v="5356.32151632152"/>
    <n v="0.85693546737166582"/>
    <n v="0.81384093537352153"/>
    <n v="8.5250000000000006E-2"/>
    <n v="9.2726357400508649E-2"/>
    <n v="0.25372530020352047"/>
    <n v="228.78363560509348"/>
    <n v="34.564377661109866"/>
    <n v="25.519099708981706"/>
    <n v="89.418768576038374"/>
    <n v="69.514256042284131"/>
  </r>
  <r>
    <x v="2"/>
    <d v="2004-05-16T00:00:00"/>
    <x v="0"/>
    <n v="80"/>
    <x v="1"/>
    <n v="5837.458333333333"/>
    <n v="0.79690726434656922"/>
    <n v="0.44645215492730139"/>
    <n v="6.6500000000000004E-2"/>
    <n v="7.5925466183216772E-2"/>
    <n v="0.11130164447295045"/>
    <n v="239.19337978513977"/>
    <n v="34.14136255984242"/>
    <n v="15.946543861470468"/>
    <n v="90.673376846654321"/>
    <n v="75.595923064949545"/>
  </r>
  <r>
    <x v="2"/>
    <d v="2004-05-17T00:00:00"/>
    <x v="0"/>
    <n v="96.770833333333343"/>
    <x v="0"/>
    <n v="6583.958333333333"/>
    <n v="0.83858453462506721"/>
    <n v="0.44054994617428722"/>
    <n v="8.5250000000000006E-2"/>
    <n v="0.10612555564647261"/>
    <n v="0.11586500434112194"/>
    <n v="254.34910726290198"/>
    <n v="35.284124619612271"/>
    <n v="15.709573056662263"/>
    <n v="87.608085947000944"/>
    <n v="74.247344120479241"/>
  </r>
  <r>
    <x v="2"/>
    <d v="2004-05-18T00:00:00"/>
    <x v="0"/>
    <n v="87.204861111111114"/>
    <x v="1"/>
    <n v="6228.1713688610234"/>
    <n v="0.81643522190256967"/>
    <n v="0.42796485033212761"/>
    <n v="7.2999999999999995E-2"/>
    <n v="8.5091464869270689E-2"/>
    <n v="0.11636616313205751"/>
    <n v="267.864441218656"/>
    <n v="35.618754072847729"/>
    <n v="15.255939097840532"/>
    <n v="89.792100496157403"/>
    <n v="73.368896114802354"/>
  </r>
  <r>
    <x v="2"/>
    <d v="2004-05-19T00:00:00"/>
    <x v="0"/>
    <n v="86.128472222222229"/>
    <x v="1"/>
    <n v="6168.4591304347787"/>
    <n v="0.94845016441313801"/>
    <n v="0.50766611013519558"/>
    <n v="6.7750000000000005E-2"/>
    <n v="8.0563099484857903E-2"/>
    <n v="0.12632535520914648"/>
    <n v="206.74861801673674"/>
    <n v="34.803022165171214"/>
    <n v="15.382909508380486"/>
    <n v="91.71757282819307"/>
    <n v="75.737405572307637"/>
  </r>
  <r>
    <x v="2"/>
    <d v="2004-05-20T00:00:00"/>
    <x v="0"/>
    <n v="91.215277777777771"/>
    <x v="0"/>
    <n v="6280.2642559109918"/>
    <n v="0.83688782933549044"/>
    <n v="0.54875151605559513"/>
    <n v="0.1075"/>
    <n v="7.8372584093010025E-2"/>
    <n v="0.12782221417812817"/>
    <n v="208.48592311064951"/>
    <n v="29.281280649728217"/>
    <n v="16.333538940277105"/>
    <n v="90.877838743997785"/>
    <n v="77.310722894390864"/>
  </r>
  <r>
    <x v="2"/>
    <d v="2004-05-21T00:00:00"/>
    <x v="0"/>
    <n v="73.003472222222214"/>
    <x v="1"/>
    <n v="6569.208333333333"/>
    <n v="0.79373945394168499"/>
    <n v="0.46524777669721745"/>
    <n v="9.9750000000000005E-2"/>
    <n v="0.10285052869808049"/>
    <n v="0.10914043577321944"/>
    <n v="239.8425981845175"/>
    <n v="32.48867908970076"/>
    <n v="16.801706002257085"/>
    <n v="87.318065785066949"/>
    <n v="77.040500459889657"/>
  </r>
  <r>
    <x v="2"/>
    <d v="2004-05-22T00:00:00"/>
    <x v="0"/>
    <n v="80.190972222222214"/>
    <x v="1"/>
    <n v="6899.6020942408377"/>
    <n v="0.90659479287977751"/>
    <n v="0.61674503027803407"/>
    <n v="8.6249999999999993E-2"/>
    <n v="8.8345235691618784E-2"/>
    <n v="0.12052871722646911"/>
    <n v="240.09392624928975"/>
    <n v="33.327205448863573"/>
    <n v="20.277508899893597"/>
    <n v="90.49416819956393"/>
    <n v="80.936394919006062"/>
  </r>
  <r>
    <x v="2"/>
    <d v="2004-05-23T00:00:00"/>
    <x v="0"/>
    <n v="70.798611111111114"/>
    <x v="1"/>
    <n v="6892.7799093128751"/>
    <n v="0.82245194172067038"/>
    <n v="0.59835700811173176"/>
    <n v="0.1"/>
    <n v="9.3816101294688467E-2"/>
    <n v="0.13354300697317625"/>
    <n v="229.57725030940577"/>
    <n v="33.644326641135343"/>
    <n v="21.536094898268029"/>
    <n v="88.84046290739893"/>
    <n v="78.165673923582887"/>
  </r>
  <r>
    <x v="2"/>
    <d v="2004-05-24T00:00:00"/>
    <x v="0"/>
    <n v="56.875"/>
    <x v="1"/>
    <n v="5833.875"/>
    <n v="0.8929412590319471"/>
    <n v="0.78253729324869836"/>
    <n v="7.1249999999999994E-2"/>
    <n v="8.14060878548577E-2"/>
    <n v="0.1857551781315363"/>
    <n v="206.12251263187724"/>
    <n v="35.125699158960153"/>
    <n v="25.956407672978596"/>
    <n v="91.094374214067301"/>
    <n v="76.811989248506151"/>
  </r>
  <r>
    <x v="2"/>
    <d v="2004-05-25T00:00:00"/>
    <x v="0"/>
    <n v="59.739583333333336"/>
    <x v="1"/>
    <n v="5299.846796657378"/>
    <n v="0.85860085318322654"/>
    <n v="0.76591703567741221"/>
    <n v="8.3999999999999991E-2"/>
    <n v="6.222006890999273E-2"/>
    <n v="0.19052949559859708"/>
    <n v="192.33354809264725"/>
    <n v="35.438754455377307"/>
    <n v="25.750112371772719"/>
    <n v="92.91602905097082"/>
    <n v="75.683447478580234"/>
  </r>
  <r>
    <x v="2"/>
    <d v="2004-05-26T00:00:00"/>
    <x v="0"/>
    <n v="29.600694444444446"/>
    <x v="1"/>
    <n v="5204.8843187660677"/>
    <n v="0.76981764878959846"/>
    <n v="0.85096981808964278"/>
    <n v="6.9250000000000006E-2"/>
    <n v="6.2808962861221632E-2"/>
    <n v="0.19938367519808145"/>
    <n v="192.73778079301474"/>
    <n v="37.187689144193214"/>
    <n v="34.41403549339104"/>
    <n v="91.996407820409985"/>
    <n v="77.016004933699904"/>
  </r>
  <r>
    <x v="2"/>
    <d v="2004-05-27T00:00:00"/>
    <x v="0"/>
    <n v="72.951388888888886"/>
    <x v="1"/>
    <n v="5609.041666666667"/>
    <n v="0.81553896330500608"/>
    <n v="0.72276032047564576"/>
    <n v="6.3E-2"/>
    <n v="6.817235453776864E-2"/>
    <n v="0.15600935097276086"/>
    <n v="199.17295514214101"/>
    <n v="37.526635174926533"/>
    <n v="28.561722969587457"/>
    <n v="91.807175768840281"/>
    <n v="78.844575244186061"/>
  </r>
  <r>
    <x v="2"/>
    <d v="2004-05-28T00:00:00"/>
    <x v="0"/>
    <n v="95.434027777777771"/>
    <x v="0"/>
    <n v="6366.6201117318478"/>
    <n v="0.80403583997150374"/>
    <n v="0.68165530777894046"/>
    <n v="7.2249999999999995E-2"/>
    <n v="0.10199565549432968"/>
    <n v="0.15498110034148235"/>
    <n v="242.08066184296223"/>
    <n v="31.215182105363876"/>
    <n v="23.496205818958405"/>
    <n v="87.600624463025824"/>
    <n v="77.776725372446137"/>
  </r>
  <r>
    <x v="2"/>
    <d v="2004-05-29T00:00:00"/>
    <x v="0"/>
    <n v="86.440972222222229"/>
    <x v="1"/>
    <n v="5932.125"/>
    <n v="0.80115166284587447"/>
    <n v="0.68471661436289688"/>
    <n v="6.6750000000000004E-2"/>
    <n v="9.2770806114789453E-2"/>
    <n v="0.15605187673038923"/>
    <n v="202.18337443151177"/>
    <n v="33.160042970100946"/>
    <n v="24.833943341776358"/>
    <n v="88.667640369911652"/>
    <n v="77.696172493053837"/>
  </r>
  <r>
    <x v="2"/>
    <d v="2004-05-30T00:00:00"/>
    <x v="0"/>
    <n v="100"/>
    <x v="0"/>
    <n v="6507.1832460732985"/>
    <n v="0.72683811411698063"/>
    <n v="0.53427863324686697"/>
    <n v="8.5750000000000007E-2"/>
    <n v="9.8416435390034002E-2"/>
    <n v="0.12118930593976539"/>
    <n v="195.78944774947848"/>
    <n v="30.25545167740993"/>
    <n v="19.944702499514012"/>
    <n v="86.741676455108433"/>
    <n v="77.789614609367433"/>
  </r>
  <r>
    <x v="2"/>
    <d v="2004-05-31T00:00:00"/>
    <x v="0"/>
    <n v="91.7013888888889"/>
    <x v="0"/>
    <n v="6671.3951011714589"/>
    <n v="0.8034337672722861"/>
    <n v="0.51915720530001086"/>
    <n v="7.7499999999999999E-2"/>
    <n v="0.10408736170942141"/>
    <n v="0.15513429936418818"/>
    <n v="237.68732323308632"/>
    <n v="33.94204325217131"/>
    <n v="17.76841090105205"/>
    <n v="87.312396695635798"/>
    <n v="70.735546084015624"/>
  </r>
  <r>
    <x v="2"/>
    <d v="2004-06-01T00:00:00"/>
    <x v="0"/>
    <n v="70.607638888888886"/>
    <x v="1"/>
    <n v="6454.9894736842107"/>
    <n v="0.9171975565064644"/>
    <n v="0.64939811433583805"/>
    <n v="6.8000000000000005E-2"/>
    <n v="9.9971270165512799E-2"/>
    <n v="0.15062362223435247"/>
    <n v="215.30377705414048"/>
    <n v="34.96985278948393"/>
    <n v="21.432589370231277"/>
    <n v="89.355694605764484"/>
    <n v="77.349042192886813"/>
  </r>
  <r>
    <x v="2"/>
    <d v="2004-06-02T00:00:00"/>
    <x v="0"/>
    <n v="73.854166666666671"/>
    <x v="1"/>
    <n v="6281.6463201953302"/>
    <n v="0.89445810948966886"/>
    <n v="0.61400915178119519"/>
    <n v="7.425000000000001E-2"/>
    <n v="9.1821377619568795E-2"/>
    <n v="0.14124760184376167"/>
    <n v="219.49854073283825"/>
    <n v="38.17044076757972"/>
    <n v="22.569933318092584"/>
    <n v="89.950683651692671"/>
    <n v="77.480556448863027"/>
  </r>
  <r>
    <x v="2"/>
    <d v="2004-06-03T00:00:00"/>
    <x v="0"/>
    <n v="82.465277777777771"/>
    <x v="1"/>
    <n v="6043.125"/>
    <n v="0.73942157180232349"/>
    <n v="0.52994777385631053"/>
    <n v="6.1249999999999999E-2"/>
    <n v="7.005205126012215E-2"/>
    <n v="0.11142062949946248"/>
    <n v="245.15513449152826"/>
    <n v="36.637269161683797"/>
    <n v="22.975054405051345"/>
    <n v="90.698743824671354"/>
    <n v="79.358558368840875"/>
  </r>
  <r>
    <x v="2"/>
    <d v="2004-06-04T00:00:00"/>
    <x v="0"/>
    <n v="91.09375"/>
    <x v="0"/>
    <n v="6687.0579964850567"/>
    <n v="0.95349940765237584"/>
    <n v="0.85484884867067401"/>
    <n v="7.825E-2"/>
    <n v="9.1942185388781503E-2"/>
    <n v="0.18030303473856374"/>
    <n v="216.06240403847525"/>
    <n v="38.000659530589239"/>
    <n v="29.860402186079767"/>
    <n v="90.576251397276621"/>
    <n v="79.387103763129176"/>
  </r>
  <r>
    <x v="2"/>
    <d v="2004-06-05T00:00:00"/>
    <x v="0"/>
    <n v="63.333333333333329"/>
    <x v="1"/>
    <n v="5899.7059878092423"/>
    <n v="0.95494396959414807"/>
    <n v="0.98609152182600524"/>
    <n v="8.7750000000000009E-2"/>
    <n v="8.586346224025708E-2"/>
    <n v="0.20268766968205534"/>
    <n v="212.93185769641224"/>
    <n v="35.807970739654031"/>
    <n v="32.403158917224857"/>
    <n v="91.227220677847342"/>
    <n v="79.945265715149375"/>
  </r>
  <r>
    <x v="2"/>
    <d v="2004-06-06T00:00:00"/>
    <x v="0"/>
    <n v="67.916666666666671"/>
    <x v="1"/>
    <n v="6181.5706806282724"/>
    <n v="1.057646031484907"/>
    <n v="1.3109455112694381"/>
    <n v="0.10650000000000001"/>
    <n v="0.11163201137105112"/>
    <n v="0.38532514808610008"/>
    <n v="238.58606387131951"/>
    <n v="35.358610811119703"/>
    <n v="34.872359676922606"/>
    <n v="89.728074642574313"/>
    <n v="71.395393853002403"/>
  </r>
  <r>
    <x v="2"/>
    <d v="2004-06-07T00:00:00"/>
    <x v="0"/>
    <n v="64.149305555555557"/>
    <x v="1"/>
    <n v="5692.455089820367"/>
    <n v="0.77641341200677194"/>
    <n v="0.83643822240076027"/>
    <n v="6.0999999999999999E-2"/>
    <n v="7.0553528253505859E-2"/>
    <n v="0.22005006963736162"/>
    <n v="200.27550775138852"/>
    <n v="34.329933366376999"/>
    <n v="30.136602851707892"/>
    <n v="91.09943447723856"/>
    <n v="74.232856722592388"/>
  </r>
  <r>
    <x v="2"/>
    <d v="2004-06-08T00:00:00"/>
    <x v="0"/>
    <n v="75.9375"/>
    <x v="1"/>
    <n v="5998.410596026486"/>
    <n v="0.72951069698602622"/>
    <n v="0.72478643935130949"/>
    <n v="6.5250000000000002E-2"/>
    <n v="6.7325065132049181E-2"/>
    <n v="0.17588374117323916"/>
    <n v="226.11199330621048"/>
    <n v="34.323083268100348"/>
    <n v="28.571356196702975"/>
    <n v="90.949583499464751"/>
    <n v="76.202089740978153"/>
  </r>
  <r>
    <x v="2"/>
    <d v="2004-06-09T00:00:00"/>
    <x v="0"/>
    <n v="57.326388888888893"/>
    <x v="1"/>
    <n v="5248.2402234636911"/>
    <n v="1.0396945188516502"/>
    <n v="1.2962377759839689"/>
    <n v="9.1249999999999998E-2"/>
    <n v="7.7511388534455591E-2"/>
    <n v="0.27120602024123247"/>
    <n v="214.28396099883651"/>
    <n v="35.47387427245598"/>
    <n v="37.979560422266488"/>
    <n v="92.747255604431018"/>
    <n v="79.64590651418348"/>
  </r>
  <r>
    <x v="2"/>
    <d v="2004-06-10T00:00:00"/>
    <x v="0"/>
    <n v="63.333333333333343"/>
    <x v="1"/>
    <n v="5174.8956884561921"/>
    <n v="0.96408818720072564"/>
    <n v="1.0459810135606531"/>
    <n v="7.0500000000000007E-2"/>
    <n v="7.1731084043682142E-2"/>
    <n v="0.25302220400466402"/>
    <n v="184.55859097388324"/>
    <n v="37.520770619117208"/>
    <n v="33.530546742342246"/>
    <n v="92.736708169760831"/>
    <n v="76.385956559128772"/>
  </r>
  <r>
    <x v="2"/>
    <d v="2004-06-11T00:00:00"/>
    <x v="0"/>
    <n v="69.253472222222229"/>
    <x v="1"/>
    <n v="5431.4378378378378"/>
    <n v="0.85248899681167489"/>
    <n v="0.966853733103613"/>
    <n v="8.1250000000000003E-2"/>
    <n v="6.6384328713846849E-2"/>
    <n v="0.19021090458964984"/>
    <n v="192.762750465126"/>
    <n v="36.970453299396823"/>
    <n v="36.649537624875663"/>
    <n v="92.377881471568344"/>
    <n v="80.74390074150665"/>
  </r>
  <r>
    <x v="2"/>
    <d v="2004-06-12T00:00:00"/>
    <x v="0"/>
    <n v="81.458333333333329"/>
    <x v="1"/>
    <n v="5578.416666666667"/>
    <n v="0.84373226644590005"/>
    <n v="0.74305923994778988"/>
    <n v="7.7499999999999999E-2"/>
    <n v="6.9869597301855102E-2"/>
    <n v="0.15069131099097827"/>
    <n v="195.51144372327298"/>
    <n v="33.889798906039104"/>
    <n v="26.038697377762087"/>
    <n v="91.908145287718057"/>
    <n v="80.183587553391476"/>
  </r>
  <r>
    <x v="2"/>
    <d v="2004-06-13T00:00:00"/>
    <x v="0"/>
    <n v="87.586805555555543"/>
    <x v="1"/>
    <n v="5418.4324702589265"/>
    <n v="0.6646334862368557"/>
    <n v="0.6132124426966501"/>
    <n v="4.9500000000000002E-2"/>
    <n v="6.2389116933816539E-2"/>
    <n v="0.13024304463613218"/>
    <n v="200.7937250005985"/>
    <n v="33.012926204361634"/>
    <n v="26.554722405020289"/>
    <n v="90.784100377514292"/>
    <n v="79.147791133713156"/>
  </r>
  <r>
    <x v="2"/>
    <d v="2004-06-14T00:00:00"/>
    <x v="0"/>
    <n v="90.086805555555557"/>
    <x v="0"/>
    <n v="5528.6419753086457"/>
    <n v="0.73795167106176596"/>
    <n v="0.72218914979804394"/>
    <n v="5.7500000000000002E-2"/>
    <n v="7.6844816387264106E-2"/>
    <n v="0.21754555845612722"/>
    <n v="193.61412748323525"/>
    <n v="32.750929133532686"/>
    <n v="25.158536380589876"/>
    <n v="89.796989191226231"/>
    <n v="70.485613381701057"/>
  </r>
  <r>
    <x v="2"/>
    <d v="2004-06-15T00:00:00"/>
    <x v="0"/>
    <n v="84.131944444444443"/>
    <x v="1"/>
    <n v="5594.3874345549739"/>
    <n v="0.85880386429989675"/>
    <n v="0.62290494165116861"/>
    <n v="7.5249999999999997E-2"/>
    <n v="8.2426510696104238E-2"/>
    <n v="0.15556724842546379"/>
    <n v="209.27958651050801"/>
    <n v="34.087893477961501"/>
    <n v="20.625016586562591"/>
    <n v="90.621199340303633"/>
    <n v="75.595537921254305"/>
  </r>
  <r>
    <x v="2"/>
    <d v="2004-06-16T00:00:00"/>
    <x v="0"/>
    <n v="85.46875"/>
    <x v="1"/>
    <n v="5479.0819672131147"/>
    <n v="0.87512896996234069"/>
    <n v="0.57487921699171818"/>
    <n v="6.4750000000000002E-2"/>
    <n v="6.2290304572686007E-2"/>
    <n v="0.10894429694035321"/>
    <n v="237.48153903282"/>
    <n v="33.624460473184421"/>
    <n v="19.347256731833628"/>
    <n v="93.053895122448637"/>
    <n v="81.506844411546908"/>
  </r>
  <r>
    <x v="2"/>
    <d v="2004-06-17T00:00:00"/>
    <x v="0"/>
    <n v="28.888888888888886"/>
    <x v="1"/>
    <n v="4673.4820562560626"/>
    <n v="0.70060030666450834"/>
    <n v="0.49644611282755957"/>
    <n v="7.4500000000000011E-2"/>
    <n v="7.2523381162583403E-2"/>
    <n v="0.12209300639950411"/>
    <n v="178.30901769660599"/>
    <n v="36.395957994535394"/>
    <n v="21.771892012104853"/>
    <n v="89.827184747779597"/>
    <n v="75.831389481731051"/>
  </r>
  <r>
    <x v="2"/>
    <d v="2004-06-18T00:00:00"/>
    <x v="0"/>
    <n v="93.454861111111057"/>
    <x v="0"/>
    <n v="6082.4427480916029"/>
    <n v="0.82765664565576602"/>
    <n v="0.63604033857917375"/>
    <n v="7.9166735155126372E-2"/>
    <n v="8.9075556209199561E-2"/>
    <n v="0.16263984221707747"/>
    <n v="239.41595378641674"/>
    <n v="33.99605284933012"/>
    <n v="21.895566004795299"/>
    <n v="89.471642751845891"/>
    <n v="74.985732518140367"/>
  </r>
  <r>
    <x v="2"/>
    <d v="2004-06-19T00:00:00"/>
    <x v="0"/>
    <n v="95.399305555555486"/>
    <x v="0"/>
    <n v="6060.731962356218"/>
    <n v="0.79073578224165297"/>
    <n v="0.54104387734717263"/>
    <n v="7.1069564357740728E-2"/>
    <n v="7.2493305828006588E-2"/>
    <n v="0.13963574343147706"/>
    <n v="289.16057404108653"/>
    <n v="34.453100756216791"/>
    <n v="19.353939742988146"/>
    <n v="91.02278087323954"/>
    <n v="74.729155624875148"/>
  </r>
  <r>
    <x v="2"/>
    <d v="2004-06-20T00:00:00"/>
    <x v="0"/>
    <n v="83.888888888888886"/>
    <x v="1"/>
    <n v="6641.25"/>
    <n v="0.71169612467632848"/>
    <n v="0.54553188143961351"/>
    <n v="9.7500000000000003E-2"/>
    <n v="8.9764006589099318E-2"/>
    <n v="0.13426234636342041"/>
    <n v="219.989103329546"/>
    <n v="36.96392464513243"/>
    <n v="24.518189653800807"/>
    <n v="87.599652255845086"/>
    <n v="75.803135625692576"/>
  </r>
  <r>
    <x v="2"/>
    <d v="2004-06-21T00:00:00"/>
    <x v="0"/>
    <n v="62.326388888888886"/>
    <x v="1"/>
    <n v="5793.0156521739091"/>
    <n v="0.80830112639501117"/>
    <n v="0.73886006505926172"/>
    <n v="9.6750000000000003E-2"/>
    <n v="8.3415572869117091E-2"/>
    <n v="0.15763801249724277"/>
    <n v="200.65921827729775"/>
    <n v="36.249680759287429"/>
    <n v="29.156005690883916"/>
    <n v="89.886407501226216"/>
    <n v="79.091325421689575"/>
  </r>
  <r>
    <x v="2"/>
    <d v="2004-06-22T00:00:00"/>
    <x v="0"/>
    <n v="62.413194444444443"/>
    <x v="1"/>
    <n v="5650.833333333333"/>
    <n v="0.79286043204601087"/>
    <n v="0.72913018551747522"/>
    <n v="8.4250000000000005E-2"/>
    <n v="9.4426110605614857E-2"/>
    <n v="0.16718698270855298"/>
    <n v="223.44940768309775"/>
    <n v="36.646897040367371"/>
    <n v="29.576251486572531"/>
    <n v="88.317630113400213"/>
    <n v="77.507726096860168"/>
  </r>
  <r>
    <x v="2"/>
    <d v="2004-06-23T00:00:00"/>
    <x v="0"/>
    <n v="70.694444444444443"/>
    <x v="1"/>
    <n v="6119.583333333333"/>
    <n v="0.86837974684619057"/>
    <n v="0.63525279015728198"/>
    <n v="8.5999999999999993E-2"/>
    <n v="0.10737109677304413"/>
    <n v="0.14917241313669838"/>
    <n v="261.81907344648351"/>
    <n v="36.497406326796934"/>
    <n v="23.392355249024764"/>
    <n v="87.893317344060577"/>
    <n v="77.00712490311227"/>
  </r>
  <r>
    <x v="2"/>
    <d v="2004-06-24T00:00:00"/>
    <x v="0"/>
    <n v="71.371527777777771"/>
    <x v="1"/>
    <n v="6251.2513070756322"/>
    <n v="0.76315546432565884"/>
    <n v="0.65035313947416318"/>
    <n v="6.1499999999999999E-2"/>
    <n v="0.10937668091687351"/>
    <n v="0.16061126920011373"/>
    <n v="319.55080625519929"/>
    <n v="33.756207873971064"/>
    <n v="25.365138004327221"/>
    <n v="85.946097223158219"/>
    <n v="75.783300269227183"/>
  </r>
  <r>
    <x v="2"/>
    <d v="2004-06-25T00:00:00"/>
    <x v="0"/>
    <n v="76.284722222222229"/>
    <x v="1"/>
    <n v="5954"/>
    <n v="0.84555057476990247"/>
    <n v="0.62607845540141072"/>
    <n v="7.4999999999999997E-2"/>
    <n v="0.12098264276885001"/>
    <n v="0.17045022377654767"/>
    <n v="271.90687711938153"/>
    <n v="34.4086311759674"/>
    <n v="21.731374489302951"/>
    <n v="85.99380137082359"/>
    <n v="73.349604624719746"/>
  </r>
  <r>
    <x v="2"/>
    <d v="2004-06-26T00:00:00"/>
    <x v="0"/>
    <n v="67.552083333333343"/>
    <x v="1"/>
    <n v="5773.0014025245482"/>
    <n v="0.8141737275992128"/>
    <n v="0.62144856884814692"/>
    <n v="9.1999999999999998E-2"/>
    <n v="0.13615410958405263"/>
    <n v="0.18634319507196262"/>
    <n v="279.24872971764222"/>
    <n v="34.772081587800315"/>
    <n v="22.413224805148541"/>
    <n v="83.604295459792482"/>
    <n v="70.601534511883585"/>
  </r>
  <r>
    <x v="2"/>
    <d v="2004-06-27T00:00:00"/>
    <x v="0"/>
    <n v="83.524305555555543"/>
    <x v="1"/>
    <n v="5869.1452991452998"/>
    <n v="0.72889661450727405"/>
    <n v="0.61180835645895537"/>
    <n v="5.6250000000000001E-2"/>
    <n v="8.0135231929982509E-2"/>
    <n v="0.15273932287404193"/>
    <n v="294.79246887550778"/>
    <n v="34.056047419197085"/>
    <n v="24.194193036589368"/>
    <n v="89.215320727700174"/>
    <n v="75.510417090701239"/>
  </r>
  <r>
    <x v="2"/>
    <d v="2004-06-28T00:00:00"/>
    <x v="0"/>
    <n v="85.399305555555571"/>
    <x v="1"/>
    <n v="5925"/>
    <n v="0.86466960435316453"/>
    <n v="0.58595955731392402"/>
    <n v="7.2000000000000008E-2"/>
    <n v="8.8539461404321396E-2"/>
    <n v="0.11380737386339852"/>
    <n v="244.75861337555077"/>
    <n v="39.851588030896217"/>
    <n v="24.303294684869332"/>
    <n v="89.960124205696161"/>
    <n v="80.956573341645452"/>
  </r>
  <r>
    <x v="2"/>
    <d v="2004-06-29T00:00:00"/>
    <x v="0"/>
    <n v="76.840277777777771"/>
    <x v="1"/>
    <n v="5455.5524475524435"/>
    <n v="0.73234679778179412"/>
    <n v="0.46993456228234787"/>
    <n v="6.0999999999999999E-2"/>
    <n v="8.4396197778590906E-2"/>
    <n v="9.4271942422913105E-2"/>
    <n v="223.88930525525376"/>
    <n v="36.459890743019834"/>
    <n v="21.183647343181732"/>
    <n v="88.681072156454491"/>
    <n v="80.296332539982686"/>
  </r>
  <r>
    <x v="2"/>
    <d v="2004-06-30T00:00:00"/>
    <x v="0"/>
    <n v="96.822916666666657"/>
    <x v="0"/>
    <n v="5773.8622129436326"/>
    <n v="0.85874739176795589"/>
    <n v="0.60355492966850821"/>
    <n v="6.0999999999999999E-2"/>
    <n v="9.9468942069414687E-2"/>
    <n v="0.12506406303933243"/>
    <n v="292.36726213519989"/>
    <n v="35.072071567183187"/>
    <n v="22.164362386869417"/>
    <n v="88.668059595791746"/>
    <n v="79.727777462039683"/>
  </r>
  <r>
    <x v="2"/>
    <d v="2004-07-01T00:00:00"/>
    <x v="0"/>
    <n v="79.861111111111114"/>
    <x v="1"/>
    <n v="5391.1930434782571"/>
    <n v="0.79311004942344621"/>
    <n v="0.62060062536240757"/>
    <n v="7.5249999999999997E-2"/>
    <n v="8.7407074908257193E-2"/>
    <n v="0.14604088538073248"/>
    <n v="267.68705203149648"/>
    <n v="35.831659157572787"/>
    <n v="24.18275437750793"/>
    <n v="89.196747927845621"/>
    <n v="76.932369872864953"/>
  </r>
  <r>
    <x v="2"/>
    <d v="2004-07-02T00:00:00"/>
    <x v="0"/>
    <n v="81.284722222222214"/>
    <x v="1"/>
    <n v="5232.4094707520853"/>
    <n v="0.61610958578875497"/>
    <n v="0.44309726562952673"/>
    <n v="5.3499999999999999E-2"/>
    <n v="8.0946612360108375E-2"/>
    <n v="0.12974461742086132"/>
    <n v="312.75977035252151"/>
    <n v="32.306062914424601"/>
    <n v="18.998362646638569"/>
    <n v="87.079597327841327"/>
    <n v="71.20450093100844"/>
  </r>
  <r>
    <x v="2"/>
    <d v="2004-07-03T00:00:00"/>
    <x v="0"/>
    <n v="72.795138888888872"/>
    <x v="1"/>
    <n v="5056.6063977746908"/>
    <n v="0.57192668565393179"/>
    <n v="0.48684357423219743"/>
    <n v="6.9500000000000006E-2"/>
    <n v="6.4248899399628384E-2"/>
    <n v="0.10421114473204328"/>
    <n v="265.25294675553948"/>
    <n v="29.462317320244942"/>
    <n v="22.261105514098197"/>
    <n v="88.959782553564523"/>
    <n v="78.963148522059655"/>
  </r>
  <r>
    <x v="2"/>
    <d v="2004-07-04T00:00:00"/>
    <x v="0"/>
    <n v="87.256944444444443"/>
    <x v="1"/>
    <n v="5248.8578414250751"/>
    <n v="0.77078674919379697"/>
    <n v="0.5270165149356778"/>
    <n v="3.4500000000000003E-2"/>
    <n v="0.11456612829296342"/>
    <n v="0.14606184922922294"/>
    <n v="291.46682065187628"/>
    <n v="31.621090912497287"/>
    <n v="18.436406647679199"/>
    <n v="85.445820644713649"/>
    <n v="72.861862801792682"/>
  </r>
  <r>
    <x v="2"/>
    <d v="2004-07-05T00:00:00"/>
    <x v="0"/>
    <n v="93.159722222222229"/>
    <x v="0"/>
    <n v="5534.3414634146384"/>
    <n v="0.75329169078738012"/>
    <n v="0.59129859344507152"/>
    <n v="7.775E-2"/>
    <n v="0.10705549416257011"/>
    <n v="0.14238626386213676"/>
    <n v="335.59757013596521"/>
    <n v="31.164391733438404"/>
    <n v="21.716476008219256"/>
    <n v="86.083694304677749"/>
    <n v="76.420156960256961"/>
  </r>
  <r>
    <x v="2"/>
    <d v="2004-07-06T00:00:00"/>
    <x v="0"/>
    <n v="89.756944444444457"/>
    <x v="1"/>
    <n v="5408.5415212840271"/>
    <n v="0.64399746151764281"/>
    <n v="0.57765924044064598"/>
    <n v="5.7500000000000002E-2"/>
    <n v="7.7283898210583998E-2"/>
    <n v="0.14483057815652414"/>
    <n v="285.77464671512223"/>
    <n v="30.549101096998726"/>
    <n v="23.417583631348524"/>
    <n v="88.221827322185561"/>
    <n v="75.393190771877912"/>
  </r>
  <r>
    <x v="2"/>
    <d v="2004-07-07T00:00:00"/>
    <x v="0"/>
    <n v="52.118055555555557"/>
    <x v="1"/>
    <n v="4691.8995815899534"/>
    <n v="0.72267673156141976"/>
    <n v="0.61975570773026423"/>
    <n v="8.4000000000000005E-2"/>
    <n v="8.2669127798340167E-2"/>
    <n v="0.13751755579153435"/>
    <n v="255.4699366069635"/>
    <n v="32.375735561396283"/>
    <n v="24.469892925831896"/>
    <n v="88.787248615775212"/>
    <n v="78.250398773539445"/>
  </r>
  <r>
    <x v="2"/>
    <d v="2004-07-08T00:00:00"/>
    <x v="0"/>
    <n v="30.347222222222221"/>
    <x v="1"/>
    <n v="4383.5"/>
    <n v="0.82815762756587197"/>
    <n v="0.61830050370480216"/>
    <n v="4.1333333333333333E-2"/>
    <n v="7.9752913759166516E-2"/>
    <n v="0.13351576241812918"/>
    <n v="175.58820119351452"/>
    <n v="34.712380168416828"/>
    <n v="22.567040563807801"/>
    <n v="90.577878106408292"/>
    <n v="78.872528650002067"/>
  </r>
  <r>
    <x v="2"/>
    <d v="2004-07-09T00:00:00"/>
    <x v="0"/>
    <n v="92.326388888888872"/>
    <x v="0"/>
    <n v="5187.6222980659868"/>
    <n v="0.84528995267039775"/>
    <n v="0.67130028728170665"/>
    <n v="7.4249999999999997E-2"/>
    <n v="7.2656788127002866E-2"/>
    <n v="0.13997051577861713"/>
    <n v="248.47498685719023"/>
    <n v="35.184724620330286"/>
    <n v="24.285956885131913"/>
    <n v="91.593231929265883"/>
    <n v="79.607378170720693"/>
  </r>
  <r>
    <x v="2"/>
    <d v="2004-07-10T00:00:00"/>
    <x v="0"/>
    <n v="99.114583333333343"/>
    <x v="0"/>
    <n v="5570.7773478719701"/>
    <n v="0.7622181412754867"/>
    <n v="0.74519434424303499"/>
    <n v="6.275E-2"/>
    <n v="8.5632687833305729E-2"/>
    <n v="0.1761983569418468"/>
    <n v="281.72204442684153"/>
    <n v="32.454092210151011"/>
    <n v="27.397441879668055"/>
    <n v="89.000027377305372"/>
    <n v="76.849389137814896"/>
  </r>
  <r>
    <x v="2"/>
    <d v="2004-07-11T00:00:00"/>
    <x v="0"/>
    <n v="87.621527777777786"/>
    <x v="1"/>
    <n v="5843.416666666667"/>
    <n v="0.82907564958029689"/>
    <n v="0.81715109754510062"/>
    <n v="7.4499999999999997E-2"/>
    <n v="0.10541004616600988"/>
    <n v="0.22345566006680906"/>
    <n v="270.95996665213301"/>
    <n v="31.461150986624911"/>
    <n v="25.947601046770203"/>
    <n v="87.578861856886988"/>
    <n v="73.284763957083442"/>
  </r>
  <r>
    <x v="2"/>
    <d v="2004-07-12T00:00:00"/>
    <x v="0"/>
    <n v="89.6701388888889"/>
    <x v="1"/>
    <n v="5929.75"/>
    <n v="0.81658050618322864"/>
    <n v="0.74714475912896838"/>
    <n v="7.2000000000000008E-2"/>
    <n v="9.2909328479331935E-2"/>
    <n v="0.16964657222876639"/>
    <n v="236.19459392115451"/>
    <n v="30.22884653274081"/>
    <n v="24.218342606470504"/>
    <n v="88.89497000365273"/>
    <n v="77.838468821485478"/>
  </r>
  <r>
    <x v="2"/>
    <d v="2004-07-13T00:00:00"/>
    <x v="0"/>
    <n v="100"/>
    <x v="0"/>
    <n v="5856.125"/>
    <n v="0.90801713982838472"/>
    <n v="0.67614099430895003"/>
    <n v="5.0999999999999997E-2"/>
    <n v="0.10151205425839943"/>
    <n v="0.17129555826073387"/>
    <n v="235.71214476318724"/>
    <n v="31.834622130171539"/>
    <n v="20.034977054721494"/>
    <n v="89.103937724873887"/>
    <n v="75.308296809981272"/>
  </r>
  <r>
    <x v="2"/>
    <d v="2004-07-14T00:00:00"/>
    <x v="0"/>
    <n v="81.440972222222229"/>
    <x v="1"/>
    <n v="5814.1069556099301"/>
    <n v="0.8734724940085703"/>
    <n v="0.573819946114141"/>
    <n v="7.9500000000000001E-2"/>
    <n v="0.10045297540973548"/>
    <n v="0.13213574236764555"/>
    <n v="231.78472830506126"/>
    <n v="32.993959060121071"/>
    <n v="18.926659376789289"/>
    <n v="88.769814428904581"/>
    <n v="77.513695059217454"/>
  </r>
  <r>
    <x v="2"/>
    <d v="2004-07-15T00:00:00"/>
    <x v="0"/>
    <n v="78.940972222222214"/>
    <x v="1"/>
    <n v="5877.3314801945762"/>
    <n v="0.7519563236285276"/>
    <n v="0.62633888370514623"/>
    <n v="4.5499999999999999E-2"/>
    <n v="6.4741291510642285E-2"/>
    <n v="0.12197281101912913"/>
    <n v="245.78999955827152"/>
    <n v="32.441982980236403"/>
    <n v="23.884204787050194"/>
    <n v="91.571984805450157"/>
    <n v="80.937402691716414"/>
  </r>
  <r>
    <x v="2"/>
    <d v="2004-07-16T00:00:00"/>
    <x v="0"/>
    <n v="91.701388888888886"/>
    <x v="0"/>
    <n v="6569.208333333333"/>
    <n v="0.96400371848865607"/>
    <n v="0.75670704121964216"/>
    <n v="7.0500000000000007E-2"/>
    <n v="9.2882199792097525E-2"/>
    <n v="0.1491983813762017"/>
    <n v="268.16375883190346"/>
    <n v="36.724131143069606"/>
    <n v="25.695155764340203"/>
    <n v="90.593539859800714"/>
    <n v="80.750996195869135"/>
  </r>
  <r>
    <x v="2"/>
    <d v="2004-07-17T00:00:00"/>
    <x v="0"/>
    <n v="98.28125"/>
    <x v="0"/>
    <n v="6412.589978828516"/>
    <n v="1.0252991340443991"/>
    <n v="0.66375183325367781"/>
    <n v="9.4E-2"/>
    <n v="0.1144289891283214"/>
    <n v="0.13376487216126701"/>
    <n v="260.26769007148602"/>
    <n v="36.377738043177558"/>
    <n v="21.233263201536506"/>
    <n v="89.11920178104269"/>
    <n v="80.352093588454096"/>
  </r>
  <r>
    <x v="2"/>
    <d v="2004-07-18T00:00:00"/>
    <x v="0"/>
    <n v="98.385416666666657"/>
    <x v="0"/>
    <n v="6784.541666666667"/>
    <n v="0.9127522739336974"/>
    <n v="0.57889186820025917"/>
    <n v="9.1999999999999998E-2"/>
    <n v="0.12604831679057807"/>
    <n v="0.15869592104104496"/>
    <n v="249.897049394459"/>
    <n v="35.437020226236832"/>
    <n v="19.018946950328225"/>
    <n v="86.497422020856021"/>
    <n v="73.196094483095365"/>
  </r>
  <r>
    <x v="2"/>
    <d v="2004-07-19T00:00:00"/>
    <x v="0"/>
    <n v="82.1875"/>
    <x v="1"/>
    <n v="6276.7049009384773"/>
    <n v="0.88728431068492342"/>
    <n v="0.61716027174011856"/>
    <n v="6.3750000000000001E-2"/>
    <n v="0.11304326351148442"/>
    <n v="0.15223866717165185"/>
    <n v="240.91123485384924"/>
    <n v="33.475587693823321"/>
    <n v="20.185993748268075"/>
    <n v="87.555226077151985"/>
    <n v="75.904729798009654"/>
  </r>
  <r>
    <x v="2"/>
    <d v="2004-07-20T00:00:00"/>
    <x v="0"/>
    <n v="94.097222222222214"/>
    <x v="0"/>
    <n v="7086.916666666667"/>
    <n v="0.92820786"/>
    <n v="0.60359873500000005"/>
    <n v="7.5999999999999998E-2"/>
    <n v="0.11189092500984245"/>
    <n v="0.12195178052407005"/>
    <n v="293.939585358513"/>
    <n v="32.307921454185077"/>
    <n v="19.118272713467537"/>
    <n v="88.250404281628676"/>
    <n v="80.306973350373681"/>
  </r>
  <r>
    <x v="2"/>
    <d v="2004-07-21T00:00:00"/>
    <x v="0"/>
    <n v="83.888888888888886"/>
    <x v="1"/>
    <n v="6547.75"/>
    <n v="0.82916647385622289"/>
    <n v="0.55100370699356016"/>
    <n v="7.2499999999999995E-2"/>
    <n v="8.0214641599956407E-2"/>
    <n v="0.12301678602523769"/>
    <n v="281.8680194863523"/>
    <n v="33.366221711041092"/>
    <n v="19.144083688788307"/>
    <n v="90.542848535790696"/>
    <n v="78.175185325565209"/>
  </r>
  <r>
    <x v="2"/>
    <d v="2004-07-22T00:00:00"/>
    <x v="0"/>
    <n v="82.725694444444457"/>
    <x v="1"/>
    <n v="6765"/>
    <n v="0.83842400091574287"/>
    <n v="0.61798015338993595"/>
    <n v="6.7500000000000004E-2"/>
    <n v="8.4930370012005749E-2"/>
    <n v="0.12676590196815618"/>
    <n v="276.02389785435724"/>
    <n v="35.085962900438325"/>
    <n v="22.944482407108552"/>
    <n v="90.088286780429982"/>
    <n v="79.928629699745329"/>
  </r>
  <r>
    <x v="2"/>
    <d v="2004-07-23T00:00:00"/>
    <x v="0"/>
    <n v="68.315972222222229"/>
    <x v="1"/>
    <n v="5751.3025210084033"/>
    <n v="0.8379706372602479"/>
    <n v="0.65110024360707475"/>
    <n v="7.5500000000000012E-2"/>
    <n v="7.9936221573434163E-2"/>
    <n v="0.1323437031423115"/>
    <n v="312.8431719648172"/>
    <n v="33.236048209757868"/>
    <n v="22.822430083193957"/>
    <n v="90.678471686965352"/>
    <n v="80.137841410304404"/>
  </r>
  <r>
    <x v="2"/>
    <d v="2004-07-24T00:00:00"/>
    <x v="0"/>
    <n v="85.833333333333329"/>
    <x v="1"/>
    <n v="6668.9029535864984"/>
    <n v="0.8189525852207804"/>
    <n v="0.51833338015260699"/>
    <n v="7.425000000000001E-2"/>
    <n v="7.1976850468092296E-2"/>
    <n v="0.10697683762294473"/>
    <n v="278.21053541953728"/>
    <n v="33.426463816613158"/>
    <n v="18.475034297174961"/>
    <n v="91.407311533364179"/>
    <n v="79.822501604824225"/>
  </r>
  <r>
    <x v="2"/>
    <d v="2004-07-25T00:00:00"/>
    <x v="0"/>
    <n v="95.121527777777771"/>
    <x v="0"/>
    <n v="6547.6020942408377"/>
    <n v="0.87579940037230375"/>
    <n v="0.50318816107737774"/>
    <n v="7.6999999999999999E-2"/>
    <n v="0.10096560982626421"/>
    <n v="0.11072308087319027"/>
    <n v="303.04855364734203"/>
    <n v="36.245858863845875"/>
    <n v="18.418597333518221"/>
    <n v="88.718493425075749"/>
    <n v="78.466909102462992"/>
  </r>
  <r>
    <x v="2"/>
    <d v="2004-07-26T00:00:00"/>
    <x v="0"/>
    <n v="86.701388888888886"/>
    <x v="1"/>
    <n v="6278.333333333333"/>
    <n v="0.86964103752395805"/>
    <n v="0.51928493775909201"/>
    <n v="9.4750000000000001E-2"/>
    <n v="7.0802537966732595E-2"/>
    <n v="8.7320235051866452E-2"/>
    <n v="269.38456296186126"/>
    <n v="36.876202345604604"/>
    <n v="19.989401968551018"/>
    <n v="92.03471084630317"/>
    <n v="83.548674448286434"/>
  </r>
  <r>
    <x v="2"/>
    <d v="2004-07-27T00:00:00"/>
    <x v="0"/>
    <n v="84.5138888888889"/>
    <x v="1"/>
    <n v="5991.3657003143517"/>
    <n v="0.72494022374174494"/>
    <n v="0.48339576449504706"/>
    <n v="8.8000000000000009E-2"/>
    <n v="9.2188659736674297E-2"/>
    <n v="0.13010941396620948"/>
    <n v="225.374226767051"/>
    <n v="33.257773668172177"/>
    <n v="18.647259989686589"/>
    <n v="87.524712915079803"/>
    <n v="73.595609135187502"/>
  </r>
  <r>
    <x v="2"/>
    <d v="2004-07-28T00:00:00"/>
    <x v="0"/>
    <n v="79.913194444444443"/>
    <x v="1"/>
    <n v="6082.583333333333"/>
    <n v="0.66380383781260699"/>
    <n v="0.52083953597936739"/>
    <n v="4.4999999999999998E-2"/>
    <n v="9.3003618236194102E-2"/>
    <n v="0.12559576584765805"/>
    <n v="287.95162747365225"/>
    <n v="30.29308889512841"/>
    <n v="21.037232049142382"/>
    <n v="86.253979500799829"/>
    <n v="76.341378022175874"/>
  </r>
  <r>
    <x v="2"/>
    <d v="2004-07-29T00:00:00"/>
    <x v="0"/>
    <n v="87.847222222222214"/>
    <x v="1"/>
    <n v="5788.916666666667"/>
    <n v="0.70577349013027768"/>
    <n v="0.57547764309729799"/>
    <n v="5.8749999999999997E-2"/>
    <n v="9.4038566846660884E-2"/>
    <n v="0.14637711627172373"/>
    <n v="222.62083005461974"/>
    <n v="34.641921190771228"/>
    <n v="24.379679530057441"/>
    <n v="86.910868105394627"/>
    <n v="75.013079767948639"/>
  </r>
  <r>
    <x v="2"/>
    <d v="2004-07-30T00:00:00"/>
    <x v="0"/>
    <n v="66.510416666666657"/>
    <x v="1"/>
    <n v="5510.9805873568939"/>
    <n v="0.71685954773083471"/>
    <n v="0.5712836126116646"/>
    <n v="0.11749999999999999"/>
    <n v="0.17443827888588864"/>
    <n v="0.1549927243357086"/>
    <n v="212.88393099588222"/>
    <n v="29.848229709494788"/>
    <n v="22.928574216155397"/>
    <n v="76.110992968278509"/>
    <n v="73.364872412955648"/>
  </r>
  <r>
    <x v="2"/>
    <d v="2004-07-31T00:00:00"/>
    <x v="0"/>
    <n v="48.211805555555557"/>
    <x v="1"/>
    <n v="4491.666666666667"/>
    <n v="0.67447833545213354"/>
    <n v="0.55763358054526901"/>
    <n v="0.121"/>
    <n v="0.15308391663051144"/>
    <n v="0.12287493310655226"/>
    <n v="235.94202495064482"/>
    <n v="30.893755571715634"/>
    <n v="25.755572766682665"/>
    <n v="77.688185415364956"/>
    <n v="78.338376955642829"/>
  </r>
  <r>
    <x v="2"/>
    <d v="2004-08-01T00:00:00"/>
    <x v="0"/>
    <n v="1.0069444444444444"/>
    <x v="1"/>
    <n v="2805.9607843137323"/>
    <n v="0.74569008996869413"/>
    <n v="0.70362755563059032"/>
    <n v="7.2999999999999995E-2"/>
    <n v="0.11284496550106245"/>
    <n v="0.13148581768004675"/>
    <n v="153.318887670565"/>
    <n v="31.657503597012223"/>
    <n v="28.650289948440768"/>
    <n v="85.170556631167855"/>
    <n v="81.687832861732076"/>
  </r>
  <r>
    <x v="2"/>
    <d v="2004-08-11T00:00:00"/>
    <x v="0"/>
    <n v="40.104166666666657"/>
    <x v="1"/>
    <n v="5015.8080000000045"/>
    <n v="1.0277193629137957"/>
    <n v="0.7302012907661537"/>
    <n v="5.425E-2"/>
    <n v="7.8462472391231039E-2"/>
    <n v="0.13315100974611474"/>
    <n v="246.10800354658625"/>
    <n v="32.750033211991635"/>
    <n v="20.682436550915373"/>
    <n v="92.587132922434932"/>
    <n v="82.294826593578264"/>
  </r>
  <r>
    <x v="2"/>
    <d v="2004-08-12T00:00:00"/>
    <x v="0"/>
    <n v="80.729166666666657"/>
    <x v="1"/>
    <n v="5847.5514874141872"/>
    <n v="0.90550982964443649"/>
    <n v="0.79506113079651552"/>
    <n v="5.5E-2"/>
    <n v="0.10073647693644379"/>
    <n v="0.16055892599136032"/>
    <n v="252.11746530293499"/>
    <n v="32.195981134290719"/>
    <n v="25.465101742656994"/>
    <n v="89.153788354175759"/>
    <n v="80.311215805288313"/>
  </r>
  <r>
    <x v="2"/>
    <d v="2004-08-13T00:00:00"/>
    <x v="0"/>
    <n v="93.90625"/>
    <x v="0"/>
    <n v="6753.6217725052293"/>
    <n v="0.97993786688355167"/>
    <n v="0.6902134636100038"/>
    <n v="5.0750000000000003E-2"/>
    <n v="0.1142192215305807"/>
    <n v="0.16438342320629368"/>
    <n v="256.14489607862203"/>
    <n v="34.825203057105519"/>
    <n v="21.247365507986569"/>
    <n v="88.634438139689848"/>
    <n v="76.776629217927749"/>
  </r>
  <r>
    <x v="2"/>
    <d v="2004-08-14T00:00:00"/>
    <x v="0"/>
    <n v="90.642361111111128"/>
    <x v="0"/>
    <n v="6696.6108786610885"/>
    <n v="0.86931312995944987"/>
    <n v="0.60676626821198509"/>
    <n v="8.2250000000000004E-2"/>
    <n v="7.1851837784277756E-2"/>
    <n v="0.1141383983329364"/>
    <n v="240.36786230427549"/>
    <n v="34.126176026451127"/>
    <n v="21.151008400671"/>
    <n v="91.928094810024305"/>
    <n v="81.629384285571746"/>
  </r>
  <r>
    <x v="2"/>
    <d v="2004-08-15T00:00:00"/>
    <x v="0"/>
    <n v="76.354166666666671"/>
    <x v="1"/>
    <n v="6637.625"/>
    <n v="0.775951318488729"/>
    <n v="0.54066348281651944"/>
    <n v="6.8000000000000005E-2"/>
    <n v="9.209232087654512E-2"/>
    <n v="0.1220124241697486"/>
    <n v="246.77776578802002"/>
    <n v="32.807225825418008"/>
    <n v="20.149833385733956"/>
    <n v="88.379670318827962"/>
    <n v="77.904360387193378"/>
  </r>
  <r>
    <x v="2"/>
    <d v="2004-08-16T00:00:00"/>
    <x v="0"/>
    <n v="73.715277777777786"/>
    <x v="1"/>
    <n v="6474.9442896935889"/>
    <n v="0.77176803078707079"/>
    <n v="0.50095308296217911"/>
    <n v="6.0999999999999999E-2"/>
    <n v="7.4075265262016687E-2"/>
    <n v="0.1068213135381416"/>
    <n v="222.6070043908305"/>
    <n v="33.390165952197115"/>
    <n v="18.927275262820569"/>
    <n v="90.602608003860766"/>
    <n v="79.122490833283521"/>
  </r>
  <r>
    <x v="2"/>
    <d v="2004-08-17T00:00:00"/>
    <x v="0"/>
    <n v="82.65625"/>
    <x v="1"/>
    <n v="7006.5"/>
    <n v="0.87624271738587978"/>
    <n v="0.61175676517781108"/>
    <n v="6.25E-2"/>
    <n v="9.4084224464874994E-2"/>
    <n v="0.11962501169176296"/>
    <n v="259.83014763877077"/>
    <n v="31.707245316927214"/>
    <n v="20.010470575530153"/>
    <n v="89.528259357561893"/>
    <n v="80.92907390970214"/>
  </r>
  <r>
    <x v="2"/>
    <d v="2004-08-18T00:00:00"/>
    <x v="0"/>
    <n v="88.472222222222229"/>
    <x v="1"/>
    <n v="7038.8103568929373"/>
    <n v="1.0605717072380862"/>
    <n v="0.74322449532757495"/>
    <n v="8.4249999999999992E-2"/>
    <n v="0.13881647245320655"/>
    <n v="0.17380597539596862"/>
    <n v="274.68424158771847"/>
    <n v="34.558925922948916"/>
    <n v="21.436879043914356"/>
    <n v="87.261331403640909"/>
    <n v="77.240162485271753"/>
  </r>
  <r>
    <x v="2"/>
    <d v="2004-08-19T00:00:00"/>
    <x v="0"/>
    <n v="94.166666666666671"/>
    <x v="0"/>
    <n v="6865.666666666667"/>
    <n v="0.90021149722156135"/>
    <n v="0.66891827849668639"/>
    <n v="8.6749999999999994E-2"/>
    <n v="0.1054676508192517"/>
    <n v="0.15999038128779072"/>
    <n v="296.55850065631648"/>
    <n v="33.423247665049111"/>
    <n v="21.495556214884321"/>
    <n v="88.563440156179482"/>
    <n v="76.652444625511492"/>
  </r>
  <r>
    <x v="2"/>
    <d v="2004-08-20T00:00:00"/>
    <x v="0"/>
    <n v="77.65625"/>
    <x v="1"/>
    <n v="6626.916666666667"/>
    <n v="0.827894312405279"/>
    <n v="0.64479735630710611"/>
    <n v="7.85E-2"/>
    <n v="9.379134441264729E-2"/>
    <n v="0.15235608780889345"/>
    <n v="241.70595165523451"/>
    <n v="33.224731317178041"/>
    <n v="22.376562472807603"/>
    <n v="88.921294854572039"/>
    <n v="76.893445527678267"/>
  </r>
  <r>
    <x v="2"/>
    <d v="2004-08-21T00:00:00"/>
    <x v="0"/>
    <n v="93.211805555555557"/>
    <x v="0"/>
    <n v="6484.458333333333"/>
    <n v="0.75754266934638592"/>
    <n v="0.52272782354302261"/>
    <n v="5.3749999999999999E-2"/>
    <n v="8.3430706258497328E-2"/>
    <n v="0.13390648854525941"/>
    <n v="243.62046111040348"/>
    <n v="31.78051167058727"/>
    <n v="18.416343161017377"/>
    <n v="89.220463788080863"/>
    <n v="74.92702219755077"/>
  </r>
  <r>
    <x v="2"/>
    <d v="2004-08-22T00:00:00"/>
    <x v="0"/>
    <n v="61.927083333333336"/>
    <x v="1"/>
    <n v="6575.166666666667"/>
    <n v="0.92804551839699889"/>
    <n v="0.88702104565207462"/>
    <n v="6.6500000000000004E-2"/>
    <n v="9.8954895679875837E-2"/>
    <n v="0.2162224476286933"/>
    <n v="253.91282488783625"/>
    <n v="32.276667104881057"/>
    <n v="26.250217525923595"/>
    <n v="89.61126077305812"/>
    <n v="76.250406780668982"/>
  </r>
  <r>
    <x v="2"/>
    <d v="2004-08-23T00:00:00"/>
    <x v="0"/>
    <n v="34.461805555555557"/>
    <x v="1"/>
    <n v="5627.333333333333"/>
    <n v="1.0015085928395628"/>
    <n v="1.092007645609969"/>
    <n v="5.7500000000000002E-2"/>
    <n v="8.4409505535918569E-2"/>
    <n v="0.19891476079691106"/>
    <n v="244.45413798999121"/>
    <n v="29.74850827921798"/>
    <n v="29.086392913218504"/>
    <n v="91.832004044700966"/>
    <n v="82.346991310784745"/>
  </r>
  <r>
    <x v="2"/>
    <d v="2004-08-24T00:00:00"/>
    <x v="0"/>
    <n v="37.847222222222214"/>
    <x v="1"/>
    <n v="5735.583333333333"/>
    <n v="0.75127043640083113"/>
    <n v="1.0299437524953869"/>
    <n v="7.0750000000000007E-2"/>
    <n v="7.596217316490074E-2"/>
    <n v="0.18439145903758941"/>
    <n v="214.71597577849701"/>
    <n v="27.003711395096907"/>
    <n v="33.900445053981855"/>
    <n v="90.142224312383945"/>
    <n v="82.545424220185311"/>
  </r>
  <r>
    <x v="2"/>
    <d v="2004-08-25T00:00:00"/>
    <x v="0"/>
    <n v="55.225694444444443"/>
    <x v="1"/>
    <n v="6466.166666666667"/>
    <n v="0.76736230004549311"/>
    <n v="0.77669198359892511"/>
    <n v="7.8750000000000001E-2"/>
    <n v="8.7482223213111915E-2"/>
    <n v="0.16606197967777281"/>
    <n v="261.25536744348074"/>
    <n v="28.889403531888981"/>
    <n v="26.034257498753981"/>
    <n v="88.868537344178492"/>
    <n v="79.123645630786626"/>
  </r>
  <r>
    <x v="2"/>
    <d v="2004-08-26T00:00:00"/>
    <x v="0"/>
    <n v="76.284722222222229"/>
    <x v="1"/>
    <n v="7080.125"/>
    <n v="0.78765897680655339"/>
    <n v="0.77507163806041568"/>
    <n v="0.10274999999999998"/>
    <n v="7.9942625461659256E-2"/>
    <n v="0.14079980842444614"/>
    <n v="262.02810384341672"/>
    <n v="32.029880944063272"/>
    <n v="28.774720015967343"/>
    <n v="90.074596681161267"/>
    <n v="82.234582167882763"/>
  </r>
  <r>
    <x v="2"/>
    <d v="2004-08-27T00:00:00"/>
    <x v="0"/>
    <n v="78.489583333333329"/>
    <x v="1"/>
    <n v="6926.8615709756914"/>
    <n v="0.73440599355953828"/>
    <n v="0.78297531125788689"/>
    <n v="8.5750000000000007E-2"/>
    <n v="7.2436485453673746E-2"/>
    <n v="0.16670383557706489"/>
    <n v="281.04782027855276"/>
    <n v="31.654246486277959"/>
    <n v="29.568307571500377"/>
    <n v="90.343447084525806"/>
    <n v="79.155170537727898"/>
  </r>
  <r>
    <x v="2"/>
    <d v="2004-08-28T00:00:00"/>
    <x v="0"/>
    <n v="92.100694444444457"/>
    <x v="0"/>
    <n v="7181.9561434041125"/>
    <n v="0.97889655842696621"/>
    <n v="0.89426213724230585"/>
    <n v="7.9250000000000001E-2"/>
    <n v="0.13433498324574725"/>
    <n v="0.21972756612884073"/>
    <n v="290.48982745058146"/>
    <n v="29.842229704487252"/>
    <n v="23.946725602029186"/>
    <n v="86.666740298572876"/>
    <n v="76.127100601235469"/>
  </r>
  <r>
    <x v="2"/>
    <d v="2004-08-29T00:00:00"/>
    <x v="0"/>
    <n v="95.086805555555557"/>
    <x v="0"/>
    <n v="7107.583333333333"/>
    <n v="0.93257532646809171"/>
    <n v="0.86283411979329583"/>
    <n v="6.6750000000000004E-2"/>
    <n v="0.10645340537652757"/>
    <n v="0.19666771535127664"/>
    <n v="336.52466693116116"/>
    <n v="30.571320447829677"/>
    <n v="24.762512046900483"/>
    <n v="88.893791439508192"/>
    <n v="77.823102933201596"/>
  </r>
  <r>
    <x v="2"/>
    <d v="2004-08-30T00:00:00"/>
    <x v="0"/>
    <n v="72.152777777777771"/>
    <x v="1"/>
    <n v="6380.1076426264799"/>
    <n v="0.87423328096249109"/>
    <n v="0.93703768917437136"/>
    <n v="8.2000000000000003E-2"/>
    <n v="8.3516216049240255E-2"/>
    <n v="0.18857692373501986"/>
    <n v="273.82001976270874"/>
    <n v="31.186824425665783"/>
    <n v="29.629443928863139"/>
    <n v="90.68903673139134"/>
    <n v="80.385443254803008"/>
  </r>
  <r>
    <x v="2"/>
    <d v="2004-08-31T00:00:00"/>
    <x v="0"/>
    <n v="91.319444444444429"/>
    <x v="0"/>
    <n v="6466.1016949152536"/>
    <n v="0.951306944387877"/>
    <n v="0.97610625244233284"/>
    <n v="6.275E-2"/>
    <n v="0.10636460546142207"/>
    <n v="0.20463129047367634"/>
    <n v="208.1312854291391"/>
    <n v="30.389167088077119"/>
    <n v="27.854147292093575"/>
    <n v="89.130117321954444"/>
    <n v="79.619440492919608"/>
  </r>
  <r>
    <x v="2"/>
    <d v="2004-09-01T00:00:00"/>
    <x v="0"/>
    <n v="83.767361111111114"/>
    <x v="1"/>
    <n v="7060.25"/>
    <n v="1.1077085715177697"/>
    <n v="1.3365486443527732"/>
    <n v="6.4500000000000002E-2"/>
    <n v="0.1445629717761483"/>
    <n v="0.3227659828484768"/>
    <n v="305.36216442409921"/>
    <n v="29.397653807606464"/>
    <n v="31.113754875554744"/>
    <n v="87.378771892654598"/>
    <n v="76.645460451015083"/>
  </r>
  <r>
    <x v="2"/>
    <d v="2004-09-02T00:00:00"/>
    <x v="0"/>
    <n v="53.836805555555557"/>
    <x v="1"/>
    <n v="6021.1492641906052"/>
    <n v="1.0468006985998199"/>
    <n v="1.4235272477671557"/>
    <n v="5.8249999999999996E-2"/>
    <n v="0.13445527475510702"/>
    <n v="0.34173994088763932"/>
    <n v="256.20348969444899"/>
    <n v="28.299662575338782"/>
    <n v="33.737519701542524"/>
    <n v="87.570975515141811"/>
    <n v="76.769780854843447"/>
  </r>
  <r>
    <x v="2"/>
    <d v="2004-09-03T00:00:00"/>
    <x v="0"/>
    <n v="68.871527777777786"/>
    <x v="1"/>
    <n v="6302.583333333333"/>
    <n v="0.93789613687720652"/>
    <n v="1.1728824079107771"/>
    <n v="4.4999999999999998E-2"/>
    <n v="0.12588981636845736"/>
    <n v="0.30285337059534029"/>
    <n v="297.71568112676448"/>
    <n v="28.03905756997348"/>
    <n v="30.210411129056777"/>
    <n v="86.967158474625734"/>
    <n v="74.92880016597249"/>
  </r>
  <r>
    <x v="2"/>
    <d v="2004-09-04T00:00:00"/>
    <x v="0"/>
    <n v="47.65625"/>
    <x v="1"/>
    <n v="5920.7609988109398"/>
    <n v="0.67581057092381358"/>
    <n v="0.94292767016395684"/>
    <n v="4.0249999999999994E-2"/>
    <n v="6.1265899481869168E-2"/>
    <n v="0.17772624307427776"/>
    <n v="198.27071218249125"/>
    <n v="26.221325199433547"/>
    <n v="32.750727704963076"/>
    <n v="91.14699128648418"/>
    <n v="81.593442222868617"/>
  </r>
  <r>
    <x v="2"/>
    <d v="2004-09-05T00:00:00"/>
    <x v="0"/>
    <n v="58.454861111111114"/>
    <x v="1"/>
    <n v="5782.7186512118014"/>
    <n v="0.82317828916236024"/>
    <n v="0.78049630604796094"/>
    <n v="5.3999999999999999E-2"/>
    <n v="5.7943737260124292E-2"/>
    <n v="0.15427088866976563"/>
    <n v="184.95075791410875"/>
    <n v="32.570161225925808"/>
    <n v="26.760320315412283"/>
    <n v="93.126120482718548"/>
    <n v="80.698593605808327"/>
  </r>
  <r>
    <x v="2"/>
    <d v="2004-09-06T00:00:00"/>
    <x v="0"/>
    <n v="45.9375"/>
    <x v="1"/>
    <n v="5885.5503211991427"/>
    <n v="0.99286374045475589"/>
    <n v="0.9603151952555381"/>
    <n v="5.475E-2"/>
    <n v="8.3923596478786319E-2"/>
    <n v="0.1604902513408713"/>
    <n v="196.90683746324851"/>
    <n v="33.040122457927254"/>
    <n v="29.160372966777036"/>
    <n v="91.780317154278649"/>
    <n v="83.748460005893861"/>
  </r>
  <r>
    <x v="2"/>
    <d v="2004-09-07T00:00:00"/>
    <x v="0"/>
    <n v="80.208333333333343"/>
    <x v="1"/>
    <n v="6285.875"/>
    <n v="0.87689195680832044"/>
    <n v="0.96870726984409494"/>
    <n v="4.6249999999999999E-2"/>
    <n v="7.9654988460086659E-2"/>
    <n v="0.25155471774974036"/>
    <n v="220.4289449639185"/>
    <n v="31.659070534348288"/>
    <n v="28.658253884357343"/>
    <n v="91.144088122894871"/>
    <n v="74.685036435174027"/>
  </r>
  <r>
    <x v="2"/>
    <d v="2004-09-08T00:00:00"/>
    <x v="0"/>
    <n v="91.701388888888886"/>
    <x v="0"/>
    <n v="6830.625"/>
    <n v="1.018947948889499"/>
    <n v="1.0093679320004882"/>
    <n v="6.0499999999999998E-2"/>
    <n v="0.11782586841301286"/>
    <n v="0.24622258997856555"/>
    <n v="231.3752400098895"/>
    <n v="32.532216868938335"/>
    <n v="27.697255513710413"/>
    <n v="88.757562901981032"/>
    <n v="76.283558532982013"/>
  </r>
  <r>
    <x v="2"/>
    <d v="2004-09-09T00:00:00"/>
    <x v="0"/>
    <n v="88.003472222222214"/>
    <x v="1"/>
    <n v="6476.875"/>
    <n v="1.1091112814365209"/>
    <n v="1.02843697577677"/>
    <n v="6.6500000000000004E-2"/>
    <n v="0.1158529182882552"/>
    <n v="0.20991379496716206"/>
    <n v="270.83584418049247"/>
    <n v="30.779716538688739"/>
    <n v="25.479330420668504"/>
    <n v="89.892671306520086"/>
    <n v="80.250014856486686"/>
  </r>
  <r>
    <x v="2"/>
    <d v="2004-09-10T00:00:00"/>
    <x v="0"/>
    <n v="86.909722222222229"/>
    <x v="1"/>
    <n v="6313.75"/>
    <n v="1.0415148857645349"/>
    <n v="0.96256997218768559"/>
    <n v="0.06"/>
    <n v="0.11462361279143751"/>
    <n v="0.20915501363437547"/>
    <n v="233.94879773858099"/>
    <n v="31.379124349076054"/>
    <n v="25.621977411020481"/>
    <n v="89.320018008776159"/>
    <n v="78.913952781618576"/>
  </r>
  <r>
    <x v="2"/>
    <d v="2004-09-11T00:00:00"/>
    <x v="0"/>
    <n v="75.833333333333329"/>
    <x v="1"/>
    <n v="6345.8601398601359"/>
    <n v="0.97412192445904944"/>
    <n v="0.98416833796512893"/>
    <n v="6.1749999999999999E-2"/>
    <n v="9.7434062159894724E-2"/>
    <n v="0.21359680328837102"/>
    <n v="266.58344431361752"/>
    <n v="30.24592622411944"/>
    <n v="26.712642225040014"/>
    <n v="90.287666052185628"/>
    <n v="78.926403709742701"/>
  </r>
  <r>
    <x v="2"/>
    <d v="2004-09-12T00:00:00"/>
    <x v="0"/>
    <n v="80.381944444444429"/>
    <x v="1"/>
    <n v="6983.416666666667"/>
    <n v="1.0753368436904094"/>
    <n v="1.2276759883342681"/>
    <n v="4.3749999999999997E-2"/>
    <n v="9.6452866727052625E-2"/>
    <n v="0.23919910424346871"/>
    <n v="314.19957520393405"/>
    <n v="28.538261237065452"/>
    <n v="28.959631048378565"/>
    <n v="91.338845520242145"/>
    <n v="81.186122138347457"/>
  </r>
  <r>
    <x v="2"/>
    <d v="2004-09-13T00:00:00"/>
    <x v="0"/>
    <n v="64.6875"/>
    <x v="1"/>
    <n v="6694.125"/>
    <n v="0.99608246620270269"/>
    <n v="1.306327836572492"/>
    <n v="3.6000000000000004E-2"/>
    <n v="8.8383325782389055E-2"/>
    <n v="0.25716912646206186"/>
    <n v="258.18302646495601"/>
    <n v="27.55245787120656"/>
    <n v="32.00115682932703"/>
    <n v="91.419723975788187"/>
    <n v="80.963327879344789"/>
  </r>
  <r>
    <x v="2"/>
    <d v="2004-09-14T00:00:00"/>
    <x v="0"/>
    <n v="74.010416666666671"/>
    <x v="1"/>
    <n v="6623.9665388637113"/>
    <n v="1.0729426907266619"/>
    <n v="1.12291295854213"/>
    <n v="5.1249999999999997E-2"/>
    <n v="9.4458063569531819E-2"/>
    <n v="0.21376974680619956"/>
    <n v="296.52358574477921"/>
    <n v="31.190615150346012"/>
    <n v="29.106208426304725"/>
    <n v="91.473158992521874"/>
    <n v="81.561612671238223"/>
  </r>
  <r>
    <x v="2"/>
    <d v="2004-09-15T00:00:00"/>
    <x v="0"/>
    <n v="80.138888888888886"/>
    <x v="1"/>
    <n v="6836.208333333333"/>
    <n v="1.0381176438394821"/>
    <n v="1.1317264214667"/>
    <n v="0.06"/>
    <n v="0.13410356946426771"/>
    <n v="0.2095018906414238"/>
    <n v="320.77759400600149"/>
    <n v="34.90873322017849"/>
    <n v="35.684274198097079"/>
    <n v="87.417327482792146"/>
    <n v="81.968204292584701"/>
  </r>
  <r>
    <x v="2"/>
    <d v="2004-09-16T00:00:00"/>
    <x v="0"/>
    <n v="78.177083333333343"/>
    <x v="1"/>
    <n v="6692.166666666667"/>
    <n v="0.98180071790526224"/>
    <n v="0.85209100801060944"/>
    <n v="4.65E-2"/>
    <n v="0.15147732459051413"/>
    <n v="0.19767854585549455"/>
    <n v="246.59661065006949"/>
    <n v="31.285753125025927"/>
    <n v="24.735768427550745"/>
    <n v="84.982588778401137"/>
    <n v="77.418742373359905"/>
  </r>
  <r>
    <x v="2"/>
    <d v="2004-09-17T00:00:00"/>
    <x v="0"/>
    <n v="95.225694444444429"/>
    <x v="0"/>
    <n v="6962.333333333333"/>
    <n v="0.96486304332898476"/>
    <n v="0.69054373306093508"/>
    <n v="4.1250000000000002E-2"/>
    <n v="0.17874725790345555"/>
    <n v="0.17217044575565227"/>
    <n v="316.31578047800826"/>
    <n v="31.599521405242765"/>
    <n v="20.891273647949202"/>
    <n v="81.937551175011038"/>
    <n v="75.690587638544272"/>
  </r>
  <r>
    <x v="2"/>
    <d v="2004-09-18T00:00:00"/>
    <x v="0"/>
    <n v="88.142361111111128"/>
    <x v="1"/>
    <n v="6564.833333333333"/>
    <n v="0.87833765135151942"/>
    <n v="0.59769368499733433"/>
    <n v="6.8000000000000005E-2"/>
    <n v="0.12422462758666315"/>
    <n v="0.13145430074002912"/>
    <n v="335.52483232194948"/>
    <n v="30.099067731144277"/>
    <n v="18.663563334652185"/>
    <n v="86.211982082028911"/>
    <n v="78.558283077394918"/>
  </r>
  <r>
    <x v="2"/>
    <d v="2004-09-19T00:00:00"/>
    <x v="0"/>
    <n v="71.440972222222214"/>
    <x v="1"/>
    <n v="6506.5789473684208"/>
    <n v="0.88021948083114265"/>
    <n v="0.52757111167684523"/>
    <n v="7.4750000000000011E-2"/>
    <n v="0.14043275113476217"/>
    <n v="0.13134914531810987"/>
    <n v="302.78056039502678"/>
    <n v="31.208374069958374"/>
    <n v="16.770884067470131"/>
    <n v="84.425130126494722"/>
    <n v="75.694882974049179"/>
  </r>
  <r>
    <x v="2"/>
    <d v="2004-09-20T00:00:00"/>
    <x v="0"/>
    <n v="50.052083333333329"/>
    <x v="1"/>
    <n v="5132.177088087632"/>
    <n v="0.83038293217917925"/>
    <n v="0.71989093540856941"/>
    <n v="3.7000000000000005E-2"/>
    <n v="0.1177169070256015"/>
    <n v="0.15278327680693138"/>
    <n v="270.14967672873178"/>
    <n v="28.797994253493702"/>
    <n v="22.975186558244644"/>
    <n v="86.175886286644072"/>
    <n v="79.303850306030213"/>
  </r>
  <r>
    <x v="2"/>
    <d v="2004-09-21T00:00:00"/>
    <x v="0"/>
    <n v="71.545138888888886"/>
    <x v="1"/>
    <n v="6088.125"/>
    <n v="0.8045958238754406"/>
    <n v="0.65783239816356975"/>
    <n v="4.6249999999999999E-2"/>
    <n v="0.10676684921689557"/>
    <n v="0.17026042933303595"/>
    <n v="246.07435874174899"/>
    <n v="32.335798712839122"/>
    <n v="22.688503101033447"/>
    <n v="87.017301382780246"/>
    <n v="74.677604312569329"/>
  </r>
  <r>
    <x v="2"/>
    <d v="2004-09-22T00:00:00"/>
    <x v="0"/>
    <n v="65.034722222222229"/>
    <x v="1"/>
    <n v="6095.708333333333"/>
    <n v="0.82685735083350997"/>
    <n v="0.89626889092107143"/>
    <n v="5.1749999999999997E-2"/>
    <n v="9.5588907693124101E-2"/>
    <n v="0.20209341702581374"/>
    <n v="247.11165243127823"/>
    <n v="28.540855415183824"/>
    <n v="27.204315132746729"/>
    <n v="88.735981445783878"/>
    <n v="78.030221153671974"/>
  </r>
  <r>
    <x v="2"/>
    <d v="2004-09-23T00:00:00"/>
    <x v="0"/>
    <n v="80.3298611111111"/>
    <x v="1"/>
    <n v="6243.4590747331004"/>
    <n v="0.92630210598976748"/>
    <n v="1.0891647442555112"/>
    <n v="4.3749999999999997E-2"/>
    <n v="0.11142221238644857"/>
    <n v="0.25229237113500591"/>
    <n v="210.09092744664048"/>
    <n v="28.127584162535477"/>
    <n v="29.024557717419569"/>
    <n v="88.321057955811099"/>
    <n v="77.509782249966463"/>
  </r>
  <r>
    <x v="2"/>
    <d v="2004-09-24T00:00:00"/>
    <x v="0"/>
    <n v="77.881944444444443"/>
    <x v="1"/>
    <n v="6400.083333333333"/>
    <n v="0.75606058392091247"/>
    <n v="0.926348151066132"/>
    <n v="7.1000000000000008E-2"/>
    <n v="0.10839398046770969"/>
    <n v="0.23421971263163988"/>
    <n v="277.63278296773478"/>
    <n v="30.156629539032242"/>
    <n v="32.345052693946791"/>
    <n v="85.971836897433747"/>
    <n v="75.259898195532728"/>
  </r>
  <r>
    <x v="2"/>
    <d v="2004-09-25T00:00:00"/>
    <x v="0"/>
    <n v="89.965277777777786"/>
    <x v="1"/>
    <n v="6692.166666666667"/>
    <n v="0.89451101363360142"/>
    <n v="0.94478436728513437"/>
    <n v="9.2749999999999999E-2"/>
    <n v="0.1288941097485535"/>
    <n v="0.20141223855764806"/>
    <n v="271.23364696302627"/>
    <n v="30.373719429572006"/>
    <n v="29.567462936899158"/>
    <n v="85.955274156609036"/>
    <n v="79.221234826728477"/>
  </r>
  <r>
    <x v="2"/>
    <d v="2004-09-26T00:00:00"/>
    <x v="0"/>
    <n v="64.774305555555557"/>
    <x v="1"/>
    <n v="6130.708333333333"/>
    <n v="0.79284046719064549"/>
    <n v="0.70208384166450322"/>
    <n v="6.4000000000000001E-2"/>
    <n v="0.11248559723071229"/>
    <n v="0.12699169541489078"/>
    <n v="288.4579793420815"/>
    <n v="29.200097739752309"/>
    <n v="24.714104763783499"/>
    <n v="86.143924053586574"/>
    <n v="82.334539346501586"/>
  </r>
  <r>
    <x v="2"/>
    <d v="2004-09-27T00:00:00"/>
    <x v="0"/>
    <n v="50.833333333333329"/>
    <x v="1"/>
    <n v="6261.625"/>
    <n v="0.97201685108950675"/>
    <n v="0.87865674681645478"/>
    <n v="9.5250000000000001E-2"/>
    <n v="0.1298042829018384"/>
    <n v="0.18376748458002121"/>
    <n v="213.373255124667"/>
    <n v="29.975619333955294"/>
    <n v="24.808752231461419"/>
    <n v="87.022502118812255"/>
    <n v="79.67514617457347"/>
  </r>
  <r>
    <x v="2"/>
    <d v="2004-09-28T00:00:00"/>
    <x v="0"/>
    <n v="92.152777777777757"/>
    <x v="0"/>
    <n v="6665.916666666667"/>
    <n v="0.99894908903126622"/>
    <n v="0.78227303628445699"/>
    <n v="4.2000000000000003E-2"/>
    <n v="0.15315015276482832"/>
    <n v="0.17063907987752275"/>
    <n v="314.61109045890299"/>
    <n v="35.384974285267219"/>
    <n v="25.648292314668193"/>
    <n v="85.036900081792538"/>
    <n v="78.71037556226544"/>
  </r>
  <r>
    <x v="2"/>
    <d v="2004-09-29T00:00:00"/>
    <x v="0"/>
    <n v="85.9375"/>
    <x v="1"/>
    <n v="6218.666666666667"/>
    <n v="0.96758436308881857"/>
    <n v="0.71929068278114294"/>
    <n v="4.7750000000000001E-2"/>
    <n v="0.14687893068809801"/>
    <n v="0.15938261475616147"/>
    <n v="330.47505999015499"/>
    <n v="34.555424729766244"/>
    <n v="23.633748641603727"/>
    <n v="85.181924852856483"/>
    <n v="78.369708773776779"/>
  </r>
  <r>
    <x v="2"/>
    <d v="2004-09-30T00:00:00"/>
    <x v="0"/>
    <n v="83.680555555555543"/>
    <x v="1"/>
    <n v="5629.333333333333"/>
    <n v="0.77824420224256863"/>
    <n v="0.52359385793137136"/>
    <n v="4.9249999999999995E-2"/>
    <n v="0.10787435268860224"/>
    <n v="0.116857243754136"/>
    <n v="254"/>
    <n v="30.145604421582068"/>
    <n v="18.34153980597814"/>
    <n v="86.447561944999848"/>
    <n v="78.178241398435475"/>
  </r>
  <r>
    <x v="2"/>
    <d v="2004-10-01T00:00:00"/>
    <x v="0"/>
    <n v="72.586805555555557"/>
    <x v="1"/>
    <n v="6004.166666666667"/>
    <n v="0.9709066511594725"/>
    <n v="0.7056539955225537"/>
    <n v="5.8499999999999996E-2"/>
    <n v="0.11009618388817827"/>
    <n v="0.14910207341071441"/>
    <n v="267.16485537145724"/>
    <n v="32.242682898110345"/>
    <n v="20.924213861615623"/>
    <n v="88.964175762437236"/>
    <n v="79.436263705596815"/>
  </r>
  <r>
    <x v="2"/>
    <d v="2004-10-02T00:00:00"/>
    <x v="0"/>
    <n v="65.902777777777771"/>
    <x v="1"/>
    <n v="6157.333333333333"/>
    <n v="0.88633322397682979"/>
    <n v="0.69516304450783628"/>
    <n v="8.3500000000000005E-2"/>
    <n v="0.10089331550212245"/>
    <n v="0.13066075444842207"/>
    <n v="249.90560030013125"/>
    <n v="33.602262136915833"/>
    <n v="24.208348483675227"/>
    <n v="88.883553213920408"/>
    <n v="81.644776986178485"/>
  </r>
  <r>
    <x v="2"/>
    <d v="2004-10-03T00:00:00"/>
    <x v="0"/>
    <n v="84.826388888888886"/>
    <x v="1"/>
    <n v="6449.416666666667"/>
    <n v="0.73154079260540361"/>
    <n v="0.591760133565568"/>
    <n v="7.825E-2"/>
    <n v="9.9463915467538883E-2"/>
    <n v="0.14597242653382969"/>
    <n v="216.48971909396874"/>
    <n v="31.826939507520329"/>
    <n v="22.522435461302212"/>
    <n v="86.67375924114873"/>
    <n v="75.822997713655525"/>
  </r>
  <r>
    <x v="2"/>
    <d v="2004-10-04T00:00:00"/>
    <x v="0"/>
    <n v="10.520833333333334"/>
    <x v="1"/>
    <n v="5125.1217596229371"/>
    <n v="0.67719298027092645"/>
    <n v="0.68818980142912323"/>
    <n v="6.25E-2"/>
    <n v="0.10894412327962658"/>
    <n v="0.16675173154553896"/>
    <n v="149.69134249547074"/>
    <n v="34.108647720439585"/>
    <n v="31.365628891516916"/>
    <n v="84.181215261414664"/>
    <n v="76.174375845485116"/>
  </r>
  <r>
    <x v="2"/>
    <d v="2004-10-05T00:00:00"/>
    <x v="0"/>
    <n v="86.319444444444443"/>
    <x v="1"/>
    <n v="6032.791666666667"/>
    <n v="0.83039498770310871"/>
    <n v="0.73804271590128945"/>
    <n v="7.1000000000000008E-2"/>
    <n v="0.1034719108021452"/>
    <n v="0.15995402780991136"/>
    <n v="253.26353168663624"/>
    <n v="32.463482151689341"/>
    <n v="25.894250759173101"/>
    <n v="87.81891975305804"/>
    <n v="78.813308434424457"/>
  </r>
  <r>
    <x v="2"/>
    <d v="2004-10-06T00:00:00"/>
    <x v="0"/>
    <n v="97.864583333333329"/>
    <x v="0"/>
    <n v="6381.416666666667"/>
    <n v="0.94487890509421879"/>
    <n v="0.77099701063282711"/>
    <n v="8.224999999999999E-2"/>
    <n v="0.11946876215006588"/>
    <n v="0.1695963702876033"/>
    <n v="199.70293174114698"/>
    <n v="32.755100907753977"/>
    <n v="23.948116627693814"/>
    <n v="87.675753538756382"/>
    <n v="78.558899152957693"/>
  </r>
  <r>
    <x v="2"/>
    <d v="2004-10-07T00:00:00"/>
    <x v="0"/>
    <n v="95.607638888888886"/>
    <x v="0"/>
    <n v="6897.083333333333"/>
    <n v="0.97144194388400895"/>
    <n v="0.9578149997138885"/>
    <n v="6.3E-2"/>
    <n v="0.14002466035908617"/>
    <n v="0.21061828739917096"/>
    <n v="257.35630923260726"/>
    <n v="31.616977669317617"/>
    <n v="28.498981242714912"/>
    <n v="85.966540195322864"/>
    <n v="78.591150880917979"/>
  </r>
  <r>
    <x v="2"/>
    <d v="2004-10-08T00:00:00"/>
    <x v="0"/>
    <n v="88.680555555555557"/>
    <x v="1"/>
    <n v="6784.9576271186434"/>
    <n v="0.9673756457214675"/>
    <n v="0.94103945476527728"/>
    <n v="0.05"/>
    <n v="0.13423787951540572"/>
    <n v="0.20145927755387333"/>
    <n v="240.11065126373825"/>
    <n v="33.542969332029159"/>
    <n v="29.858362419411449"/>
    <n v="86.469228986434146"/>
    <n v="79.124938193180853"/>
  </r>
  <r>
    <x v="2"/>
    <d v="2004-10-09T00:00:00"/>
    <x v="0"/>
    <n v="98.975694444444443"/>
    <x v="0"/>
    <n v="6883.166666666667"/>
    <n v="1.1390110497947892"/>
    <n v="1.0265138667506479"/>
    <n v="6.3500000000000001E-2"/>
    <n v="0.15117967784671613"/>
    <n v="0.22177676518173425"/>
    <n v="282.17554401795246"/>
    <n v="32.375454533390389"/>
    <n v="26.47325919730061"/>
    <n v="87.133882123308908"/>
    <n v="79.057252677371068"/>
  </r>
  <r>
    <x v="2"/>
    <d v="2004-10-10T00:00:00"/>
    <x v="0"/>
    <n v="97.534722222222214"/>
    <x v="0"/>
    <n v="6572.375"/>
    <n v="0.88055769554689134"/>
    <n v="0.83843119951685396"/>
    <n v="5.6250000000000001E-2"/>
    <n v="0.18371528383804617"/>
    <n v="0.22239449548925808"/>
    <n v="256.73703486050601"/>
    <n v="30.815344724000191"/>
    <n v="27.301699783695039"/>
    <n v="79.610739083501386"/>
    <n v="74.077223853207656"/>
  </r>
  <r>
    <x v="2"/>
    <d v="2004-10-11T00:00:00"/>
    <x v="0"/>
    <n v="70.46875"/>
    <x v="1"/>
    <n v="6401.666666666667"/>
    <n v="0.92509646778098142"/>
    <n v="0.90370407605603997"/>
    <n v="5.425E-2"/>
    <n v="0.14181120451333434"/>
    <n v="0.20183959897957746"/>
    <n v="285.90867437967103"/>
    <n v="30.716461925443305"/>
    <n v="27.598309920397632"/>
    <n v="85.06333946107074"/>
    <n v="78.237417636369258"/>
  </r>
  <r>
    <x v="2"/>
    <d v="2004-10-12T00:00:00"/>
    <x v="0"/>
    <n v="90.815972222222229"/>
    <x v="0"/>
    <n v="6783.291666666667"/>
    <n v="0.67890832162316728"/>
    <n v="0.63230214942812912"/>
    <n v="7.3499999999999996E-2"/>
    <n v="0.11236706442675505"/>
    <n v="0.14903661407820701"/>
    <n v="239.68056524706975"/>
    <n v="27.448702980718071"/>
    <n v="23.467211178813976"/>
    <n v="83.791874175954618"/>
    <n v="76.918008626351792"/>
  </r>
  <r>
    <x v="2"/>
    <d v="2004-10-13T00:00:00"/>
    <x v="0"/>
    <n v="75.190972222222229"/>
    <x v="1"/>
    <n v="5897.9685863874347"/>
    <n v="0.6471777849422643"/>
    <n v="0.55619078087860585"/>
    <n v="5.6749999999999995E-2"/>
    <n v="9.5138596575498738E-2"/>
    <n v="0.12558064784005651"/>
    <n v="235.70218343197598"/>
    <n v="27.284350394223491"/>
    <n v="21.33406068862336"/>
    <n v="85.597668805512072"/>
    <n v="77.879232044919945"/>
  </r>
  <r>
    <x v="2"/>
    <d v="2004-10-14T00:00:00"/>
    <x v="0"/>
    <n v="94.409722222222214"/>
    <x v="0"/>
    <n v="5754.3854748603389"/>
    <n v="0.73457045589865877"/>
    <n v="0.72324665659234877"/>
    <n v="7.7249999999999999E-2"/>
    <n v="7.9688911203652221E-2"/>
    <n v="0.12687605367252511"/>
    <n v="188.5064025480425"/>
    <n v="28.694064293800022"/>
    <n v="26.184568547018667"/>
    <n v="89.39954163908385"/>
    <n v="82.858233454177423"/>
  </r>
  <r>
    <x v="2"/>
    <d v="2004-10-15T00:00:00"/>
    <x v="0"/>
    <n v="71.09375"/>
    <x v="1"/>
    <n v="5078.625"/>
    <n v="0.7988357345455217"/>
    <n v="0.67281209583671753"/>
    <n v="0.10524999999999998"/>
    <n v="8.1656025204139435E-2"/>
    <n v="0.12520747852856737"/>
    <n v="207.47796512370849"/>
    <n v="30.713667616647701"/>
    <n v="23.514234002943898"/>
    <n v="90.017068295752722"/>
    <n v="81.825320259263108"/>
  </r>
  <r>
    <x v="2"/>
    <d v="2004-10-16T00:00:00"/>
    <x v="0"/>
    <n v="89.982638888888872"/>
    <x v="1"/>
    <n v="6216.25"/>
    <n v="0.74459632218379246"/>
    <n v="0.59620503671291636"/>
    <n v="7.825E-2"/>
    <n v="9.8624873422780812E-2"/>
    <n v="0.12478750955398624"/>
    <n v="285.2977435400885"/>
    <n v="30.403539818471518"/>
    <n v="22.24064729092807"/>
    <n v="87.036672296765204"/>
    <n v="79.515317344599353"/>
  </r>
  <r>
    <x v="2"/>
    <d v="2004-10-17T00:00:00"/>
    <x v="0"/>
    <n v="95.659722222222229"/>
    <x v="0"/>
    <n v="6671.5"/>
    <n v="0.77517835020285297"/>
    <n v="0.64594983389242799"/>
    <n v="7.2750000000000009E-2"/>
    <n v="0.13006986832597908"/>
    <n v="0.17454307303256714"/>
    <n v="328.32102864428049"/>
    <n v="30.375340216593514"/>
    <n v="22.275847731540765"/>
    <n v="83.578256743835993"/>
    <n v="73.554499070288117"/>
  </r>
  <r>
    <x v="2"/>
    <d v="2004-10-18T00:00:00"/>
    <x v="0"/>
    <n v="97.239583333333329"/>
    <x v="0"/>
    <n v="6212.25"/>
    <n v="0.71585107261942138"/>
    <n v="0.50657098437549464"/>
    <n v="7.2000000000000008E-2"/>
    <n v="0.13444235641908969"/>
    <n v="0.10543294030166914"/>
    <n v="297.14764195704652"/>
    <n v="30.077513658376652"/>
    <n v="20.764273682901827"/>
    <n v="81.583609097711459"/>
    <n v="79.590291462750585"/>
  </r>
  <r>
    <x v="2"/>
    <d v="2004-10-19T00:00:00"/>
    <x v="0"/>
    <n v="81.024305555555557"/>
    <x v="1"/>
    <n v="5444.99476805023"/>
    <n v="0.61748836625105707"/>
    <n v="0.47321880358405716"/>
    <n v="9.1249999999999998E-2"/>
    <n v="0.11183778949885842"/>
    <n v="0.10143553246175889"/>
    <n v="272.35714369612975"/>
    <n v="28.509434168138149"/>
    <n v="20.980895675241527"/>
    <n v="82.210570283554276"/>
    <n v="78.945953377909532"/>
  </r>
  <r>
    <x v="2"/>
    <d v="2004-10-20T00:00:00"/>
    <x v="0"/>
    <n v="80.208333333333343"/>
    <x v="1"/>
    <n v="5489.666666666667"/>
    <n v="0.6674847461972494"/>
    <n v="0.6237542136737203"/>
    <n v="0.05"/>
    <n v="8.3319182535000924E-2"/>
    <n v="0.12742357781178107"/>
    <n v="229.83639824861802"/>
    <n v="28.697263429467359"/>
    <n v="24.438867616394472"/>
    <n v="87.771949372000293"/>
    <n v="79.987880903787371"/>
  </r>
  <r>
    <x v="2"/>
    <d v="2004-10-21T00:00:00"/>
    <x v="0"/>
    <n v="72.795138888888872"/>
    <x v="1"/>
    <n v="5318.9098196392788"/>
    <n v="0.72444992574740708"/>
    <n v="0.65327840081590394"/>
    <n v="7.3000000000000009E-2"/>
    <n v="7.604572785271084E-2"/>
    <n v="0.11558987242385692"/>
    <n v="189.020367034619"/>
    <n v="29.62550997294797"/>
    <n v="24.619325139483188"/>
    <n v="89.732948813731042"/>
    <n v="82.693680455390464"/>
  </r>
  <r>
    <x v="2"/>
    <d v="2004-10-22T00:00:00"/>
    <x v="0"/>
    <n v="78.59375"/>
    <x v="1"/>
    <n v="5356.6254545454585"/>
    <n v="0.61951171139398487"/>
    <n v="0.55589474575743747"/>
    <n v="7.3749999999999996E-2"/>
    <n v="8.4055374213534137E-2"/>
    <n v="0.10518123886348033"/>
    <n v="201.88073319643249"/>
    <n v="27.806976312089237"/>
    <n v="23.440581995450952"/>
    <n v="86.694011045689749"/>
    <n v="81.44429567061853"/>
  </r>
  <r>
    <x v="2"/>
    <d v="2004-10-23T00:00:00"/>
    <x v="0"/>
    <n v="98.697916666666657"/>
    <x v="0"/>
    <n v="6038.9503953989888"/>
    <n v="0.68812901930372916"/>
    <n v="0.63046149234709259"/>
    <n v="5.425E-2"/>
    <n v="0.11691237331138354"/>
    <n v="0.15716049867565407"/>
    <n v="224.16287110325575"/>
    <n v="28.143958691546558"/>
    <n v="23.379899386460966"/>
    <n v="83.356318669954021"/>
    <n v="75.580069482870243"/>
  </r>
  <r>
    <x v="2"/>
    <d v="2004-10-24T00:00:00"/>
    <x v="0"/>
    <n v="98.819444444444443"/>
    <x v="0"/>
    <n v="6367.041666666667"/>
    <n v="0.87713839100956104"/>
    <n v="0.77555682332441156"/>
    <n v="5.1000000000000004E-2"/>
    <n v="0.10640375548582751"/>
    <n v="0.14309623400528881"/>
    <n v="265.07530769752975"/>
    <n v="29.021298680590039"/>
    <n v="23.870479289045235"/>
    <n v="88.192495733085821"/>
    <n v="82.040901847426881"/>
  </r>
  <r>
    <x v="2"/>
    <d v="2004-10-25T00:00:00"/>
    <x v="0"/>
    <n v="99.010416666666686"/>
    <x v="0"/>
    <n v="6763.4794808838951"/>
    <n v="0.74474882493232275"/>
    <n v="0.58441932971167909"/>
    <n v="4.9500000000000002E-2"/>
    <n v="0.11911734756466007"/>
    <n v="0.13435753289925623"/>
    <n v="308.44373086021994"/>
    <n v="28.501418703920539"/>
    <n v="20.551664195581971"/>
    <n v="84.358041943624471"/>
    <n v="77.516162128565583"/>
  </r>
  <r>
    <x v="2"/>
    <d v="2004-10-26T00:00:00"/>
    <x v="0"/>
    <n v="87.465277777777786"/>
    <x v="1"/>
    <n v="6091.333333333333"/>
    <n v="0.70838063857351974"/>
    <n v="0.57181513037868004"/>
    <n v="5.7999999999999996E-2"/>
    <n v="9.8637530689373823E-2"/>
    <n v="0.11987495439487804"/>
    <n v="323.17218283079023"/>
    <n v="28.095810608252112"/>
    <n v="20.871298554559058"/>
    <n v="86.378837234714553"/>
    <n v="79.49252594217316"/>
  </r>
  <r>
    <x v="2"/>
    <d v="2004-10-27T00:00:00"/>
    <x v="0"/>
    <n v="92.96875"/>
    <x v="0"/>
    <n v="6414.458333333333"/>
    <n v="0.66410872733297832"/>
    <n v="0.47832732078312667"/>
    <n v="9.35E-2"/>
    <n v="0.10038393847406694"/>
    <n v="0.10951682611069836"/>
    <n v="292.20303707182501"/>
    <n v="28.831777434013528"/>
    <n v="18.906654950425995"/>
    <n v="85.180843907600931"/>
    <n v="77.553110317353074"/>
  </r>
  <r>
    <x v="2"/>
    <d v="2004-10-28T00:00:00"/>
    <x v="0"/>
    <n v="98.732638888888886"/>
    <x v="0"/>
    <n v="6802.6573426573377"/>
    <n v="0.65052354210818475"/>
    <n v="0.46081973520643932"/>
    <n v="8.4000000000000005E-2"/>
    <n v="9.3919511348862117E-2"/>
    <n v="0.10341372715557333"/>
    <n v="237.22908387576126"/>
    <n v="29.581345865394219"/>
    <n v="19.037728799367784"/>
    <n v="85.834647177930833"/>
    <n v="77.981535227594605"/>
  </r>
  <r>
    <x v="2"/>
    <d v="2004-10-29T00:00:00"/>
    <x v="0"/>
    <n v="99.861111111111128"/>
    <x v="0"/>
    <n v="6145.458333333333"/>
    <n v="0.60441660174071643"/>
    <n v="0.49762504169691713"/>
    <n v="9.1999999999999998E-2"/>
    <n v="8.8368782740461796E-2"/>
    <n v="0.11160988229889669"/>
    <n v="250.10748898752175"/>
    <n v="28.276037905044692"/>
    <n v="21.196537480403538"/>
    <n v="85.64697653081285"/>
    <n v="77.981675531470515"/>
  </r>
  <r>
    <x v="2"/>
    <d v="2004-10-30T00:00:00"/>
    <x v="0"/>
    <n v="97.395833333333343"/>
    <x v="0"/>
    <n v="6391.333333333333"/>
    <n v="0.66068265992548503"/>
    <n v="0.47920794343961881"/>
    <n v="7.2250000000000009E-2"/>
    <n v="0.10412824528328297"/>
    <n v="0.12231636422044277"/>
    <n v="305.72598283340699"/>
    <n v="27.848894708186084"/>
    <n v="17.913549496179719"/>
    <n v="84.555029541557644"/>
    <n v="74.986318243005243"/>
  </r>
  <r>
    <x v="2"/>
    <d v="2004-10-31T00:00:00"/>
    <x v="0"/>
    <n v="100"/>
    <x v="0"/>
    <n v="6534.4144144144093"/>
    <n v="0.6994362284903215"/>
    <n v="0.48942092467310983"/>
    <n v="6.1499999999999999E-2"/>
    <n v="0.11580608814850059"/>
    <n v="0.11157853076757715"/>
    <n v="315.92245432705624"/>
    <n v="28.60243887988905"/>
    <n v="18.553679177193057"/>
    <n v="83.781697476785311"/>
    <n v="77.667928482020272"/>
  </r>
  <r>
    <x v="2"/>
    <d v="2004-11-01T00:00:00"/>
    <x v="0"/>
    <n v="96.111111111111114"/>
    <x v="0"/>
    <n v="6042.5668449197865"/>
    <n v="0.62673288497879565"/>
    <n v="0.45995317790994372"/>
    <n v="7.0249999999999993E-2"/>
    <n v="0.10282208452632441"/>
    <n v="0.12173734313694178"/>
    <n v="305.62879680131346"/>
    <n v="29.038588354270438"/>
    <n v="18.801506864546493"/>
    <n v="83.89099292590501"/>
    <n v="74.011865532591798"/>
  </r>
  <r>
    <x v="2"/>
    <d v="2004-11-02T00:00:00"/>
    <x v="0"/>
    <n v="97.118055555555557"/>
    <x v="0"/>
    <n v="5961.208333333333"/>
    <n v="0.51632942805212867"/>
    <n v="0.31382479557101822"/>
    <n v="5.1750000000000004E-2"/>
    <n v="0.1047471666152482"/>
    <n v="8.8833755541182918E-2"/>
    <n v="267.68646175563151"/>
    <n v="26.593668258966265"/>
    <n v="14.568972825834944"/>
    <n v="80.028278133406403"/>
    <n v="72.132964798404728"/>
  </r>
  <r>
    <x v="2"/>
    <d v="2004-11-03T00:00:00"/>
    <x v="0"/>
    <n v="95.3125"/>
    <x v="0"/>
    <n v="5720.5601317957162"/>
    <n v="0.4832795923329532"/>
    <n v="0.23547902530584211"/>
    <n v="6.7750000000000005E-2"/>
    <n v="8.969410339474658E-2"/>
    <n v="5.4899985341479593E-2"/>
    <n v="286.01491141691201"/>
    <n v="26.525968698010658"/>
    <n v="12.183860589471903"/>
    <n v="81.716434043933191"/>
    <n v="77.031667955192447"/>
  </r>
  <r>
    <x v="2"/>
    <d v="2004-11-04T00:00:00"/>
    <x v="0"/>
    <n v="76.875"/>
    <x v="1"/>
    <n v="5944.083333333333"/>
    <n v="0.49334056788150693"/>
    <n v="0.23993306896269398"/>
    <n v="8.0999999999999989E-2"/>
    <n v="0.10280161924354546"/>
    <n v="6.4561292802399486E-2"/>
    <n v="257.84222410918699"/>
    <n v="31.052364962975435"/>
    <n v="13.962464124754568"/>
    <n v="79.425013388178186"/>
    <n v="73.431331883288991"/>
  </r>
  <r>
    <x v="2"/>
    <d v="2004-11-05T00:00:00"/>
    <x v="0"/>
    <n v="93.871527777777786"/>
    <x v="0"/>
    <n v="6903.875"/>
    <n v="0.5624352985299923"/>
    <n v="0.28891050111459149"/>
    <n v="8.7249999999999994E-2"/>
    <n v="0.1567589743167945"/>
    <n v="8.8254946113009755E-2"/>
    <n v="284.098354059305"/>
    <n v="30.641563123147044"/>
    <n v="15.166628416173147"/>
    <n v="72.499399386364985"/>
    <n v="69.858906088888162"/>
  </r>
  <r>
    <x v="2"/>
    <d v="2004-11-06T00:00:00"/>
    <x v="0"/>
    <n v="93.958333333333329"/>
    <x v="0"/>
    <n v="7027.208333333333"/>
    <n v="0.59220232172211584"/>
    <n v="0.34936925763348414"/>
    <n v="7.2750000000000009E-2"/>
    <n v="0.11397662256021132"/>
    <n v="9.9944429084574141E-2"/>
    <n v="286.35494770934798"/>
    <n v="31.861048083604654"/>
    <n v="16.658021928316558"/>
    <n v="81.043596351744526"/>
    <n v="71.823653832584895"/>
  </r>
  <r>
    <x v="2"/>
    <d v="2004-11-07T00:00:00"/>
    <x v="0"/>
    <n v="97.934027777777771"/>
    <x v="0"/>
    <n v="6166.083333333333"/>
    <n v="0.5505729720087712"/>
    <n v="0.26261215707127705"/>
    <n v="6.7250000000000004E-2"/>
    <n v="0.12125479178942827"/>
    <n v="7.8351075978001505E-2"/>
    <n v="232.41650130785524"/>
    <n v="27.448677793794577"/>
    <n v="11.807109982972367"/>
    <n v="78.322473663303342"/>
    <n v="70.633159898147696"/>
  </r>
  <r>
    <x v="2"/>
    <d v="2004-11-08T00:00:00"/>
    <x v="0"/>
    <n v="93.59375"/>
    <x v="0"/>
    <n v="5864.083333333333"/>
    <n v="0.54827193814492181"/>
    <n v="0.22393174808083105"/>
    <n v="7.1000000000000008E-2"/>
    <n v="0.13722656409546638"/>
    <n v="7.7642870207061676E-2"/>
    <n v="272.20413419780971"/>
    <n v="26.467309289250739"/>
    <n v="9.4483095334474623"/>
    <n v="75.361397246913043"/>
    <n v="65.867868534985973"/>
  </r>
  <r>
    <x v="2"/>
    <d v="2004-11-09T00:00:00"/>
    <x v="0"/>
    <n v="94.131944444444443"/>
    <x v="0"/>
    <n v="5596.8875651526432"/>
    <n v="0.50111245503260782"/>
    <n v="0.19783413697135149"/>
    <n v="5.1750000000000004E-2"/>
    <n v="0.10326288694649172"/>
    <n v="5.5274318591245687E-2"/>
    <n v="240.98526963443777"/>
    <n v="22.881171229969617"/>
    <n v="8.2171592084744223"/>
    <n v="79.75303722479444"/>
    <n v="72.547866650758579"/>
  </r>
  <r>
    <x v="2"/>
    <d v="2004-11-10T00:00:00"/>
    <x v="0"/>
    <n v="31.232638888888893"/>
    <x v="1"/>
    <n v="5452.8446389496721"/>
    <n v="0.54368591395533616"/>
    <n v="0.25655862792692469"/>
    <n v="0.11649999999999999"/>
    <n v="8.3236442461611784E-2"/>
    <n v="7.2509765664235143E-2"/>
    <n v="232.24626729595101"/>
    <n v="25.936520101319367"/>
    <n v="10.406471563422269"/>
    <n v="84.963010071534711"/>
    <n v="72.240899102812662"/>
  </r>
  <r>
    <x v="2"/>
    <d v="2004-11-11T00:00:00"/>
    <x v="0"/>
    <n v="76.128472222222229"/>
    <x v="1"/>
    <n v="5148.041666666667"/>
    <n v="0.52587706431215753"/>
    <n v="0.32835950261782387"/>
    <n v="6.9219026086956528E-2"/>
    <n v="9.0686912302489778E-2"/>
    <n v="9.024306918109426E-2"/>
    <n v="265.32109163250379"/>
    <n v="29.7365225471416"/>
    <n v="16.311060804740162"/>
    <n v="83.008022292122291"/>
    <n v="72.920012471517666"/>
  </r>
  <r>
    <x v="2"/>
    <d v="2004-11-12T00:00:00"/>
    <x v="0"/>
    <n v="42.083333333333343"/>
    <x v="1"/>
    <n v="5985.916666666667"/>
    <n v="0.63181560309434648"/>
    <n v="0.37599561850064739"/>
    <n v="6.4500000000000002E-2"/>
    <n v="9.7359378348293141E-2"/>
    <n v="9.7267422460714334E-2"/>
    <n v="274.69837953717473"/>
    <n v="30.147461029948047"/>
    <n v="15.768815366753877"/>
    <n v="84.864272694109246"/>
    <n v="74.590030042186342"/>
  </r>
  <r>
    <x v="2"/>
    <d v="2004-11-13T00:00:00"/>
    <x v="0"/>
    <n v="69.131944444444443"/>
    <x v="1"/>
    <n v="6224.0501043841341"/>
    <n v="0.62880923339165196"/>
    <n v="0.37215923647619176"/>
    <n v="8.9749999999999996E-2"/>
    <n v="0.13676127098171098"/>
    <n v="0.11550403646233627"/>
    <n v="233.25205410436774"/>
    <n v="29.783583998419029"/>
    <n v="15.579450757257073"/>
    <n v="78.611696124808972"/>
    <n v="69.478824244769342"/>
  </r>
  <r>
    <x v="2"/>
    <d v="2004-11-14T00:00:00"/>
    <x v="0"/>
    <n v="93.576388888888886"/>
    <x v="0"/>
    <n v="6471.2734864300628"/>
    <n v="0.65658247679250514"/>
    <n v="0.36906090974888217"/>
    <n v="9.0500000000000011E-2"/>
    <n v="0.15195503697587273"/>
    <n v="0.10790410393609305"/>
    <n v="182.97625883984426"/>
    <n v="29.047334761557863"/>
    <n v="15.061905492477962"/>
    <n v="77.260680962186683"/>
    <n v="71.27273094830494"/>
  </r>
  <r>
    <x v="2"/>
    <d v="2004-11-15T00:00:00"/>
    <x v="0"/>
    <n v="87.083333333333343"/>
    <x v="1"/>
    <n v="5902.1780604133546"/>
    <n v="0.60308016218611871"/>
    <n v="0.36567919977995783"/>
    <n v="8.4250000000000005E-2"/>
    <n v="0.11408159673778585"/>
    <n v="9.2822559323620282E-2"/>
    <n v="216.60427510476623"/>
    <n v="33.24153649594178"/>
    <n v="18.577517484902156"/>
    <n v="81.36242490138261"/>
    <n v="74.990328810053754"/>
  </r>
  <r>
    <x v="2"/>
    <d v="2004-11-16T00:00:00"/>
    <x v="0"/>
    <n v="90.729166666666657"/>
    <x v="0"/>
    <n v="5338.7224505042959"/>
    <n v="0.60872183322440343"/>
    <n v="0.46978454110732332"/>
    <n v="7.9500000000000001E-2"/>
    <n v="8.4392715565011697E-2"/>
    <n v="0.11264490857440704"/>
    <n v="244.83004146897949"/>
    <n v="32.338543740047562"/>
    <n v="22.082035444543621"/>
    <n v="86.360994595970126"/>
    <n v="76.411097295637973"/>
  </r>
  <r>
    <x v="2"/>
    <d v="2004-11-17T00:00:00"/>
    <x v="0"/>
    <n v="85.173611111111114"/>
    <x v="1"/>
    <n v="5533"/>
    <n v="0.7164095919422856"/>
    <n v="0.56412480227348027"/>
    <n v="0.10175000000000001"/>
    <n v="0.10603515962406719"/>
    <n v="0.19070736851741857"/>
    <n v="224.98552455591499"/>
    <n v="31.100262166327713"/>
    <n v="19.152335972975326"/>
    <n v="85.490103261742533"/>
    <n v="66.858979098398564"/>
  </r>
  <r>
    <x v="2"/>
    <d v="2004-11-18T00:00:00"/>
    <x v="0"/>
    <n v="82.152777777777786"/>
    <x v="1"/>
    <n v="5688.7780548628461"/>
    <n v="0.59779331395972046"/>
    <n v="0.48471941555722553"/>
    <n v="7.7499999999999999E-2"/>
    <n v="8.2749079734415712E-2"/>
    <n v="0.12822651227776161"/>
    <n v="189.51173652133673"/>
    <n v="28.033196094663303"/>
    <n v="19.47427580954411"/>
    <n v="86.412102036240427"/>
    <n v="74.032754600774837"/>
  </r>
  <r>
    <x v="2"/>
    <d v="2004-11-19T00:00:00"/>
    <x v="0"/>
    <n v="89.548611111111114"/>
    <x v="1"/>
    <n v="5859.1451783822013"/>
    <n v="0.59633735275170552"/>
    <n v="0.44829455271321811"/>
    <n v="8.2500000000000004E-2"/>
    <n v="9.2111341385211237E-2"/>
    <n v="0.12158246161165234"/>
    <n v="154.795422217582"/>
    <n v="31.360639664279887"/>
    <n v="20.381740182976401"/>
    <n v="84.802425374404208"/>
    <n v="73.315056469183887"/>
  </r>
  <r>
    <x v="2"/>
    <d v="2004-11-20T00:00:00"/>
    <x v="0"/>
    <n v="98.385416666666671"/>
    <x v="0"/>
    <n v="6719.625"/>
    <n v="0.59070579986556782"/>
    <n v="0.31577974667751801"/>
    <n v="8.2250000000000004E-2"/>
    <n v="9.0056777863364745E-2"/>
    <n v="8.8158038478006129E-2"/>
    <n v="194.31604704300224"/>
    <n v="31.743527728054783"/>
    <n v="14.479361650292217"/>
    <n v="84.995055863846673"/>
    <n v="72.522848402730816"/>
  </r>
  <r>
    <x v="2"/>
    <d v="2004-11-21T00:00:00"/>
    <x v="0"/>
    <n v="84.427083333333329"/>
    <x v="1"/>
    <n v="6055.9462486002276"/>
    <n v="0.57171297706033319"/>
    <n v="0.3508549344758467"/>
    <n v="4.7E-2"/>
    <n v="8.4907000675195854E-2"/>
    <n v="9.1601921070442141E-2"/>
    <n v="181.57415324770298"/>
    <n v="29.579305162213526"/>
    <n v="15.798945983852152"/>
    <n v="85.392923802665024"/>
    <n v="74.321162045542692"/>
  </r>
  <r>
    <x v="2"/>
    <d v="2004-11-22T00:00:00"/>
    <x v="0"/>
    <n v="94.652777777777786"/>
    <x v="0"/>
    <n v="6116.416666666667"/>
    <n v="0.55738843026799467"/>
    <n v="0.27724747949357603"/>
    <n v="4.8000000000000001E-2"/>
    <n v="0.10087780684129642"/>
    <n v="7.4346915654720291E-2"/>
    <n v="200.574936531237"/>
    <n v="27.284360067715792"/>
    <n v="12.156307617154946"/>
    <n v="82.20563661835277"/>
    <n v="73.634246898559397"/>
  </r>
  <r>
    <x v="2"/>
    <d v="2004-11-23T00:00:00"/>
    <x v="0"/>
    <n v="95.1388888888889"/>
    <x v="0"/>
    <n v="6322.4891461649877"/>
    <n v="0.64445014932224576"/>
    <n v="0.40725119809267446"/>
    <n v="7.4500000000000011E-2"/>
    <n v="0.10798159582958036"/>
    <n v="9.4790204078964074E-2"/>
    <n v="237.11525930015375"/>
    <n v="29.601186628212727"/>
    <n v="17.272712138357036"/>
    <n v="83.548788945538078"/>
    <n v="77.146909214790398"/>
  </r>
  <r>
    <x v="2"/>
    <d v="2004-11-24T00:00:00"/>
    <x v="0"/>
    <n v="99.0451388888889"/>
    <x v="0"/>
    <n v="6261.0344827586205"/>
    <n v="0.62657167437957817"/>
    <n v="0.38585843898510219"/>
    <n v="5.45E-2"/>
    <n v="0.11051771010369757"/>
    <n v="0.10954043929885075"/>
    <n v="292.72982399159503"/>
    <n v="27.403041075339793"/>
    <n v="14.723146952922797"/>
    <n v="82.694972784167476"/>
    <n v="72.147908936894638"/>
  </r>
  <r>
    <x v="2"/>
    <d v="2004-11-25T00:00:00"/>
    <x v="0"/>
    <n v="91.076388888888886"/>
    <x v="0"/>
    <n v="6550.916666666667"/>
    <n v="0.7147664822110138"/>
    <n v="0.54103589668595997"/>
    <n v="7.1249999999999994E-2"/>
    <n v="0.1353455291676596"/>
    <n v="0.15029322404252343"/>
    <n v="269.27066862671427"/>
    <n v="26.691002319493972"/>
    <n v="18.058521872235588"/>
    <n v="81.47736490263587"/>
    <n v="72.826994843513333"/>
  </r>
  <r>
    <x v="2"/>
    <d v="2004-11-26T00:00:00"/>
    <x v="0"/>
    <n v="13.107638888888889"/>
    <x v="1"/>
    <n v="6089.3370165745855"/>
    <n v="0.76138878920411557"/>
    <n v="0.54825196920520425"/>
    <n v="0.10349999999999999"/>
    <n v="0.1113743638973351"/>
    <n v="0.15605314762289246"/>
    <n v="258.35536796093174"/>
    <n v="24.137860641281183"/>
    <n v="14.652778043978209"/>
    <n v="85.767387928207441"/>
    <n v="72.305220835526598"/>
  </r>
  <r>
    <x v="2"/>
    <d v="2004-11-27T00:00:00"/>
    <x v="0"/>
    <n v="66.666666666666657"/>
    <x v="1"/>
    <n v="5650.1041195110902"/>
    <n v="0.68028961498851059"/>
    <n v="0.42999330317789808"/>
    <n v="9.1000000000000011E-2"/>
    <n v="0.17609346670590806"/>
    <n v="0.13440061004831597"/>
    <n v="284.34051624973472"/>
    <n v="30.447503259009402"/>
    <n v="17.881449636113111"/>
    <n v="74.546023907235522"/>
    <n v="69.264016493920451"/>
  </r>
  <r>
    <x v="2"/>
    <d v="2004-11-28T00:00:00"/>
    <x v="0"/>
    <n v="92.864583333333329"/>
    <x v="0"/>
    <n v="6099.842780306165"/>
    <n v="0.63099725808857166"/>
    <n v="0.27810247974239177"/>
    <n v="7.0000000000000007E-2"/>
    <n v="0.12801792741901086"/>
    <n v="7.9200867592404287E-2"/>
    <n v="300.53156073444376"/>
    <n v="28.656621626456602"/>
    <n v="11.360717350221494"/>
    <n v="80.069287828923962"/>
    <n v="72.022690663806756"/>
  </r>
  <r>
    <x v="2"/>
    <d v="2004-11-29T00:00:00"/>
    <x v="0"/>
    <n v="97.934027777777786"/>
    <x v="0"/>
    <n v="6756.625"/>
    <n v="0.60516872815088896"/>
    <n v="0.32527101601193892"/>
    <n v="7.0750000000000007E-2"/>
    <n v="0.12836956783278533"/>
    <n v="9.3118389541837987E-2"/>
    <n v="288.91491082025971"/>
    <n v="29.13207678712293"/>
    <n v="14.214816265570109"/>
    <n v="79.136091932780175"/>
    <n v="71.841520502026"/>
  </r>
  <r>
    <x v="2"/>
    <d v="2004-11-30T00:00:00"/>
    <x v="0"/>
    <n v="95.069444444444457"/>
    <x v="0"/>
    <n v="6277.916666666667"/>
    <n v="0.6444064479656203"/>
    <n v="0.41666846327152052"/>
    <n v="6.8500000000000005E-2"/>
    <n v="0.13350993730022012"/>
    <n v="0.12583073518932036"/>
    <n v="290.00306248334823"/>
    <n v="32.416574231209133"/>
    <n v="18.503569782855067"/>
    <n v="79.609540950682288"/>
    <n v="70.278546612847308"/>
  </r>
  <r>
    <x v="2"/>
    <d v="2004-12-01T00:00:00"/>
    <x v="0"/>
    <n v="93.107638888888872"/>
    <x v="0"/>
    <n v="6447.833333333333"/>
    <n v="0.79618911944826432"/>
    <n v="0.49302410858169404"/>
    <n v="9.1999999999999998E-2"/>
    <n v="0.11205169790402417"/>
    <n v="0.11941899677267502"/>
    <n v="230.74861263589526"/>
    <n v="30.651769364141575"/>
    <n v="16.796933970492049"/>
    <n v="86.241346905280821"/>
    <n v="76.319950200397855"/>
  </r>
  <r>
    <x v="2"/>
    <d v="2004-12-02T00:00:00"/>
    <x v="0"/>
    <n v="92.96875"/>
    <x v="0"/>
    <n v="6176.9080779944243"/>
    <n v="0.59692424594869908"/>
    <n v="0.33911760911360039"/>
    <n v="5.9249999999999997E-2"/>
    <n v="0.12614556251662826"/>
    <n v="0.12638438113762746"/>
    <n v="301.10151216199426"/>
    <n v="28.854967468735794"/>
    <n v="13.108215494548785"/>
    <n v="79.213643263445704"/>
    <n v="63.342011301882138"/>
  </r>
  <r>
    <x v="2"/>
    <d v="2004-12-03T00:00:00"/>
    <x v="0"/>
    <n v="98.454861111111114"/>
    <x v="0"/>
    <n v="6006.166666666667"/>
    <n v="0.63991115625995498"/>
    <n v="0.38083133123678442"/>
    <n v="9.5750000000000002E-2"/>
    <n v="0.12882993521543293"/>
    <n v="0.11771228855695803"/>
    <n v="279.080895830271"/>
    <n v="30.825915613035544"/>
    <n v="15.921418027138319"/>
    <n v="80.20260986541301"/>
    <n v="69.605133656320021"/>
  </r>
  <r>
    <x v="2"/>
    <d v="2004-12-04T00:00:00"/>
    <x v="0"/>
    <n v="95.9375"/>
    <x v="0"/>
    <n v="5987.041666666667"/>
    <n v="0.64869490734461233"/>
    <n v="0.40858588595452677"/>
    <n v="9.0749999999999997E-2"/>
    <n v="9.9304397944692632E-2"/>
    <n v="8.6820372108606672E-2"/>
    <n v="232.73201143686725"/>
    <n v="30.834009803041425"/>
    <n v="18.087384178407447"/>
    <n v="84.965051257706449"/>
    <n v="79.130372252600523"/>
  </r>
  <r>
    <x v="2"/>
    <d v="2004-12-05T00:00:00"/>
    <x v="0"/>
    <n v="78.090277777777786"/>
    <x v="1"/>
    <n v="5246.916666666667"/>
    <n v="0.57562518398615059"/>
    <n v="0.31283538591664944"/>
    <n v="6.3250000000000001E-2"/>
    <n v="8.868848294552252E-2"/>
    <n v="0.10432429447443514"/>
    <n v="265.35605234524473"/>
    <n v="29.468808889353468"/>
    <n v="12.685101627771799"/>
    <n v="84.847716377749791"/>
    <n v="67.204049234733588"/>
  </r>
  <r>
    <x v="2"/>
    <d v="2004-12-06T00:00:00"/>
    <x v="0"/>
    <n v="84.791666666666671"/>
    <x v="1"/>
    <n v="5371.875"/>
    <n v="0.58812897794136132"/>
    <n v="0.34692011300104714"/>
    <n v="0.05"/>
    <n v="9.7483793157321086E-2"/>
    <n v="0.11787533802809122"/>
    <n v="272.03963811797075"/>
    <n v="33.272765695163329"/>
    <n v="15.604657172608212"/>
    <n v="83.669008088419957"/>
    <n v="66.523187345135767"/>
  </r>
  <r>
    <x v="2"/>
    <d v="2004-12-07T00:00:00"/>
    <x v="0"/>
    <n v="81.736111111111114"/>
    <x v="1"/>
    <n v="5211.125"/>
    <n v="0.54452855768284192"/>
    <n v="0.28976729450334621"/>
    <n v="3.6750000000000005E-2"/>
    <n v="8.6931654684975462E-2"/>
    <n v="8.3231444997826143E-2"/>
    <n v="267.42342172847248"/>
    <n v="35.421493109892339"/>
    <n v="16.031405324792033"/>
    <n v="84.241992476553065"/>
    <n v="71.648096383499805"/>
  </r>
  <r>
    <x v="2"/>
    <d v="2004-12-08T00:00:00"/>
    <x v="0"/>
    <n v="82.847222222222243"/>
    <x v="1"/>
    <n v="5650.9168141592845"/>
    <n v="0.67669906837076788"/>
    <n v="0.46105900573200437"/>
    <n v="6.9000000000000006E-2"/>
    <n v="0.12769697035050095"/>
    <n v="0.14094815630282309"/>
    <n v="195.55626896010176"/>
    <n v="33.471792317127516"/>
    <n v="19.583111627145843"/>
    <n v="81.439948997130742"/>
    <n v="69.932538562874157"/>
  </r>
  <r>
    <x v="2"/>
    <d v="2004-12-09T00:00:00"/>
    <x v="0"/>
    <n v="91.40625"/>
    <x v="0"/>
    <n v="6246.125"/>
    <n v="0.69802304095105638"/>
    <n v="0.43583517686919221"/>
    <n v="9.9000000000000019E-2"/>
    <n v="0.15587529821437573"/>
    <n v="0.11400063567254168"/>
    <n v="256.3538022745912"/>
    <n v="30.469081673230736"/>
    <n v="18.10857382996064"/>
    <n v="78.067916824168421"/>
    <n v="74.309604948918391"/>
  </r>
  <r>
    <x v="2"/>
    <d v="2004-12-10T00:00:00"/>
    <x v="0"/>
    <n v="89.288194444444443"/>
    <x v="1"/>
    <n v="6048.557353976069"/>
    <n v="0.63621483408460733"/>
    <n v="0.39647222850345548"/>
    <n v="8.5500000000000007E-2"/>
    <n v="0.10583742600533359"/>
    <n v="9.4254058906591734E-2"/>
    <n v="237.84851294525299"/>
    <n v="28.2539345151175"/>
    <n v="16.133512885018522"/>
    <n v="83.677908245276683"/>
    <n v="76.674656736382076"/>
  </r>
  <r>
    <x v="2"/>
    <d v="2004-12-11T00:00:00"/>
    <x v="0"/>
    <n v="97.256944444444443"/>
    <x v="0"/>
    <n v="6406.833333333333"/>
    <n v="0.69204345571798342"/>
    <n v="0.44526904352104518"/>
    <n v="8.8999999999999996E-2"/>
    <n v="0.10688924170531086"/>
    <n v="0.11052506247308898"/>
    <n v="260.34345746727274"/>
    <n v="28.830731653492666"/>
    <n v="16.542317952840534"/>
    <n v="84.869198263085082"/>
    <n v="75.683579318548098"/>
  </r>
  <r>
    <x v="2"/>
    <d v="2004-12-12T00:00:00"/>
    <x v="0"/>
    <n v="95.295138888888872"/>
    <x v="0"/>
    <n v="6504.708333333333"/>
    <n v="0.6334970565359066"/>
    <n v="0.40842921966216778"/>
    <n v="7.1500000000000008E-2"/>
    <n v="9.7448470364770265E-2"/>
    <n v="9.6338567210828036E-2"/>
    <n v="270.50524094979198"/>
    <n v="29.196960859101903"/>
    <n v="17.038105428316815"/>
    <n v="84.900185482126076"/>
    <n v="76.845791715534361"/>
  </r>
  <r>
    <x v="2"/>
    <d v="2004-12-13T00:00:00"/>
    <x v="0"/>
    <n v="98.663194444444443"/>
    <x v="0"/>
    <n v="6379"/>
    <n v="0.64689064117455708"/>
    <n v="0.32108569179887131"/>
    <n v="6.9000000000000006E-2"/>
    <n v="8.7953664537364015E-2"/>
    <n v="7.3226882494995607E-2"/>
    <n v="219.66467764649724"/>
    <n v="31.050687209878081"/>
    <n v="13.803505560063932"/>
    <n v="86.648833430551591"/>
    <n v="77.605198363743867"/>
  </r>
  <r>
    <x v="2"/>
    <d v="2004-12-14T00:00:00"/>
    <x v="0"/>
    <n v="99.930555555555557"/>
    <x v="0"/>
    <n v="6679.791666666667"/>
    <n v="0.58905422350684578"/>
    <n v="0.30192496749493186"/>
    <n v="6.9000000000000006E-2"/>
    <n v="9.6065392228818075E-2"/>
    <n v="8.1698698368895151E-2"/>
    <n v="270.52130607534099"/>
    <n v="30.218587043932491"/>
    <n v="13.537800228093461"/>
    <n v="83.957914696760042"/>
    <n v="73.382387350806667"/>
  </r>
  <r>
    <x v="2"/>
    <d v="2004-12-15T00:00:00"/>
    <x v="0"/>
    <n v="61.545138888888886"/>
    <x v="1"/>
    <n v="5583.583333333333"/>
    <n v="0.58645466388907963"/>
    <n v="0.37206102596704621"/>
    <n v="6.5000000000000002E-2"/>
    <n v="0.10603754892229181"/>
    <n v="9.4845393712124762E-2"/>
    <n v="195.69982886646275"/>
    <n v="27.150302168030201"/>
    <n v="15.700017589557554"/>
    <n v="82.239479632463144"/>
    <n v="74.959398051816493"/>
  </r>
  <r>
    <x v="2"/>
    <d v="2004-12-16T00:00:00"/>
    <x v="0"/>
    <n v="85.642361111111114"/>
    <x v="1"/>
    <n v="6904.666666666667"/>
    <n v="0.5970520213159578"/>
    <n v="0.39227321726205705"/>
    <n v="8.6999999999999994E-2"/>
    <n v="0.10839834153094627"/>
    <n v="0.11737954736461036"/>
    <n v="253.34901365029799"/>
    <n v="28.304966995407085"/>
    <n v="15.979339368859959"/>
    <n v="82.158593463154645"/>
    <n v="70.594794575318758"/>
  </r>
  <r>
    <x v="2"/>
    <d v="2004-12-17T00:00:00"/>
    <x v="0"/>
    <n v="95.069444444444443"/>
    <x v="0"/>
    <n v="6665.5"/>
    <n v="0.55448932524841843"/>
    <n v="0.30708566064598802"/>
    <n v="9.0249999999999997E-2"/>
    <n v="9.6184294534387968E-2"/>
    <n v="9.1099451472068604E-2"/>
    <n v="298.37726904919123"/>
    <n v="30.723378918210575"/>
    <n v="14.524669572062351"/>
    <n v="82.912553857819645"/>
    <n v="70.776849788254097"/>
  </r>
  <r>
    <x v="2"/>
    <d v="2004-12-18T00:00:00"/>
    <x v="0"/>
    <n v="85.260416666666657"/>
    <x v="1"/>
    <n v="6360.291666666667"/>
    <n v="0.52179358881242333"/>
    <n v="0.45244548197907586"/>
    <n v="5.1999999999999998E-2"/>
    <n v="7.0285853508053733E-2"/>
    <n v="0.12252188321496027"/>
    <n v="254.88796122538375"/>
    <n v="26.879244235588271"/>
    <n v="19.71217996090137"/>
    <n v="86.756660440445415"/>
    <n v="73.375810418295146"/>
  </r>
  <r>
    <x v="2"/>
    <d v="2004-12-19T00:00:00"/>
    <x v="0"/>
    <n v="72.083333333333314"/>
    <x v="1"/>
    <n v="5806.3341471921904"/>
    <n v="0.64161633582455679"/>
    <n v="0.68382484084160511"/>
    <n v="7.1750000000000008E-2"/>
    <n v="6.607458687354166E-2"/>
    <n v="0.20389350443389076"/>
    <n v="184.19121874855975"/>
    <n v="28.740927925404613"/>
    <n v="24.115080329493683"/>
    <n v="89.907952306977222"/>
    <n v="70.780980352564541"/>
  </r>
  <r>
    <x v="2"/>
    <d v="2004-12-20T00:00:00"/>
    <x v="0"/>
    <n v="69.322916666666671"/>
    <x v="1"/>
    <n v="5493.9385474860374"/>
    <n v="0.53905093592806697"/>
    <n v="0.55540999677536951"/>
    <n v="5.8999999999999997E-2"/>
    <n v="7.2773757119331053E-2"/>
    <n v="0.15259556313463574"/>
    <n v="187.234599961686"/>
    <n v="32.479596326747576"/>
    <n v="28.148381997876491"/>
    <n v="86.693009155423056"/>
    <n v="72.919385990421233"/>
  </r>
  <r>
    <x v="2"/>
    <d v="2004-12-21T00:00:00"/>
    <x v="0"/>
    <n v="75.694444444444429"/>
    <x v="1"/>
    <n v="5582.8289936664278"/>
    <n v="0.79008223567251545"/>
    <n v="0.53376054383489635"/>
    <n v="8.4749999999999992E-2"/>
    <n v="0.10314672736654586"/>
    <n v="0.11770422521281135"/>
    <n v="188.41343279608225"/>
    <n v="32.011904381820216"/>
    <n v="19.443860767405248"/>
    <n v="87.225742408472101"/>
    <n v="78.422646854966914"/>
  </r>
  <r>
    <x v="2"/>
    <d v="2004-12-22T00:00:00"/>
    <x v="0"/>
    <n v="78.663194444444457"/>
    <x v="1"/>
    <n v="5350"/>
    <n v="0.73103105641401867"/>
    <n v="0.40288929034205606"/>
    <n v="7.1999999999999995E-2"/>
    <n v="9.0699371739248066E-2"/>
    <n v="0.10262340006988788"/>
    <n v="144.91792974490431"/>
    <n v="34.936281339494727"/>
    <n v="16.442410744828415"/>
    <n v="87.820632647516078"/>
    <n v="74.995547941647274"/>
  </r>
  <r>
    <x v="2"/>
    <d v="2004-12-23T00:00:00"/>
    <x v="0"/>
    <n v="100"/>
    <x v="0"/>
    <n v="6017.8121702427061"/>
    <n v="0.64132956373621752"/>
    <n v="0.35921733530314509"/>
    <n v="6.1749999999999999E-2"/>
    <n v="8.7316505407238537E-2"/>
    <n v="8.2227295759490934E-2"/>
    <n v="248.66126850193274"/>
    <n v="31.553245978776371"/>
    <n v="15.814211690020034"/>
    <n v="86.624617464479883"/>
    <n v="77.511975936477882"/>
  </r>
  <r>
    <x v="2"/>
    <d v="2004-12-24T00:00:00"/>
    <x v="0"/>
    <n v="87.3611111111111"/>
    <x v="1"/>
    <n v="5955.7917570498912"/>
    <n v="0.60619518308833709"/>
    <n v="0.34223833621295008"/>
    <n v="0.24649999999999997"/>
    <n v="8.1379923800716361E-2"/>
    <n v="8.1991206050137405E-2"/>
    <n v="169.80978583922598"/>
    <n v="29.521737879793317"/>
    <n v="14.680798832597761"/>
    <n v="86.813917843288849"/>
    <n v="76.468214374347269"/>
  </r>
  <r>
    <x v="2"/>
    <d v="2004-12-25T00:00:00"/>
    <x v="0"/>
    <n v="70.729166666666671"/>
    <x v="1"/>
    <n v="6270.0210526315786"/>
    <n v="0.67919149475002183"/>
    <n v="0.53386137001954159"/>
    <n v="7.5749999999999998E-2"/>
    <n v="6.2144094998366116E-2"/>
    <n v="0.10595540076634097"/>
    <n v="211.78871554873052"/>
    <n v="31.127249714345055"/>
    <n v="21.648700254942536"/>
    <n v="91.031670804764246"/>
    <n v="80.54662238071235"/>
  </r>
  <r>
    <x v="2"/>
    <d v="2004-12-26T00:00:00"/>
    <x v="0"/>
    <n v="98.472222222222214"/>
    <x v="0"/>
    <n v="6874.7941381716628"/>
    <n v="0.66004343894356032"/>
    <n v="0.46557117248981383"/>
    <n v="5.8499999999999996E-2"/>
    <n v="0.10644067380566749"/>
    <n v="0.12374453325761293"/>
    <n v="252.84151607371925"/>
    <n v="30.456934474046339"/>
    <n v="18.863689128146579"/>
    <n v="84.167149670621512"/>
    <n v="73.904264381031311"/>
  </r>
  <r>
    <x v="2"/>
    <d v="2004-12-27T00:00:00"/>
    <x v="0"/>
    <n v="97.569444444444429"/>
    <x v="0"/>
    <n v="7164.1350210970459"/>
    <n v="0.78259937595853701"/>
    <n v="0.55600083692137348"/>
    <n v="7.5499999999999998E-2"/>
    <n v="0.12359224352208432"/>
    <n v="0.12871607019408807"/>
    <n v="192.08254985712074"/>
    <n v="30.478427710448894"/>
    <n v="19.809996411968132"/>
    <n v="84.549931975675634"/>
    <n v="77.351573396984051"/>
  </r>
  <r>
    <x v="2"/>
    <d v="2004-12-28T00:00:00"/>
    <x v="0"/>
    <n v="96.423611111111114"/>
    <x v="0"/>
    <n v="6404.083333333333"/>
    <n v="0.60542730742644668"/>
    <n v="0.40582161452953197"/>
    <n v="9.5750000000000002E-2"/>
    <n v="9.7605933954519219E-2"/>
    <n v="0.13168114798322417"/>
    <n v="227.09170475571301"/>
    <n v="32.145226347935079"/>
    <n v="17.432042083770522"/>
    <n v="84.13327646889644"/>
    <n v="68.065401580755051"/>
  </r>
  <r>
    <x v="2"/>
    <d v="2004-12-29T00:00:00"/>
    <x v="0"/>
    <n v="93.090277777777786"/>
    <x v="0"/>
    <n v="6388.9567966280292"/>
    <n v="0.71160202266925277"/>
    <n v="0.53047609190357436"/>
    <n v="8.224999999999999E-2"/>
    <n v="8.4695421789245037E-2"/>
    <n v="0.10452505409041596"/>
    <n v="230.44350008174399"/>
    <n v="33.065386120394187"/>
    <n v="22.513210241269139"/>
    <n v="88.324130571119198"/>
    <n v="80.670464586516289"/>
  </r>
  <r>
    <x v="2"/>
    <d v="2004-12-30T00:00:00"/>
    <x v="0"/>
    <n v="80.277777777777771"/>
    <x v="1"/>
    <n v="6072.2809506917392"/>
    <n v="0.73422795179855305"/>
    <n v="0.50002125804497788"/>
    <n v="6.8750000000000006E-2"/>
    <n v="8.4015438094765957E-2"/>
    <n v="0.11573312066892828"/>
    <n v="217.33212314230849"/>
    <n v="35.23541615486743"/>
    <n v="20.890474608136824"/>
    <n v="88.767618443970434"/>
    <n v="77.279786816499254"/>
  </r>
  <r>
    <x v="2"/>
    <d v="2004-12-31T00:00:00"/>
    <x v="0"/>
    <n v="74.774305555555557"/>
    <x v="1"/>
    <n v="5870.9556437071724"/>
    <n v="0.83783916271471526"/>
    <n v="0.46726710163841145"/>
    <n v="9.1249999999999998E-2"/>
    <n v="6.9911715615386699E-2"/>
    <n v="9.8211226416785216E-2"/>
    <n v="169.34019478978644"/>
    <n v="36.848965030288319"/>
    <n v="17.773656589934649"/>
    <n v="91.82949944731908"/>
    <n v="79.419867596802789"/>
  </r>
  <r>
    <x v="2"/>
    <d v="2005-01-01T00:00:00"/>
    <x v="1"/>
    <n v="96.579861111111114"/>
    <x v="0"/>
    <n v="6012.5"/>
    <n v="0.64266418887137899"/>
    <n v="0.31409312337352735"/>
    <n v="0.1065"/>
    <n v="8.2415985420100785E-2"/>
    <n v="8.4467037806890036E-2"/>
    <n v="230.45961165887627"/>
    <n v="31.406871932189087"/>
    <n v="12.923015087734463"/>
    <n v="87.404149629259038"/>
    <n v="73.586287312004501"/>
  </r>
  <r>
    <x v="2"/>
    <d v="2005-01-02T00:00:00"/>
    <x v="1"/>
    <n v="99.270833333333343"/>
    <x v="0"/>
    <n v="5792.4780316344422"/>
    <n v="0.56525191200487879"/>
    <n v="0.29243627230233749"/>
    <n v="5.8749999999999997E-2"/>
    <n v="7.6963773369116154E-2"/>
    <n v="7.4676832494469533E-2"/>
    <n v="226.30192289274777"/>
    <n v="26.800890060342393"/>
    <n v="11.992577850523601"/>
    <n v="86.632806581081923"/>
    <n v="74.930134829814818"/>
  </r>
  <r>
    <x v="2"/>
    <d v="2005-01-03T00:00:00"/>
    <x v="1"/>
    <n v="99.0625"/>
    <x v="0"/>
    <n v="6145.833333333333"/>
    <n v="0.55623263534847456"/>
    <n v="0.30772155846372884"/>
    <n v="6.3500000000000001E-2"/>
    <n v="7.8105991331401045E-2"/>
    <n v="8.067986985850642E-2"/>
    <n v="260.36854122929753"/>
    <n v="29.224175565409933"/>
    <n v="13.920654962367092"/>
    <n v="86.18755744183099"/>
    <n v="74.20967282379722"/>
  </r>
  <r>
    <x v="2"/>
    <d v="2005-01-04T00:00:00"/>
    <x v="1"/>
    <n v="92.916666666666671"/>
    <x v="0"/>
    <n v="6476.7909922589679"/>
    <n v="0.57701821694814592"/>
    <n v="0.40734325486941952"/>
    <n v="7.1249999999999994E-2"/>
    <n v="0.10260816517675189"/>
    <n v="0.11014907262343876"/>
    <n v="248.24490158577152"/>
    <n v="28.765148980570402"/>
    <n v="18.065646785704267"/>
    <n v="82.511372954146765"/>
    <n v="73.405685026037503"/>
  </r>
  <r>
    <x v="2"/>
    <d v="2005-01-05T00:00:00"/>
    <x v="1"/>
    <n v="90.538194444444429"/>
    <x v="0"/>
    <n v="6471.291666666667"/>
    <n v="0.5746772735087019"/>
    <n v="0.27828293130029419"/>
    <n v="7.6249999999999998E-2"/>
    <n v="0.11291707792452768"/>
    <n v="7.520679364833284E-2"/>
    <n v="247.50263734553849"/>
    <n v="27.173957970196554"/>
    <n v="11.976157200498974"/>
    <n v="80.68600533715572"/>
    <n v="73.434519331480089"/>
  </r>
  <r>
    <x v="2"/>
    <d v="2005-01-06T00:00:00"/>
    <x v="1"/>
    <n v="100"/>
    <x v="0"/>
    <n v="6355.916666666667"/>
    <n v="0.56077121834865151"/>
    <n v="0.23908191570347839"/>
    <n v="7.4999999999999997E-2"/>
    <n v="9.9301517174969309E-2"/>
    <n v="5.8401026956821298E-2"/>
    <n v="258.6571424780285"/>
    <n v="28.064969452665235"/>
    <n v="11.007747972572702"/>
    <n v="82.583632388439526"/>
    <n v="75.974329008031148"/>
  </r>
  <r>
    <x v="2"/>
    <d v="2005-01-07T00:00:00"/>
    <x v="1"/>
    <n v="98.298611111111128"/>
    <x v="0"/>
    <n v="5169.75"/>
    <n v="0.5389672451520866"/>
    <n v="0.24298426682189664"/>
    <n v="6.3E-2"/>
    <n v="0.10880931747425079"/>
    <n v="6.252854117505896E-2"/>
    <n v="215.577226327684"/>
    <n v="25.956680487175348"/>
    <n v="10.905902230771012"/>
    <n v="80.147102316690763"/>
    <n v="74.693789336572948"/>
  </r>
  <r>
    <x v="2"/>
    <d v="2005-01-08T00:00:00"/>
    <x v="1"/>
    <n v="99.079861111111128"/>
    <x v="0"/>
    <n v="4654.041666666667"/>
    <n v="0.42643305396805642"/>
    <n v="0.14832386382660234"/>
    <n v="4.3749999999999997E-2"/>
    <n v="7.4403834938894381E-2"/>
    <n v="3.8587070215111277E-2"/>
    <n v="210.1814202527955"/>
    <n v="27.329775286939149"/>
    <n v="8.5346482178275913"/>
    <n v="82.776738553320953"/>
    <n v="74.31863176610652"/>
  </r>
  <r>
    <x v="2"/>
    <d v="2005-01-09T00:00:00"/>
    <x v="1"/>
    <n v="74.670138888888886"/>
    <x v="1"/>
    <n v="5008.4188481675392"/>
    <n v="0.49834558488291969"/>
    <n v="0.23363602922693519"/>
    <n v="5.8249999999999996E-2"/>
    <n v="8.5931300254253162E-2"/>
    <n v="7.4013646175544123E-2"/>
    <n v="197.89668761765626"/>
    <n v="32.267766907658604"/>
    <n v="12.529724178560855"/>
    <n v="82.977336172499804"/>
    <n v="68.726287836395272"/>
  </r>
  <r>
    <x v="2"/>
    <d v="2005-01-10T00:00:00"/>
    <x v="1"/>
    <n v="78.923611111111086"/>
    <x v="1"/>
    <n v="6103.7618403247634"/>
    <n v="0.57988054087765051"/>
    <n v="0.3525354523067919"/>
    <n v="7.8E-2"/>
    <n v="0.1161748701354135"/>
    <n v="0.12420143408131391"/>
    <n v="212.58513913349799"/>
    <n v="30.911189751626278"/>
    <n v="15.28799009932578"/>
    <n v="80.267265020569326"/>
    <n v="65.299352444711502"/>
  </r>
  <r>
    <x v="2"/>
    <d v="2005-01-11T00:00:00"/>
    <x v="1"/>
    <n v="92.534722222222214"/>
    <x v="0"/>
    <n v="5401.7316017316016"/>
    <n v="0.60348005159769191"/>
    <n v="0.57743016739573649"/>
    <n v="0.1"/>
    <n v="0.10333614562775266"/>
    <n v="0.10422928893902288"/>
    <n v="175.16408045496001"/>
    <n v="29.785702128300176"/>
    <n v="28.187584236032407"/>
    <n v="83.165139644580606"/>
    <n v="82.253575487210711"/>
  </r>
  <r>
    <x v="2"/>
    <d v="2005-01-12T00:00:00"/>
    <x v="1"/>
    <n v="84.288194444444429"/>
    <x v="1"/>
    <n v="5666.083956296723"/>
    <n v="0.47765635211408947"/>
    <n v="0.30809623174933931"/>
    <n v="0.1075"/>
    <n v="0.13168382851328625"/>
    <n v="9.3140804597253407E-2"/>
    <n v="183.42915803297899"/>
    <n v="28.729988248320129"/>
    <n v="17.861489884769011"/>
    <n v="72.764777965773547"/>
    <n v="70.134646619079973"/>
  </r>
  <r>
    <x v="2"/>
    <d v="2005-01-13T00:00:00"/>
    <x v="1"/>
    <n v="38.420138888888886"/>
    <x v="1"/>
    <n v="5437.5548172757462"/>
    <n v="0.5628100796885448"/>
    <n v="0.29010936703267054"/>
    <n v="0.127"/>
    <n v="0.11684287836768822"/>
    <n v="6.9730367088718992E-2"/>
    <n v="178.34192960252852"/>
    <n v="29.274842284899972"/>
    <n v="14.478416081973197"/>
    <n v="79.556842083987206"/>
    <n v="76.331560413758979"/>
  </r>
  <r>
    <x v="2"/>
    <d v="2005-01-14T00:00:00"/>
    <x v="1"/>
    <n v="59.097222222222221"/>
    <x v="1"/>
    <n v="5409.25"/>
    <n v="0.67031234346304935"/>
    <n v="0.39720292652123673"/>
    <n v="9.9500000000000005E-2"/>
    <n v="0.12670767464494237"/>
    <n v="9.3629213926369831E-2"/>
    <n v="172.72952257215849"/>
    <n v="27.976546966082946"/>
    <n v="15.646248341589084"/>
    <n v="81.466168771229476"/>
    <n v="76.887931745348268"/>
  </r>
  <r>
    <x v="2"/>
    <d v="2005-01-15T00:00:00"/>
    <x v="1"/>
    <n v="100"/>
    <x v="0"/>
    <n v="5654.265734265734"/>
    <n v="0.5172405741216709"/>
    <n v="0.29267488381202944"/>
    <n v="8.2000000000000003E-2"/>
    <n v="0.12356076474321051"/>
    <n v="8.3815411894954339E-2"/>
    <n v="168.37372262773599"/>
    <n v="26.215173578600119"/>
    <n v="13.926034478578668"/>
    <n v="76.471364595546774"/>
    <n v="71.792768145566868"/>
  </r>
  <r>
    <x v="2"/>
    <d v="2005-01-16T00:00:00"/>
    <x v="1"/>
    <n v="91.493055555555543"/>
    <x v="0"/>
    <n v="5261.3293051359478"/>
    <n v="0.49946357211291986"/>
    <n v="0.30215885852230839"/>
    <n v="0.10324999999999999"/>
    <n v="0.13357892604911675"/>
    <n v="8.1251828112198318E-2"/>
    <n v="138.68632883174274"/>
    <n v="28.364421463459909"/>
    <n v="17.125842706182016"/>
    <n v="73.60194774365516"/>
    <n v="73.457444560938612"/>
  </r>
  <r>
    <x v="2"/>
    <d v="2005-01-17T00:00:00"/>
    <x v="1"/>
    <n v="93.645833333333343"/>
    <x v="0"/>
    <n v="5562.2222222222217"/>
    <n v="0.53696944440701344"/>
    <n v="0.25147423387926937"/>
    <n v="0.106"/>
    <n v="0.1830209690936288"/>
    <n v="8.8768843554462337E-2"/>
    <n v="215.08077376562227"/>
    <n v="29.621702182254865"/>
    <n v="13.621335557268317"/>
    <n v="66.325732675138454"/>
    <n v="65.12501200918733"/>
  </r>
  <r>
    <x v="2"/>
    <d v="2005-01-18T00:00:00"/>
    <x v="1"/>
    <n v="88.767361111111114"/>
    <x v="1"/>
    <n v="5477.75"/>
    <n v="0.55552451697701299"/>
    <n v="0.25618896362435911"/>
    <n v="0.10325000000000001"/>
    <n v="0.15723918988829533"/>
    <n v="0.10366918516946461"/>
    <n v="193.91036919726176"/>
    <n v="26.374338254841302"/>
    <n v="10.143154496243074"/>
    <n v="72.124848921672381"/>
    <n v="60.147724083322807"/>
  </r>
  <r>
    <x v="2"/>
    <d v="2005-01-19T00:00:00"/>
    <x v="1"/>
    <n v="87.708333333333329"/>
    <x v="1"/>
    <n v="5490.4700038211686"/>
    <n v="0.52188643469683804"/>
    <n v="0.23469209473583991"/>
    <n v="8.7250000000000008E-2"/>
    <n v="0.13107788633307899"/>
    <n v="6.5342412841799383E-2"/>
    <n v="182.81655235629475"/>
    <n v="29.433798729283669"/>
    <n v="12.763125332775635"/>
    <n v="75.218765663334537"/>
    <n v="72.52946396286967"/>
  </r>
  <r>
    <x v="2"/>
    <d v="2005-01-20T00:00:00"/>
    <x v="1"/>
    <n v="99.079861111111128"/>
    <x v="0"/>
    <n v="5482.2549371633713"/>
    <n v="0.48892134195718129"/>
    <n v="0.19435562462219216"/>
    <n v="9.5000000000000001E-2"/>
    <n v="0.12869488778281504"/>
    <n v="6.0215167641475338E-2"/>
    <n v="181.16279059297199"/>
    <n v="28.546419985500044"/>
    <n v="10.642347743165553"/>
    <n v="74.011423536880159"/>
    <n v="69.410701501068516"/>
  </r>
  <r>
    <x v="2"/>
    <d v="2005-01-21T00:00:00"/>
    <x v="1"/>
    <n v="95.364583333333314"/>
    <x v="0"/>
    <n v="5405.291666666667"/>
    <n v="0.46329884900783957"/>
    <n v="0.19061969562458086"/>
    <n v="7.350000000000001E-2"/>
    <n v="0.13150179616682761"/>
    <n v="6.1006429784844829E-2"/>
    <n v="218.137408493755"/>
    <n v="27.645822959923315"/>
    <n v="10.809170846551451"/>
    <n v="71.958362121508031"/>
    <n v="68.381335410196911"/>
  </r>
  <r>
    <x v="2"/>
    <d v="2005-01-22T00:00:00"/>
    <x v="1"/>
    <n v="83.055555555555543"/>
    <x v="1"/>
    <n v="5166.1047835990921"/>
    <n v="0.45035288219055347"/>
    <n v="0.19398431512293202"/>
    <n v="7.5999999999999998E-2"/>
    <n v="0.14582561651235326"/>
    <n v="6.2923279494626616E-2"/>
    <n v="209.64062088185526"/>
    <n v="28.775841950829562"/>
    <n v="12.384563600310575"/>
    <n v="67.964094621307041"/>
    <n v="67.907623918216885"/>
  </r>
  <r>
    <x v="2"/>
    <d v="2005-01-23T00:00:00"/>
    <x v="1"/>
    <n v="90.989583333333343"/>
    <x v="0"/>
    <n v="5769.416666666667"/>
    <n v="0.50521455485216582"/>
    <n v="0.20339686292505019"/>
    <n v="7.9500000000000015E-2"/>
    <n v="0.12920436932147378"/>
    <n v="6.1993953680769716E-2"/>
    <n v="260.99294525694279"/>
    <n v="27.933256012091505"/>
    <n v="10.518006267267685"/>
    <n v="74.771611438475119"/>
    <n v="69.93268572051889"/>
  </r>
  <r>
    <x v="2"/>
    <d v="2005-01-24T00:00:00"/>
    <x v="1"/>
    <n v="97.517361111111128"/>
    <x v="0"/>
    <n v="5914.666666666667"/>
    <n v="0.47591105080125673"/>
    <n v="0.20355024578766062"/>
    <n v="7.400000000000001E-2"/>
    <n v="0.13896501852481596"/>
    <n v="6.4508991201900859E-2"/>
    <n v="216.827102491505"/>
    <n v="27.10038395689827"/>
    <n v="11.19017232320668"/>
    <n v="71.165116090636204"/>
    <n v="68.704099372427208"/>
  </r>
  <r>
    <x v="2"/>
    <d v="2005-01-25T00:00:00"/>
    <x v="1"/>
    <n v="96.319444444444443"/>
    <x v="0"/>
    <n v="5995.833333333333"/>
    <n v="0.47859262507491312"/>
    <n v="0.21652923542237665"/>
    <n v="0.10225000000000001"/>
    <n v="0.15138297473282672"/>
    <n v="7.6503717544306987E-2"/>
    <n v="203.6837488228775"/>
    <n v="26.837224851897204"/>
    <n v="11.496283597977037"/>
    <n v="68.756707598764066"/>
    <n v="65.100510755789415"/>
  </r>
  <r>
    <x v="2"/>
    <d v="2005-01-26T00:00:00"/>
    <x v="1"/>
    <n v="97.118055555555557"/>
    <x v="0"/>
    <n v="5975.791666666667"/>
    <n v="0.52296935343294826"/>
    <n v="0.23253572680307352"/>
    <n v="9.325E-2"/>
    <n v="0.1435310989526547"/>
    <n v="7.994223234083335E-2"/>
    <n v="240.44255835167627"/>
    <n v="28.750617399735656"/>
    <n v="11.584427473740625"/>
    <n v="72.918512697045401"/>
    <n v="66.077218559622807"/>
  </r>
  <r>
    <x v="2"/>
    <d v="2005-01-27T00:00:00"/>
    <x v="1"/>
    <n v="88.541666666666657"/>
    <x v="1"/>
    <n v="5383.5073068893525"/>
    <n v="0.47799817380881837"/>
    <n v="0.25086006667212163"/>
    <n v="0.11024999999999999"/>
    <n v="0.12585395738681562"/>
    <n v="7.0709530364697251E-2"/>
    <n v="166.97979470363651"/>
    <n v="25.517223258659104"/>
    <n v="13.060444082290223"/>
    <n v="74.035688894783164"/>
    <n v="72.203850201361774"/>
  </r>
  <r>
    <x v="2"/>
    <d v="2005-01-28T00:00:00"/>
    <x v="1"/>
    <n v="83.142361111111114"/>
    <x v="1"/>
    <n v="5743.5834829443402"/>
    <n v="0.57997894676471706"/>
    <n v="0.27839726854575059"/>
    <n v="0.11649999999999999"/>
    <n v="0.15765479441483501"/>
    <n v="8.3396840640717673E-2"/>
    <n v="192.3571504872865"/>
    <n v="26.971716906759131"/>
    <n v="12.464259793470671"/>
    <n v="73.24516566853687"/>
    <n v="70.515424455194079"/>
  </r>
  <r>
    <x v="2"/>
    <d v="2005-01-29T00:00:00"/>
    <x v="1"/>
    <n v="100"/>
    <x v="0"/>
    <n v="6270"/>
    <n v="0.56529570159702291"/>
    <n v="0.23959973113908825"/>
    <n v="0.12825"/>
    <n v="0.20671506562825784"/>
    <n v="8.5012356614368484E-2"/>
    <n v="186.40917477009026"/>
    <n v="28.445643938719094"/>
    <n v="12.259066815109792"/>
    <n v="63.896727159747279"/>
    <n v="64.969513260603335"/>
  </r>
  <r>
    <x v="2"/>
    <d v="2005-01-30T00:00:00"/>
    <x v="1"/>
    <n v="93.28125"/>
    <x v="0"/>
    <n v="6447.833333333333"/>
    <n v="0.57335885352857552"/>
    <n v="0.25627231671026446"/>
    <n v="0.10650000000000001"/>
    <n v="0.21282001325047245"/>
    <n v="8.3305663618713791E-2"/>
    <n v="232.48202011770098"/>
    <n v="27.210696574009699"/>
    <n v="13.035374126562632"/>
    <n v="63.377510136704295"/>
    <n v="67.927220207143037"/>
  </r>
  <r>
    <x v="2"/>
    <d v="2005-01-31T00:00:00"/>
    <x v="1"/>
    <n v="99.878472222222214"/>
    <x v="0"/>
    <n v="6327.1284371736911"/>
    <n v="0.55662290020952987"/>
    <n v="0.24227699000567729"/>
    <n v="0.128"/>
    <n v="0.21902238817771061"/>
    <n v="8.1827604744865362E-2"/>
    <n v="207.89969731994293"/>
    <n v="27.797052940756409"/>
    <n v="13.188638501364322"/>
    <n v="61.133181771653391"/>
    <n v="66.638791199060691"/>
  </r>
  <r>
    <x v="2"/>
    <d v="2005-02-01T00:00:00"/>
    <x v="1"/>
    <n v="90.885416666666657"/>
    <x v="0"/>
    <n v="5994.486599373482"/>
    <n v="0.48453009374963424"/>
    <n v="0.18005844991157904"/>
    <n v="0.11699999999999999"/>
    <n v="0.16823877856056457"/>
    <n v="5.134048939499989E-2"/>
    <n v="179.11464281218099"/>
    <n v="29.577297029708717"/>
    <n v="12.01952286037236"/>
    <n v="65.651015028843602"/>
    <n v="71.792229242763085"/>
  </r>
  <r>
    <x v="2"/>
    <d v="2005-02-02T00:00:00"/>
    <x v="1"/>
    <n v="79.791666666666657"/>
    <x v="1"/>
    <n v="5658.402555910543"/>
    <n v="0.46909043830815095"/>
    <n v="0.19587920800867267"/>
    <n v="9.7750000000000004E-2"/>
    <n v="0.14319275442366586"/>
    <n v="5.6251949972863327E-2"/>
    <n v="169.76452827441724"/>
    <n v="28.60631398222986"/>
    <n v="12.250938271614441"/>
    <n v="69.823849482103498"/>
    <n v="71.610957403083134"/>
  </r>
  <r>
    <x v="2"/>
    <d v="2005-02-03T00:00:00"/>
    <x v="1"/>
    <n v="89.409722222222214"/>
    <x v="1"/>
    <n v="5526.25"/>
    <n v="0.48735166796260276"/>
    <n v="0.19488416406227854"/>
    <n v="8.8749999999999996E-2"/>
    <n v="0.13380486142872675"/>
    <n v="5.8470312641072164E-2"/>
    <n v="156.64185388296477"/>
    <n v="25.428770657011107"/>
    <n v="9.8183444903849075"/>
    <n v="72.928133326629279"/>
    <n v="70.416414011656371"/>
  </r>
  <r>
    <x v="2"/>
    <d v="2005-02-04T00:00:00"/>
    <x v="1"/>
    <n v="93.819444444444443"/>
    <x v="0"/>
    <n v="5489.666666666667"/>
    <n v="0.45126528110237413"/>
    <n v="0.1698827540877558"/>
    <n v="8.4250000000000005E-2"/>
    <n v="0.12918754570000565"/>
    <n v="5.6001243458906537E-2"/>
    <n v="192.44510485103825"/>
    <n v="24.134074598616099"/>
    <n v="8.543707008816007"/>
    <n v="71.756105164824604"/>
    <n v="67.477220044065533"/>
  </r>
  <r>
    <x v="2"/>
    <d v="2005-02-05T00:00:00"/>
    <x v="1"/>
    <n v="96.475694444444443"/>
    <x v="0"/>
    <n v="5613"/>
    <n v="0.46013548261290749"/>
    <n v="0.17655405463856227"/>
    <n v="9.35E-2"/>
    <n v="0.14523235013017283"/>
    <n v="5.9262021262330648E-2"/>
    <n v="198.00741611568975"/>
    <n v="26.510332048821503"/>
    <n v="9.879434028312124"/>
    <n v="68.81388844174684"/>
    <n v="66.834549627253224"/>
  </r>
  <r>
    <x v="2"/>
    <d v="2005-02-06T00:00:00"/>
    <x v="1"/>
    <n v="89.895833333333314"/>
    <x v="1"/>
    <n v="5640.5"/>
    <n v="0.47023155961675978"/>
    <n v="0.16845172464763764"/>
    <n v="9.2249999999999999E-2"/>
    <n v="0.16837963251801222"/>
    <n v="5.7567122506671793E-2"/>
    <n v="180.34015039863326"/>
    <n v="27.156473220463717"/>
    <n v="9.9715758799694374"/>
    <n v="64.592669383204765"/>
    <n v="66.207924681963604"/>
  </r>
  <r>
    <x v="2"/>
    <d v="2005-02-07T00:00:00"/>
    <x v="1"/>
    <n v="98.489583333333329"/>
    <x v="0"/>
    <n v="6268.3979057591623"/>
    <n v="0.52218161181781131"/>
    <n v="0.19540623584205322"/>
    <n v="0.12225"/>
    <n v="0.19875950321041888"/>
    <n v="6.5400920678776578E-2"/>
    <n v="237.65124440501324"/>
    <n v="26.885124239142165"/>
    <n v="10.792445957065212"/>
    <n v="62.39797729416879"/>
    <n v="66.936269131337824"/>
  </r>
  <r>
    <x v="2"/>
    <d v="2005-02-08T00:00:00"/>
    <x v="1"/>
    <n v="95.451388888888872"/>
    <x v="0"/>
    <n v="5870.875"/>
    <n v="0.50140246815608114"/>
    <n v="0.20458074806012733"/>
    <n v="0.1255"/>
    <n v="0.16547538929825034"/>
    <n v="6.4487852441716301E-2"/>
    <n v="193.85980998326448"/>
    <n v="26.843844924609332"/>
    <n v="11.190254423851522"/>
    <n v="67.41301746471008"/>
    <n v="68.874857244419147"/>
  </r>
  <r>
    <x v="2"/>
    <d v="2005-02-09T00:00:00"/>
    <x v="1"/>
    <n v="97.34375"/>
    <x v="0"/>
    <n v="6063.458333333333"/>
    <n v="0.46401593698494398"/>
    <n v="0.17508932660253018"/>
    <n v="8.8999999999999996E-2"/>
    <n v="0.14807283271344043"/>
    <n v="5.7602289338140072E-2"/>
    <n v="229.76357984846874"/>
    <n v="26.858953801132202"/>
    <n v="9.9903073881117113"/>
    <n v="68.466184168698859"/>
    <n v="67.489950159686302"/>
  </r>
  <r>
    <x v="2"/>
    <d v="2005-02-10T00:00:00"/>
    <x v="1"/>
    <n v="98.454861111111128"/>
    <x v="0"/>
    <n v="6006.958333333333"/>
    <n v="0.48344601136591592"/>
    <n v="0.19554196467527243"/>
    <n v="0.1"/>
    <n v="0.13773648432397401"/>
    <n v="6.3126200401225116E-2"/>
    <n v="204.76239808747999"/>
    <n v="27.392944976372469"/>
    <n v="10.502575002040356"/>
    <n v="71.870788026833623"/>
    <n v="68.126720034362748"/>
  </r>
  <r>
    <x v="2"/>
    <d v="2005-02-11T00:00:00"/>
    <x v="1"/>
    <n v="94.704861111111114"/>
    <x v="0"/>
    <n v="5913.833333333333"/>
    <n v="0.49408325159823024"/>
    <n v="0.19014898569596705"/>
    <n v="7.6749999999999999E-2"/>
    <n v="0.134226697144531"/>
    <n v="6.16919076677667E-2"/>
    <n v="192.28919927371575"/>
    <n v="26.102438832738127"/>
    <n v="9.3314066563979381"/>
    <n v="73.209178308176362"/>
    <n v="68.004504585645932"/>
  </r>
  <r>
    <x v="2"/>
    <d v="2005-02-12T00:00:00"/>
    <x v="1"/>
    <n v="98.038194444444443"/>
    <x v="0"/>
    <n v="5964"/>
    <n v="0.45855465584447452"/>
    <n v="0.18025351069272777"/>
    <n v="6.9500000000000006E-2"/>
    <n v="0.1461739976571588"/>
    <n v="6.4284702151950673E-2"/>
    <n v="213.68996854001"/>
    <n v="24.863882707380263"/>
    <n v="9.2405308873302516"/>
    <n v="68.525727474935309"/>
    <n v="64.787169256523143"/>
  </r>
  <r>
    <x v="2"/>
    <d v="2005-02-13T00:00:00"/>
    <x v="1"/>
    <n v="98.368055555555557"/>
    <x v="0"/>
    <n v="5801.208333333333"/>
    <n v="0.43819381223983517"/>
    <n v="0.17874731884291348"/>
    <n v="5.7249999999999995E-2"/>
    <n v="0.13553316375392949"/>
    <n v="6.4736968905629924E-2"/>
    <n v="228.68552408047199"/>
    <n v="25.568899043123803"/>
    <n v="9.6452129950737291"/>
    <n v="69.437638605145295"/>
    <n v="64.212775455083985"/>
  </r>
  <r>
    <x v="2"/>
    <d v="2005-02-14T00:00:00"/>
    <x v="1"/>
    <n v="95.451388888888872"/>
    <x v="0"/>
    <n v="5674.666666666667"/>
    <n v="0.43020155516359254"/>
    <n v="0.16261290184592339"/>
    <n v="6.6250000000000003E-2"/>
    <n v="0.1207474220344646"/>
    <n v="6.2068234184362296E-2"/>
    <n v="185.77174125641449"/>
    <n v="25.23740466598672"/>
    <n v="8.2227090108315366"/>
    <n v="72.278139275344273"/>
    <n v="62.300878373000387"/>
  </r>
  <r>
    <x v="2"/>
    <d v="2005-02-15T00:00:00"/>
    <x v="1"/>
    <n v="92.239583333333343"/>
    <x v="0"/>
    <n v="5130.5321739130395"/>
    <n v="0.48212056860957214"/>
    <n v="0.19751488547946211"/>
    <n v="8.2000000000000003E-2"/>
    <n v="0.12657457011687259"/>
    <n v="6.0501859529200022E-2"/>
    <n v="165.0615407491"/>
    <n v="27.534703446937126"/>
    <n v="10.622479941554424"/>
    <n v="74.086825299167003"/>
    <n v="69.765760101149581"/>
  </r>
  <r>
    <x v="2"/>
    <d v="2005-02-16T00:00:00"/>
    <x v="1"/>
    <n v="81.232638888888886"/>
    <x v="1"/>
    <n v="5595.916666666667"/>
    <n v="0.46390284544682875"/>
    <n v="0.17833473898140012"/>
    <n v="7.85E-2"/>
    <n v="0.11923691707318428"/>
    <n v="5.4116242146534856E-2"/>
    <n v="203.95528544685024"/>
    <n v="28.486172624924532"/>
    <n v="10.27763178384606"/>
    <n v="74.609295741299874"/>
    <n v="70.023365287359994"/>
  </r>
  <r>
    <x v="2"/>
    <d v="2005-02-17T00:00:00"/>
    <x v="1"/>
    <n v="92.1875"/>
    <x v="0"/>
    <n v="5414.458333333333"/>
    <n v="0.4458180471512232"/>
    <n v="0.17619964242675859"/>
    <n v="7.8E-2"/>
    <n v="0.12673568305013175"/>
    <n v="5.4650167875468246E-2"/>
    <n v="201.76417881959503"/>
    <n v="28.313655189815826"/>
    <n v="10.791981447136957"/>
    <n v="71.893936992350561"/>
    <n v="69.334620112738165"/>
  </r>
  <r>
    <x v="2"/>
    <d v="2005-02-18T00:00:00"/>
    <x v="1"/>
    <n v="70.590277777777771"/>
    <x v="1"/>
    <n v="5088.0519480519479"/>
    <n v="0.42649100685517383"/>
    <n v="0.15064708873449387"/>
    <n v="7.0750000000000007E-2"/>
    <n v="0.12219042455912142"/>
    <n v="4.6936459798688893E-2"/>
    <n v="206.83814822332124"/>
    <n v="26.695641493579831"/>
    <n v="9.1035900493205411"/>
    <n v="71.677835387383638"/>
    <n v="69.20004026767171"/>
  </r>
  <r>
    <x v="2"/>
    <d v="2005-02-19T00:00:00"/>
    <x v="1"/>
    <n v="99.809027777777771"/>
    <x v="0"/>
    <n v="5826.708333333333"/>
    <n v="0.43748181057286489"/>
    <n v="0.15948889416451539"/>
    <n v="8.4499999999999992E-2"/>
    <n v="0.14220711525250893"/>
    <n v="5.225352480213085E-2"/>
    <n v="171.83863062850025"/>
    <n v="26.262350928893934"/>
    <n v="9.5383133963163136"/>
    <n v="67.861502793377213"/>
    <n v="67.606898726008666"/>
  </r>
  <r>
    <x v="2"/>
    <d v="2005-02-20T00:00:00"/>
    <x v="1"/>
    <n v="95.46875"/>
    <x v="0"/>
    <n v="5948.6373165618443"/>
    <n v="0.4379301211157709"/>
    <n v="0.16677603413603526"/>
    <n v="9.6000000000000002E-2"/>
    <n v="0.16272326205198376"/>
    <n v="6.0601821391114287E-2"/>
    <n v="199.33945842397875"/>
    <n v="26.890317452450645"/>
    <n v="10.37204454955064"/>
    <n v="63.225236713980181"/>
    <n v="64.036868066180602"/>
  </r>
  <r>
    <x v="2"/>
    <d v="2005-02-21T00:00:00"/>
    <x v="1"/>
    <n v="76.996527777777786"/>
    <x v="1"/>
    <n v="5525.083333333333"/>
    <n v="0.43071048745132057"/>
    <n v="0.16658466293969929"/>
    <n v="9.0499999999999997E-2"/>
    <n v="0.13786323730138064"/>
    <n v="6.0820736154336572E-2"/>
    <n v="174.84894393261976"/>
    <n v="26.252036316195273"/>
    <n v="9.49211703178125"/>
    <n v="68.350490581150765"/>
    <n v="63.898719617786412"/>
  </r>
  <r>
    <x v="2"/>
    <d v="2005-02-22T00:00:00"/>
    <x v="1"/>
    <n v="98.506944444444443"/>
    <x v="0"/>
    <n v="5559.9149840595119"/>
    <n v="0.44851671394061032"/>
    <n v="0.17703206347179215"/>
    <n v="0.10575"/>
    <n v="0.15965361096902408"/>
    <n v="8.7450700174665219E-2"/>
    <n v="175.06182256837701"/>
    <n v="27.446501236239005"/>
    <n v="8.5495571829183969"/>
    <n v="64.78080429099407"/>
    <n v="51.124569848551033"/>
  </r>
  <r>
    <x v="2"/>
    <d v="2005-02-23T00:00:00"/>
    <x v="1"/>
    <n v="100"/>
    <x v="0"/>
    <n v="5630.125"/>
    <n v="0.4296423707003989"/>
    <n v="0.16727949052004468"/>
    <n v="9.0750000000000011E-2"/>
    <n v="0.13326609060967742"/>
    <n v="7.7068968221893838E-2"/>
    <n v="194.55045126793425"/>
    <n v="25.561279036922027"/>
    <n v="7.8167504781469237"/>
    <n v="69.343389888780891"/>
    <n v="54.464452634536784"/>
  </r>
  <r>
    <x v="2"/>
    <d v="2005-02-24T00:00:00"/>
    <x v="1"/>
    <n v="94.861111111111114"/>
    <x v="0"/>
    <n v="5316.166666666667"/>
    <n v="0.43764559666167668"/>
    <n v="0.14070696422030285"/>
    <n v="8.3750000000000005E-2"/>
    <n v="0.13521129563465303"/>
    <n v="4.5223372765952508E-2"/>
    <n v="207.11281406476601"/>
    <n v="26.853039730346143"/>
    <n v="8.4804445781920794"/>
    <n v="69.454397940918014"/>
    <n v="68.223168718527162"/>
  </r>
  <r>
    <x v="2"/>
    <d v="2005-02-25T00:00:00"/>
    <x v="1"/>
    <n v="90.121527777777786"/>
    <x v="0"/>
    <n v="5060.9618104667652"/>
    <n v="0.40880823701349872"/>
    <n v="0.13937863301458875"/>
    <n v="7.2250000000000009E-2"/>
    <n v="0.13760781435665836"/>
    <n v="5.5050856659400751E-2"/>
    <n v="186.5027415874905"/>
    <n v="27.210013943741281"/>
    <n v="8.4729667128382982"/>
    <n v="66.676257164197608"/>
    <n v="60.897769469878746"/>
  </r>
  <r>
    <x v="2"/>
    <d v="2005-02-26T00:00:00"/>
    <x v="1"/>
    <n v="40.659722222222221"/>
    <x v="1"/>
    <n v="4633.333333333333"/>
    <n v="0.46861847056978412"/>
    <n v="0.17363433893237412"/>
    <n v="7.1249999999999994E-2"/>
    <n v="0.11878430421805757"/>
    <n v="5.5242621792259326E-2"/>
    <n v="167.6178019861575"/>
    <n v="26.970581548148626"/>
    <n v="9.1424211761837455"/>
    <n v="74.982099736840766"/>
    <n v="68.598133006030494"/>
  </r>
  <r>
    <x v="2"/>
    <d v="2005-02-27T00:00:00"/>
    <x v="1"/>
    <n v="94.340277777777771"/>
    <x v="0"/>
    <n v="6090.5"/>
    <n v="0.50319173137817086"/>
    <n v="0.21070682379935968"/>
    <n v="7.8750000000000001E-2"/>
    <n v="0.13120094469528695"/>
    <n v="6.3654079305146508E-2"/>
    <n v="205.38752524193848"/>
    <n v="29.778679337214257"/>
    <n v="11.78352546052909"/>
    <n v="74.252843856927811"/>
    <n v="70.167790024922382"/>
  </r>
  <r>
    <x v="2"/>
    <d v="2005-02-28T00:00:00"/>
    <x v="1"/>
    <n v="94.045138888888886"/>
    <x v="0"/>
    <n v="5619.3088857545799"/>
    <n v="0.47202197090645548"/>
    <n v="0.2216835617768424"/>
    <n v="7.6749999999999999E-2"/>
    <n v="9.5144912015792685E-2"/>
    <n v="8.2404091723171619E-2"/>
    <n v="183.94503839444158"/>
    <n v="28.571832075218811"/>
    <n v="10.606212536454628"/>
    <n v="80.10910058066041"/>
    <n v="63.318820423267944"/>
  </r>
  <r>
    <x v="2"/>
    <d v="2005-03-01T00:00:00"/>
    <x v="1"/>
    <n v="82.395833333333343"/>
    <x v="1"/>
    <n v="4689.718142548596"/>
    <n v="0.41412716888207024"/>
    <n v="0.20978639588138107"/>
    <n v="9.2999999999999999E-2"/>
    <n v="7.1935152237073294E-2"/>
    <n v="6.7210761449189499E-2"/>
    <n v="150.81088067139476"/>
    <n v="23.244353759507515"/>
    <n v="9.7220274045908912"/>
    <n v="82.885843474758332"/>
    <n v="68.434662126706939"/>
  </r>
  <r>
    <x v="2"/>
    <d v="2005-03-02T00:00:00"/>
    <x v="1"/>
    <n v="92.673611111111114"/>
    <x v="0"/>
    <n v="5019.7525773195885"/>
    <n v="0.46347898371589757"/>
    <n v="0.17125910428623556"/>
    <n v="3.6249999999999998E-2"/>
    <n v="7.908106496203629E-2"/>
    <n v="5.2275366300416119E-2"/>
    <n v="179.76044469379801"/>
    <n v="34.555020841047408"/>
    <n v="10.723672492101731"/>
    <n v="83.127541238048678"/>
    <n v="69.815796236197599"/>
  </r>
  <r>
    <x v="2"/>
    <d v="2005-03-03T00:00:00"/>
    <x v="1"/>
    <n v="57.065972222222214"/>
    <x v="1"/>
    <n v="3724.3114406779659"/>
    <n v="0.33951930529644314"/>
    <n v="0.10660109165830904"/>
    <n v="3.0499999999999999E-2"/>
    <n v="8.1359503787268125E-2"/>
    <n v="4.1013491876352282E-2"/>
    <n v="141.48728379613851"/>
    <n v="28.497127917581043"/>
    <n v="7.260265844311693"/>
    <n v="76.254483768446221"/>
    <n v="61.875630618886312"/>
  </r>
  <r>
    <x v="2"/>
    <d v="2005-03-04T00:00:00"/>
    <x v="1"/>
    <n v="61.145833333333336"/>
    <x v="1"/>
    <n v="4283.961093585699"/>
    <n v="0.40008680945303776"/>
    <n v="0.17186850615536348"/>
    <n v="1.95E-2"/>
    <n v="8.2272199246683705E-2"/>
    <n v="6.6111341189738368E-2"/>
    <n v="147.76076041711599"/>
    <n v="28.764408339279946"/>
    <n v="9.6104680974993677"/>
    <n v="79.66417186764663"/>
    <n v="61.95980937990759"/>
  </r>
  <r>
    <x v="2"/>
    <d v="2005-03-05T00:00:00"/>
    <x v="1"/>
    <n v="42.569444444444443"/>
    <x v="1"/>
    <n v="6726.4727626459135"/>
    <n v="0.55587548284843513"/>
    <n v="0.34666962477118834"/>
    <n v="7.7750000000000014E-2"/>
    <n v="7.9884263201564096E-2"/>
    <n v="8.469294626268109E-2"/>
    <n v="194.10774896784977"/>
    <n v="27.913939129499717"/>
    <n v="15.404029923746551"/>
    <n v="85.874823840116704"/>
    <n v="75.987265294229672"/>
  </r>
  <r>
    <x v="2"/>
    <d v="2005-03-06T00:00:00"/>
    <x v="1"/>
    <n v="42.777777777777779"/>
    <x v="1"/>
    <n v="5788.3473451327427"/>
    <n v="0.51734316682008363"/>
    <n v="0.21593493686192469"/>
    <n v="4.3999999999999997E-2"/>
    <n v="9.0688555906819776E-2"/>
    <n v="5.7496437839860033E-2"/>
    <n v="86.723044023555502"/>
    <n v="29.660465423372862"/>
    <n v="11.03816674054616"/>
    <n v="82.722826754488665"/>
    <n v="73.756475960220541"/>
  </r>
  <r>
    <x v="2"/>
    <d v="2005-03-07T00:00:00"/>
    <x v="1"/>
    <n v="47.56944444444445"/>
    <x v="1"/>
    <n v="6213.6074766355141"/>
    <n v="0.72134742442525912"/>
    <n v="0.44999825616378891"/>
    <n v="6.3E-2"/>
    <n v="9.0411426636818545E-2"/>
    <n v="0.10026952335445516"/>
    <n v="150.4428195677695"/>
    <n v="33.297274739634823"/>
    <n v="18.506833181713894"/>
    <n v="87.704169563236348"/>
    <n v="78.140703380640844"/>
  </r>
  <r>
    <x v="2"/>
    <d v="2005-03-08T00:00:00"/>
    <x v="1"/>
    <n v="55.416666666666671"/>
    <x v="1"/>
    <n v="5167.2893081761003"/>
    <n v="0.6271607893607466"/>
    <n v="0.33617421700716937"/>
    <n v="7.7499999999999999E-2"/>
    <n v="7.69950248203497E-2"/>
    <n v="7.8565340475118026E-2"/>
    <n v="172.94406681972549"/>
    <n v="31.098665012846759"/>
    <n v="14.604107607246984"/>
    <n v="87.940949609568577"/>
    <n v="77.044018171758793"/>
  </r>
  <r>
    <x v="2"/>
    <d v="2005-03-09T00:00:00"/>
    <x v="1"/>
    <n v="59.079861111111107"/>
    <x v="1"/>
    <n v="5522.0275761973917"/>
    <n v="0.56753960034052819"/>
    <n v="0.29354610180695495"/>
    <n v="6.5000000000000002E-2"/>
    <n v="8.7051888644441883E-2"/>
    <n v="8.9865428067418554E-2"/>
    <n v="165.69193656722175"/>
    <n v="35.457427260810512"/>
    <n v="15.083465164339511"/>
    <n v="84.869658247537885"/>
    <n v="69.801733757862124"/>
  </r>
  <r>
    <x v="2"/>
    <d v="2005-03-10T00:00:00"/>
    <x v="1"/>
    <n v="77.256944444444429"/>
    <x v="1"/>
    <n v="5587.744791666667"/>
    <n v="0.64787756316444378"/>
    <n v="0.34575888999801274"/>
    <n v="9.9000000000000005E-2"/>
    <n v="8.4811549139282433E-2"/>
    <n v="9.1544254606577669E-2"/>
    <n v="182.77438337462425"/>
    <n v="34.530428048403941"/>
    <n v="15.643139514440085"/>
    <n v="87.123260505570698"/>
    <n v="73.956382752286459"/>
  </r>
  <r>
    <x v="2"/>
    <d v="2005-03-11T00:00:00"/>
    <x v="1"/>
    <n v="87.378472222222214"/>
    <x v="1"/>
    <n v="5412.7687500000002"/>
    <n v="0.5641872307187269"/>
    <n v="0.29185531059958336"/>
    <n v="7.9250000000000001E-2"/>
    <n v="7.680675748542512E-2"/>
    <n v="7.2000609934297341E-2"/>
    <n v="193.85246839781274"/>
    <n v="29.508751134870671"/>
    <n v="13.348589096016894"/>
    <n v="86.611724089680195"/>
    <n v="75.738529867255522"/>
  </r>
  <r>
    <x v="2"/>
    <d v="2005-03-12T00:00:00"/>
    <x v="1"/>
    <n v="81.145833333333343"/>
    <x v="1"/>
    <n v="5270.4218749999991"/>
    <n v="0.61122046447186096"/>
    <n v="0.27782813586483535"/>
    <n v="6.9750000000000006E-2"/>
    <n v="6.8021757118033266E-2"/>
    <n v="5.0824205385642321E-2"/>
    <n v="154.51886103648553"/>
    <n v="28.856708202930371"/>
    <n v="12.08151740711673"/>
    <n v="89.080543144833698"/>
    <n v="82.050118765285021"/>
  </r>
  <r>
    <x v="2"/>
    <d v="2005-03-13T00:00:00"/>
    <x v="1"/>
    <n v="76.3888888888889"/>
    <x v="1"/>
    <n v="5253.2958333333336"/>
    <n v="0.61181917078241355"/>
    <n v="0.30814328301266625"/>
    <n v="6.5750000000000003E-2"/>
    <n v="7.5915698397210588E-2"/>
    <n v="6.2471795935184468E-2"/>
    <n v="157.39082873876276"/>
    <n v="29.00926592145187"/>
    <n v="13.326236890099446"/>
    <n v="87.82162402725551"/>
    <n v="80.10186534957117"/>
  </r>
  <r>
    <x v="2"/>
    <d v="2005-03-14T00:00:00"/>
    <x v="1"/>
    <n v="73.315972222222229"/>
    <x v="1"/>
    <n v="5492.291666666667"/>
    <n v="0.67909229658055992"/>
    <n v="0.35503367666617419"/>
    <n v="7.9000000000000001E-2"/>
    <n v="7.5707163681731027E-2"/>
    <n v="8.4967181466390221E-2"/>
    <n v="192.3784228023415"/>
    <n v="31.867549017024505"/>
    <n v="14.314513164527897"/>
    <n v="89.063184589603395"/>
    <n v="76.521838149005731"/>
  </r>
  <r>
    <x v="2"/>
    <d v="2005-03-15T00:00:00"/>
    <x v="1"/>
    <n v="91.076388888888886"/>
    <x v="0"/>
    <n v="5626.9083333333328"/>
    <n v="0.59353635363759183"/>
    <n v="0.26447786571300619"/>
    <n v="9.35E-2"/>
    <n v="7.5879508393480857E-2"/>
    <n v="5.7873377852119545E-2"/>
    <n v="178.738547872802"/>
    <n v="29.484672507672926"/>
    <n v="11.79528353199577"/>
    <n v="87.4403485504033"/>
    <n v="78.502221948322131"/>
  </r>
  <r>
    <x v="2"/>
    <d v="2005-03-16T00:00:00"/>
    <x v="1"/>
    <n v="89.010416666666657"/>
    <x v="1"/>
    <n v="5602.8208333333341"/>
    <n v="0.51894862256082874"/>
    <n v="0.22878913518446808"/>
    <n v="6.7250000000000004E-2"/>
    <n v="6.8300565214421696E-2"/>
    <n v="6.2009520662988489E-2"/>
    <n v="168.39861427437097"/>
    <n v="27.622157585805201"/>
    <n v="10.259354650841715"/>
    <n v="87.053814053672426"/>
    <n v="73.339714449208131"/>
  </r>
  <r>
    <x v="2"/>
    <d v="2005-03-17T00:00:00"/>
    <x v="1"/>
    <n v="90.989583333333329"/>
    <x v="0"/>
    <n v="5308.7739583333323"/>
    <n v="0.58051558618826571"/>
    <n v="0.24565322462233416"/>
    <n v="6.8250000000000005E-2"/>
    <n v="7.2671200730830748E-2"/>
    <n v="5.4375706261510497E-2"/>
    <n v="193.09518272793926"/>
    <n v="28.64815977424955"/>
    <n v="10.817175388747025"/>
    <n v="87.703833949416037"/>
    <n v="78.257709996100786"/>
  </r>
  <r>
    <x v="2"/>
    <d v="2005-03-18T00:00:00"/>
    <x v="1"/>
    <n v="85.260416666666657"/>
    <x v="1"/>
    <n v="5334.5686134002117"/>
    <n v="0.54952687398118072"/>
    <n v="0.23993744571331799"/>
    <n v="4.5499999999999999E-2"/>
    <n v="7.038903683810914E-2"/>
    <n v="5.7571255448145779E-2"/>
    <n v="160.56054932753699"/>
    <n v="29.419747401879132"/>
    <n v="11.228261864821476"/>
    <n v="87.399441658835642"/>
    <n v="76.396446108599946"/>
  </r>
  <r>
    <x v="2"/>
    <d v="2005-03-19T00:00:00"/>
    <x v="1"/>
    <n v="77.222222222222214"/>
    <x v="1"/>
    <n v="5802.1029411764712"/>
    <n v="0.64235952312317224"/>
    <n v="0.56886916496207007"/>
    <n v="5.6250000000000001E-2"/>
    <n v="6.5431490924431179E-2"/>
    <n v="0.11982177926273241"/>
    <n v="177.90067693740224"/>
    <n v="34.282631852102604"/>
    <n v="26.752477626274594"/>
    <n v="89.985521064082334"/>
    <n v="79.291797554960368"/>
  </r>
  <r>
    <x v="2"/>
    <d v="2005-03-20T00:00:00"/>
    <x v="1"/>
    <n v="70.329861111111114"/>
    <x v="1"/>
    <n v="5356.0947916666664"/>
    <n v="0.60531543947054089"/>
    <n v="0.46928888113052286"/>
    <n v="6.0750000000000005E-2"/>
    <n v="5.7420187059451518E-2"/>
    <n v="9.5899826882713202E-2"/>
    <n v="183.151415476024"/>
    <n v="26.746723562368356"/>
    <n v="18.284429633079956"/>
    <n v="90.708149152776357"/>
    <n v="79.983171462382913"/>
  </r>
  <r>
    <x v="2"/>
    <d v="2005-03-21T00:00:00"/>
    <x v="1"/>
    <n v="84.427083333333329"/>
    <x v="1"/>
    <n v="5156.6895833333338"/>
    <n v="0.5178998693320469"/>
    <n v="0.2513185754734889"/>
    <n v="4.8750000000000002E-2"/>
    <n v="6.281917483833116E-2"/>
    <n v="5.6477379648412603E-2"/>
    <n v="147.372384334402"/>
    <n v="29.412673136254295"/>
    <n v="12.622505803653882"/>
    <n v="88.058425601976964"/>
    <n v="77.875923693695043"/>
  </r>
  <r>
    <x v="2"/>
    <d v="2005-03-22T00:00:00"/>
    <x v="1"/>
    <n v="58.246527777777779"/>
    <x v="1"/>
    <n v="4832.7895833333332"/>
    <n v="0.46870064693932373"/>
    <n v="0.33312385318386684"/>
    <n v="3.9750000000000001E-2"/>
    <n v="6.4267222702476659E-2"/>
    <n v="7.3145622690081485E-2"/>
    <n v="172.27901373570199"/>
    <n v="28.604639641812405"/>
    <n v="18.419469685304183"/>
    <n v="86.48243716561214"/>
    <n v="78.353496777372385"/>
  </r>
  <r>
    <x v="2"/>
    <d v="2005-03-23T00:00:00"/>
    <x v="1"/>
    <n v="72.673611111111114"/>
    <x v="1"/>
    <n v="4603.4086956521705"/>
    <n v="0.59307465358364309"/>
    <n v="0.37976177471672867"/>
    <n v="5.0250000000000003E-2"/>
    <n v="6.7188633288981017E-2"/>
    <n v="6.6067878823105206E-2"/>
    <n v="140.16664208578501"/>
    <n v="27.802750862018119"/>
    <n v="16.610482040958889"/>
    <n v="88.885935521093941"/>
    <n v="82.932666868116513"/>
  </r>
  <r>
    <x v="2"/>
    <d v="2005-03-24T00:00:00"/>
    <x v="1"/>
    <n v="69.791666666666657"/>
    <x v="1"/>
    <n v="5275.5360169491523"/>
    <n v="0.719425153819505"/>
    <n v="0.48222380966204531"/>
    <n v="4.7500000000000001E-2"/>
    <n v="7.7146767391179413E-2"/>
    <n v="0.11449662093851458"/>
    <n v="186.99001189381602"/>
    <n v="32.588267840462905"/>
    <n v="18.72807792630682"/>
    <n v="89.487800984448455"/>
    <n v="76.724264773282115"/>
  </r>
  <r>
    <x v="2"/>
    <d v="2005-03-25T00:00:00"/>
    <x v="1"/>
    <n v="84.270833333333329"/>
    <x v="1"/>
    <n v="5720.3114583333327"/>
    <n v="0.72892897858047312"/>
    <n v="0.45943932070382787"/>
    <n v="7.1750000000000008E-2"/>
    <n v="7.4999667701788134E-2"/>
    <n v="9.9794605187860971E-2"/>
    <n v="178.56554833671325"/>
    <n v="36.443531661180444"/>
    <n v="20.101497662901533"/>
    <n v="89.895610448789043"/>
    <n v="78.668976438893324"/>
  </r>
  <r>
    <x v="2"/>
    <d v="2005-03-26T00:00:00"/>
    <x v="1"/>
    <n v="58.038194444444443"/>
    <x v="1"/>
    <n v="5536.494791666667"/>
    <n v="0.78695864102024915"/>
    <n v="0.55576208272997252"/>
    <n v="0.105"/>
    <n v="6.3719226720337946E-2"/>
    <n v="9.4118294790519488E-2"/>
    <n v="181.49239792598499"/>
    <n v="34.376209157315266"/>
    <n v="21.995783554278646"/>
    <n v="92.073767716504051"/>
    <n v="83.421955214844715"/>
  </r>
  <r>
    <x v="2"/>
    <d v="2005-03-27T00:00:00"/>
    <x v="1"/>
    <n v="70.972222222222214"/>
    <x v="1"/>
    <n v="5853.1760391198004"/>
    <n v="0.78264372102384738"/>
    <n v="0.58894071373235657"/>
    <n v="8.5499999999999993E-2"/>
    <n v="8.4912177306345385E-2"/>
    <n v="0.14337710054701322"/>
    <n v="180.59683621342799"/>
    <n v="35.369149441791507"/>
    <n v="22.675445328360606"/>
    <n v="89.364931192839563"/>
    <n v="76.136141131006994"/>
  </r>
  <r>
    <x v="2"/>
    <d v="2005-03-28T00:00:00"/>
    <x v="1"/>
    <n v="58.59375"/>
    <x v="1"/>
    <n v="6031.1896737181823"/>
    <n v="0.8802185532647927"/>
    <n v="0.64987858434993717"/>
    <n v="7.1500000000000008E-2"/>
    <n v="8.303699626233417E-2"/>
    <n v="0.14595203846209526"/>
    <n v="167.38338109092149"/>
    <n v="34.135100812157468"/>
    <n v="21.67134082187194"/>
    <n v="90.786729859083366"/>
    <n v="78.066598747854457"/>
  </r>
  <r>
    <x v="2"/>
    <d v="2005-03-29T00:00:00"/>
    <x v="1"/>
    <n v="68.072916666666657"/>
    <x v="1"/>
    <n v="5865.818660119251"/>
    <n v="0.74358578671160536"/>
    <n v="0.439606898337636"/>
    <n v="6.6750000000000004E-2"/>
    <n v="7.5992909987759316E-2"/>
    <n v="0.10145066289059577"/>
    <n v="174.46125932485924"/>
    <n v="33.723982002459657"/>
    <n v="17.145182354420275"/>
    <n v="89.982955305855043"/>
    <n v="77.380243740169789"/>
  </r>
  <r>
    <x v="2"/>
    <d v="2005-03-30T00:00:00"/>
    <x v="1"/>
    <n v="57.309027777777779"/>
    <x v="1"/>
    <n v="5295.3208333333332"/>
    <n v="0.73013488948970862"/>
    <n v="0.5174696085255025"/>
    <n v="5.8499999999999996E-2"/>
    <n v="6.493919547160984E-2"/>
    <n v="0.11770349814931005"/>
    <n v="154.77314496400425"/>
    <n v="32.69923904263311"/>
    <n v="19.730008971788791"/>
    <n v="91.286440715102245"/>
    <n v="77.716666489864465"/>
  </r>
  <r>
    <x v="2"/>
    <d v="2005-03-31T00:00:00"/>
    <x v="1"/>
    <n v="83.663194444444443"/>
    <x v="1"/>
    <n v="5270.0374999999995"/>
    <n v="0.56752383209163992"/>
    <n v="0.36680370562198128"/>
    <n v="9.2999999999999999E-2"/>
    <n v="6.2202385328222788E-2"/>
    <n v="9.0826456398701891E-2"/>
    <n v="179.52719367588941"/>
    <n v="29.030182573529281"/>
    <n v="15.911370985299483"/>
    <n v="89.230590373419901"/>
    <n v="75.669696164855324"/>
  </r>
  <r>
    <x v="2"/>
    <d v="2005-04-01T00:00:00"/>
    <x v="1"/>
    <n v="69.375"/>
    <x v="1"/>
    <n v="4688.7702749738983"/>
    <n v="0.54910715594024773"/>
    <n v="0.32252849210949702"/>
    <n v="4.5999999999999999E-2"/>
    <n v="4.7884908129557618E-2"/>
    <n v="6.6137241086063822E-2"/>
    <n v="149.0625216469885"/>
    <n v="30.678763402998825"/>
    <n v="15.734624330306513"/>
    <n v="91.420712376572908"/>
    <n v="79.827429833435431"/>
  </r>
  <r>
    <x v="2"/>
    <d v="2005-04-02T00:00:00"/>
    <x v="1"/>
    <n v="79.0625"/>
    <x v="1"/>
    <n v="4892.1541666666662"/>
    <n v="0.65521938087439335"/>
    <n v="0.37985469304623393"/>
    <n v="6.9750000000000006E-2"/>
    <n v="6.0557644441013067E-2"/>
    <n v="8.2502473515425501E-2"/>
    <n v="156.383226017162"/>
    <n v="32.556296504293265"/>
    <n v="16.331537460431271"/>
    <n v="90.926779766191459"/>
    <n v="78.677966269301393"/>
  </r>
  <r>
    <x v="2"/>
    <d v="2005-04-03T00:00:00"/>
    <x v="1"/>
    <n v="94.322916666666671"/>
    <x v="0"/>
    <n v="5123.2062500000002"/>
    <n v="0.61475805171635078"/>
    <n v="0.36668434508402942"/>
    <n v="9.4500000000000001E-2"/>
    <n v="7.5943933861345625E-2"/>
    <n v="7.8633784722314512E-2"/>
    <n v="179.741271953221"/>
    <n v="32.249775075543184"/>
    <n v="17.278760769441146"/>
    <n v="87.853277915377461"/>
    <n v="78.914303634825018"/>
  </r>
  <r>
    <x v="2"/>
    <d v="2005-04-04T00:00:00"/>
    <x v="1"/>
    <n v="62.847222222222221"/>
    <x v="1"/>
    <n v="5189.3544303797471"/>
    <n v="0.62955889644164409"/>
    <n v="0.34169179094881902"/>
    <n v="7.9500000000000001E-2"/>
    <n v="7.0623813860601889E-2"/>
    <n v="8.3007016765429334E-2"/>
    <n v="147.095581997241"/>
    <n v="29.958238150609056"/>
    <n v="13.915448468768339"/>
    <n v="88.991278165886285"/>
    <n v="76.16057309278375"/>
  </r>
  <r>
    <x v="2"/>
    <d v="2005-04-05T00:00:00"/>
    <x v="1"/>
    <n v="72.569444444444429"/>
    <x v="1"/>
    <n v="5615.4907076483241"/>
    <n v="0.76458146649000713"/>
    <n v="0.43522418031728261"/>
    <n v="6.1749999999999999E-2"/>
    <n v="8.4487441777779809E-2"/>
    <n v="9.1802896926680713E-2"/>
    <n v="170.002177688827"/>
    <n v="31.148802272611469"/>
    <n v="15.777974556802308"/>
    <n v="89.191231749251756"/>
    <n v="79.367520273223548"/>
  </r>
  <r>
    <x v="2"/>
    <d v="2005-04-06T00:00:00"/>
    <x v="1"/>
    <n v="48.125"/>
    <x v="1"/>
    <n v="5059.826086956522"/>
    <n v="0.59546113554289548"/>
    <n v="0.32268804729531858"/>
    <n v="0.05"/>
    <n v="4.8602959787425105E-2"/>
    <n v="6.26062752228016E-2"/>
    <n v="146.86023268023675"/>
    <n v="30.139467451579712"/>
    <n v="14.373545438919715"/>
    <n v="91.985815431451556"/>
    <n v="80.950537523436736"/>
  </r>
  <r>
    <x v="2"/>
    <d v="2005-04-07T00:00:00"/>
    <x v="1"/>
    <n v="42.569444444444443"/>
    <x v="1"/>
    <n v="4636.5020833333338"/>
    <n v="0.45926304555645625"/>
    <n v="0.18315901101453549"/>
    <n v="6.4000000000000001E-2"/>
    <n v="6.3389688829092225E-2"/>
    <n v="6.0767158440820111E-2"/>
    <n v="135.96474720860274"/>
    <n v="29.826854750603886"/>
    <n v="9.2626428807789747"/>
    <n v="86.38075566209929"/>
    <n v="67.263222732528803"/>
  </r>
  <r>
    <x v="2"/>
    <d v="2005-04-08T00:00:00"/>
    <x v="1"/>
    <n v="27.41319444444445"/>
    <x v="1"/>
    <n v="3801.8879911861941"/>
    <n v="0.51354931440184393"/>
    <n v="0.3233849083162047"/>
    <n v="7.8E-2"/>
    <n v="0.13537131482043341"/>
    <n v="9.6050136343759016E-2"/>
    <n v="131.8695160107165"/>
    <n v="28.153337849341643"/>
    <n v="16.938507264723455"/>
    <n v="73.995773569048396"/>
    <n v="70.699210292307328"/>
  </r>
  <r>
    <x v="2"/>
    <d v="2005-04-09T00:00:00"/>
    <x v="1"/>
    <n v="0"/>
    <x v="1"/>
    <n v="3529.6549794852699"/>
    <n v="0.602463084361474"/>
    <n v="0.46982402856177291"/>
    <n v="0.13025"/>
    <n v="0.13299952150669231"/>
    <n v="0.12015532398083005"/>
    <n v="131.31584835591525"/>
    <n v="29.764863621810456"/>
    <n v="22.190727867637413"/>
    <n v="78.273729793364382"/>
    <n v="74.830542832727119"/>
  </r>
  <r>
    <x v="2"/>
    <d v="2005-04-10T00:00:00"/>
    <x v="1"/>
    <n v="4.010416666666667"/>
    <x v="1"/>
    <n v="4083.2653061224464"/>
    <n v="0.59554194863729504"/>
    <n v="0.52519299683401643"/>
    <m/>
    <n v="0.12210468882386494"/>
    <n v="0.1256833123756321"/>
    <n v="128.20874828845302"/>
    <n v="30.753405623721079"/>
    <n v="25.973849991319113"/>
    <n v="79.81370945402135"/>
    <n v="76.438831332487112"/>
  </r>
  <r>
    <x v="2"/>
    <d v="2005-04-11T00:00:00"/>
    <x v="1"/>
    <n v="63.038194444444443"/>
    <x v="1"/>
    <n v="4770.4652631578947"/>
    <n v="0.67884897190523186"/>
    <n v="0.78945924100005704"/>
    <n v="9.375E-2"/>
    <n v="0.10066875064983116"/>
    <n v="0.21306456052967154"/>
    <n v="153.63575149803725"/>
    <n v="32.919109766915874"/>
    <n v="32.930144523679608"/>
    <n v="85.431902112196809"/>
    <n v="73.486757043119326"/>
  </r>
  <r>
    <x v="2"/>
    <d v="2005-04-12T00:00:00"/>
    <x v="1"/>
    <n v="51.892361111111107"/>
    <x v="1"/>
    <n v="5068.9385416666664"/>
    <n v="0.71747000878365597"/>
    <n v="0.65380016100188221"/>
    <n v="7.5249999999999997E-2"/>
    <n v="8.4432622404022536E-2"/>
    <n v="0.17523006396080359"/>
    <n v="164.389305410378"/>
    <n v="32.259286546284315"/>
    <n v="24.498917251902025"/>
    <n v="88.462813830219034"/>
    <n v="73.724461733634442"/>
  </r>
  <r>
    <x v="2"/>
    <d v="2005-04-13T00:00:00"/>
    <x v="1"/>
    <n v="43.420138888888893"/>
    <x v="1"/>
    <n v="5139.7627889352025"/>
    <n v="0.7644989942106214"/>
    <n v="0.57665088681319299"/>
    <n v="9.4500000000000001E-2"/>
    <n v="7.6298558055953883E-2"/>
    <n v="0.12819043278585521"/>
    <n v="148.5120603909935"/>
    <n v="33.067060505930598"/>
    <n v="21.626011282372026"/>
    <n v="90.226812936993269"/>
    <n v="78.23127465588901"/>
  </r>
  <r>
    <x v="2"/>
    <d v="2005-04-14T00:00:00"/>
    <x v="1"/>
    <n v="52.864583333333336"/>
    <x v="1"/>
    <n v="5972.3864583333334"/>
    <n v="0.67848692536655231"/>
    <n v="0.42577230969505842"/>
    <n v="8.3250000000000005E-2"/>
    <n v="5.7740077183351161E-2"/>
    <n v="8.7710591019278236E-2"/>
    <n v="170.80381975600002"/>
    <n v="32.802462447363752"/>
    <n v="17.920394302208472"/>
    <n v="91.650175510459704"/>
    <n v="79.788166418371915"/>
  </r>
  <r>
    <x v="2"/>
    <d v="2005-04-15T00:00:00"/>
    <x v="1"/>
    <n v="68.524305555555557"/>
    <x v="1"/>
    <n v="5886.69102296451"/>
    <n v="0.58122530682066342"/>
    <n v="0.27688515893389248"/>
    <n v="8.5750000000000007E-2"/>
    <n v="5.9694247067687729E-2"/>
    <n v="6.275719462317271E-2"/>
    <n v="179.89370879305724"/>
    <n v="29.783183474448172"/>
    <n v="12.266347015781466"/>
    <n v="89.909092659137812"/>
    <n v="77.730700583933839"/>
  </r>
  <r>
    <x v="2"/>
    <d v="2005-04-16T00:00:00"/>
    <x v="1"/>
    <n v="79.774305555555543"/>
    <x v="1"/>
    <n v="5520.2145833333334"/>
    <n v="0.5476505745236202"/>
    <n v="0.31775076995407414"/>
    <n v="0.08"/>
    <n v="6.2099588745162457E-2"/>
    <n v="7.4424246016137383E-2"/>
    <n v="167.60345404795049"/>
    <n v="28.51709799505786"/>
    <n v="14.334185092227482"/>
    <n v="88.854085325049482"/>
    <n v="76.977183476441269"/>
  </r>
  <r>
    <x v="2"/>
    <d v="2005-04-17T00:00:00"/>
    <x v="1"/>
    <n v="90.833333333333329"/>
    <x v="0"/>
    <n v="5708.4291666666659"/>
    <n v="0.57312378538503184"/>
    <n v="0.42542890135894978"/>
    <n v="7.6999999999999999E-2"/>
    <n v="5.4962780448781952E-2"/>
    <n v="9.7037358987217687E-2"/>
    <n v="165.66321888677723"/>
    <n v="28.928263119416506"/>
    <n v="18.395868553707409"/>
    <n v="90.582008461196978"/>
    <n v="77.599929577183076"/>
  </r>
  <r>
    <x v="2"/>
    <d v="2005-04-18T00:00:00"/>
    <x v="1"/>
    <n v="88.732638888888886"/>
    <x v="1"/>
    <n v="5581.4"/>
    <n v="0.62156563694650435"/>
    <n v="0.52897107602224569"/>
    <n v="5.9000000000000011E-2"/>
    <n v="6.0969636823039783E-2"/>
    <n v="0.11636894738873899"/>
    <n v="164.88618198887374"/>
    <n v="29.830310474426522"/>
    <n v="22.026774428193875"/>
    <n v="90.375563440276693"/>
    <n v="78.415013161868458"/>
  </r>
  <r>
    <x v="2"/>
    <d v="2005-04-19T00:00:00"/>
    <x v="1"/>
    <n v="71.493055555555557"/>
    <x v="1"/>
    <n v="5186.1583333333338"/>
    <n v="0.62727034011728733"/>
    <n v="0.51971255738029432"/>
    <n v="5.9749999999999998E-2"/>
    <n v="5.69606610592783E-2"/>
    <n v="0.10592762686177983"/>
    <n v="157.19907495034573"/>
    <n v="28.742434604959275"/>
    <n v="20.918490069974851"/>
    <n v="91.09975950171318"/>
    <n v="80.023133673348823"/>
  </r>
  <r>
    <x v="2"/>
    <d v="2005-04-20T00:00:00"/>
    <x v="1"/>
    <n v="56.857638888888893"/>
    <x v="1"/>
    <n v="5619.4729166666666"/>
    <n v="0.74626782472484809"/>
    <n v="0.62551134587152679"/>
    <n v="7.4499999999999997E-2"/>
    <n v="8.2428143857747577E-2"/>
    <n v="0.13995652931516084"/>
    <n v="171.92132272396475"/>
    <n v="30.039637346977532"/>
    <n v="22.051461798070989"/>
    <n v="89.19884149437776"/>
    <n v="78.11985682126992"/>
  </r>
  <r>
    <x v="2"/>
    <d v="2005-04-21T00:00:00"/>
    <x v="1"/>
    <n v="52.552083333333336"/>
    <x v="1"/>
    <n v="5364.5635416666664"/>
    <n v="0.85733777484073248"/>
    <n v="0.70693968437332477"/>
    <n v="5.0750000000000003E-2"/>
    <n v="6.8930290755853066E-2"/>
    <n v="0.13929318390424036"/>
    <n v="175.37577535533802"/>
    <n v="32.046742105243716"/>
    <n v="23.163011006304792"/>
    <n v="92.158095972521892"/>
    <n v="80.781928969427028"/>
  </r>
  <r>
    <x v="2"/>
    <d v="2005-04-22T00:00:00"/>
    <x v="1"/>
    <n v="64.0625"/>
    <x v="1"/>
    <n v="5190.8614583333328"/>
    <n v="0.63320315371622837"/>
    <n v="0.55783599512447257"/>
    <n v="6.1749999999999999E-2"/>
    <n v="6.3815561622556735E-2"/>
    <n v="0.10546919620854099"/>
    <n v="175.83570597204474"/>
    <n v="29.344603470125556"/>
    <n v="23.368423966577151"/>
    <n v="90.117632463819035"/>
    <n v="81.460577860066778"/>
  </r>
  <r>
    <x v="2"/>
    <d v="2005-04-23T00:00:00"/>
    <x v="1"/>
    <n v="61.597222222222229"/>
    <x v="1"/>
    <n v="5354.7093749999995"/>
    <n v="0.87123395339431342"/>
    <n v="0.59532813141709962"/>
    <n v="0.11024999999999999"/>
    <n v="5.303189995170992E-2"/>
    <n v="0.11650085421537858"/>
    <n v="176.47278656825773"/>
    <n v="32.270596617974832"/>
    <n v="18.97062380085514"/>
    <n v="94.066847448215043"/>
    <n v="80.926283044311717"/>
  </r>
  <r>
    <x v="2"/>
    <d v="2005-04-24T00:00:00"/>
    <x v="1"/>
    <n v="48.784722222222214"/>
    <x v="1"/>
    <n v="4525.6821388785747"/>
    <n v="0.82926000846398096"/>
    <n v="0.67843278539511842"/>
    <n v="5.6749999999999995E-2"/>
    <n v="6.2424694945462031E-2"/>
    <n v="0.12477290493254468"/>
    <n v="149.0079437576905"/>
    <n v="34.713296777128484"/>
    <n v="25.142907985739587"/>
    <n v="92.638779873822912"/>
    <n v="82.015581006960204"/>
  </r>
  <r>
    <x v="2"/>
    <d v="2005-04-25T00:00:00"/>
    <x v="1"/>
    <n v="55.15625"/>
    <x v="1"/>
    <n v="4791.7677083333328"/>
    <n v="0.75821316937501748"/>
    <n v="0.61505028221791191"/>
    <n v="9.9750000000000005E-2"/>
    <n v="5.3866457771026333E-2"/>
    <n v="0.11540236112876361"/>
    <n v="164.60287872016374"/>
    <n v="34.142984312610324"/>
    <n v="24.297440079150693"/>
    <n v="93.042315223340225"/>
    <n v="81.624446850111269"/>
  </r>
  <r>
    <x v="2"/>
    <d v="2005-04-26T00:00:00"/>
    <x v="1"/>
    <n v="73.246527777777786"/>
    <x v="1"/>
    <n v="5387.3028611305026"/>
    <n v="0.86938066159528782"/>
    <n v="0.66137787781151303"/>
    <n v="0.11574999999999999"/>
    <n v="5.5353806605732844E-2"/>
    <n v="0.11881045589221524"/>
    <n v="172.74536481380824"/>
    <n v="34.638510275110171"/>
    <n v="23.169143828964856"/>
    <n v="93.782310530976616"/>
    <n v="82.457852398902432"/>
  </r>
  <r>
    <x v="2"/>
    <d v="2005-04-27T00:00:00"/>
    <x v="1"/>
    <n v="62.795138888888893"/>
    <x v="1"/>
    <n v="5143.427083333333"/>
    <n v="0.76988031000000012"/>
    <n v="0.82560462000000001"/>
    <n v="0.13150000000000001"/>
    <n v="5.5961236999999997E-2"/>
    <n v="0.16012349000000001"/>
    <n v="172.82247125492052"/>
    <n v="30.290375999999998"/>
    <n v="28.34319"/>
    <n v="92.902801093115158"/>
    <n v="81.06324228735842"/>
  </r>
  <r>
    <x v="2"/>
    <d v="2005-04-28T00:00:00"/>
    <x v="1"/>
    <n v="58.246527777777779"/>
    <x v="1"/>
    <n v="4707.0666666666666"/>
    <n v="0.62306097071121347"/>
    <n v="0.56936401785027779"/>
    <n v="0.10575"/>
    <n v="4.6696329653941271E-2"/>
    <n v="0.11934188259043656"/>
    <n v="158.76083414778199"/>
    <n v="27.70905593698669"/>
    <n v="21.717838756165207"/>
    <n v="92.66105579343494"/>
    <n v="79.475386598940872"/>
  </r>
  <r>
    <x v="2"/>
    <d v="2005-04-29T00:00:00"/>
    <x v="1"/>
    <n v="68.4375"/>
    <x v="1"/>
    <n v="4641.6260416666664"/>
    <n v="0.46657577374236442"/>
    <n v="0.26278956220174277"/>
    <n v="7.4666666666666673E-2"/>
    <n v="4.2556163769366655E-2"/>
    <n v="5.7412092457897169E-2"/>
    <n v="128.63004978811176"/>
    <n v="29.176904463613891"/>
    <n v="14.168823885389555"/>
    <n v="91.011533211030951"/>
    <n v="78.470260270970513"/>
  </r>
  <r>
    <x v="2"/>
    <d v="2005-04-30T00:00:00"/>
    <x v="1"/>
    <n v="74.3923611111111"/>
    <x v="1"/>
    <n v="4813.1781249999995"/>
    <n v="0.49325777553868055"/>
    <n v="0.32981287961500877"/>
    <n v="6.0749999999999998E-2"/>
    <n v="5.8457599238370385E-2"/>
    <n v="7.4980225750589699E-2"/>
    <n v="176.8026616915422"/>
    <n v="31.727630997882791"/>
    <n v="18.635970521783413"/>
    <n v="88.311241343026381"/>
    <n v="77.577662018486308"/>
  </r>
  <r>
    <x v="2"/>
    <d v="2005-05-01T00:00:00"/>
    <x v="1"/>
    <n v="51.736111111111107"/>
    <x v="1"/>
    <n v="4632.4390324999995"/>
    <n v="0.64539727653214984"/>
    <n v="0.81820136998477899"/>
    <n v="7.5499999999999998E-2"/>
    <n v="6.6735467628441195E-2"/>
    <n v="0.18178954693090907"/>
    <n v="185.875"/>
    <n v="29.781737398056062"/>
    <n v="32.862237042609735"/>
    <n v="89.860603481214"/>
    <n v="78.213793615837929"/>
  </r>
  <r>
    <x v="2"/>
    <d v="2005-05-02T00:00:00"/>
    <x v="1"/>
    <n v="70.277777777777786"/>
    <x v="1"/>
    <n v="5251.8769546194726"/>
    <n v="0.88452789208612415"/>
    <n v="0.9706933586645109"/>
    <n v="0.1245"/>
    <n v="7.3202106264423E-2"/>
    <n v="0.23921381290656818"/>
    <n v="187.17"/>
    <n v="33.728179823341598"/>
    <n v="30.581969068030631"/>
    <n v="91.923449133357678"/>
    <n v="75.950095710116003"/>
  </r>
  <r>
    <x v="2"/>
    <d v="2005-05-03T00:00:00"/>
    <x v="1"/>
    <n v="98.767361111111114"/>
    <x v="0"/>
    <n v="5990.8186970833331"/>
    <n v="0.83640873667416915"/>
    <n v="0.53196873463038974"/>
    <n v="0.11349999999999999"/>
    <n v="7.1382105002350094E-2"/>
    <n v="0.12956038305062523"/>
    <n v="205.70500000000001"/>
    <n v="35.273163288335795"/>
    <n v="18.645836856637299"/>
    <n v="91.650895291775939"/>
    <n v="76.173977831181318"/>
  </r>
  <r>
    <x v="2"/>
    <d v="2005-05-04T00:00:00"/>
    <x v="1"/>
    <n v="84.427083333333329"/>
    <x v="1"/>
    <n v="5460.4579058575891"/>
    <n v="0.82451618429414641"/>
    <n v="0.52658894021001146"/>
    <n v="0.11899999999999999"/>
    <n v="6.8041187215824833E-2"/>
    <n v="9.8435566811490113E-2"/>
    <n v="191.96250000000001"/>
    <n v="35.502145194947012"/>
    <n v="20.153559770960179"/>
    <n v="91.923669499057922"/>
    <n v="81.705628635708621"/>
  </r>
  <r>
    <x v="2"/>
    <d v="2005-05-05T00:00:00"/>
    <x v="1"/>
    <n v="58.177083333333321"/>
    <x v="1"/>
    <n v="5433.5872291510095"/>
    <n v="1.0192928010916029"/>
    <n v="0.73390022062595417"/>
    <n v="0.16425000000000001"/>
    <n v="7.3845869271095543E-2"/>
    <n v="0.12074393552232368"/>
    <n v="191.82249999999999"/>
    <n v="38.338362454713121"/>
    <n v="24.936069322452383"/>
    <n v="92.932691396664396"/>
    <n v="83.950810076647173"/>
  </r>
  <r>
    <x v="2"/>
    <d v="2005-05-06T00:00:00"/>
    <x v="1"/>
    <n v="51.840277777777764"/>
    <x v="1"/>
    <n v="5337.4511811781076"/>
    <n v="1.0655308906782333"/>
    <n v="0.7216173119899153"/>
    <n v="0.11549999999999999"/>
    <n v="6.8690342298832266E-2"/>
    <n v="0.11278211647715222"/>
    <n v="157.9375"/>
    <n v="37.021933507283237"/>
    <n v="22.682239687651968"/>
    <n v="93.726359495057395"/>
    <n v="84.790596139534571"/>
  </r>
  <r>
    <x v="2"/>
    <d v="2005-05-07T00:00:00"/>
    <x v="1"/>
    <n v="56.336805555555557"/>
    <x v="1"/>
    <n v="5344.8935706635621"/>
    <n v="0.95611883200142089"/>
    <n v="0.63520457280588294"/>
    <n v="0.11774999999999999"/>
    <n v="6.6579749971024435E-2"/>
    <n v="0.10748555460634329"/>
    <n v="185.07499999999999"/>
    <n v="34.916049837732054"/>
    <n v="20.781608865330718"/>
    <n v="93.213223534292297"/>
    <n v="83.508338980356697"/>
  </r>
  <r>
    <x v="2"/>
    <d v="2005-05-08T00:00:00"/>
    <x v="1"/>
    <n v="84.097222222222229"/>
    <x v="1"/>
    <n v="6004.6373083333337"/>
    <n v="0.76629647573064319"/>
    <n v="0.58509971847784448"/>
    <n v="7.6750000000000013E-2"/>
    <n v="6.4325325692722063E-2"/>
    <n v="0.10745311733350522"/>
    <n v="192.1275"/>
    <n v="31.447749752101839"/>
    <n v="21.461814077024385"/>
    <n v="91.793206730895619"/>
    <n v="82.045418443832276"/>
  </r>
  <r>
    <x v="2"/>
    <d v="2005-05-09T00:00:00"/>
    <x v="1"/>
    <n v="60.1736111111111"/>
    <x v="1"/>
    <n v="5504.7433291404604"/>
    <n v="0.74406958659423228"/>
    <n v="0.53544020532280168"/>
    <n v="7.2499999999999995E-2"/>
    <n v="6.9427638096735564E-2"/>
    <n v="0.11790733015690966"/>
    <n v="176.42250000000001"/>
    <n v="31.486150511027606"/>
    <n v="19.561476102760068"/>
    <n v="90.869207496911415"/>
    <n v="78.451521637101592"/>
  </r>
  <r>
    <x v="2"/>
    <d v="2005-05-10T00:00:00"/>
    <x v="1"/>
    <n v="76.197916666666671"/>
    <x v="1"/>
    <n v="5484.5108833333334"/>
    <n v="0.69721412586538467"/>
    <n v="0.43803701942307693"/>
    <n v="6.1249999999999999E-2"/>
    <n v="7.1747229811757157E-2"/>
    <n v="8.9368915290045106E-2"/>
    <n v="160.255"/>
    <n v="32.556536376284072"/>
    <n v="18.197951259727397"/>
    <n v="89.907157291604022"/>
    <n v="79.989674793276762"/>
  </r>
  <r>
    <x v="2"/>
    <d v="2005-05-11T00:00:00"/>
    <x v="1"/>
    <n v="82.013888888888872"/>
    <x v="1"/>
    <n v="5463.2016499999991"/>
    <n v="0.64403109982519402"/>
    <n v="0.38499800494045672"/>
    <n v="7.1249999999999994E-2"/>
    <n v="6.2194196981360417E-2"/>
    <n v="6.0382194072889056E-2"/>
    <n v="187.1575"/>
    <n v="31.075843114706494"/>
    <n v="17.363359706500759"/>
    <n v="90.524103117342889"/>
    <n v="84.610338672500745"/>
  </r>
  <r>
    <x v="2"/>
    <d v="2005-05-12T00:00:00"/>
    <x v="1"/>
    <n v="94.618055555555571"/>
    <x v="0"/>
    <n v="5611.5151395833336"/>
    <n v="0.70403022946736538"/>
    <n v="0.41939335723271448"/>
    <n v="0.09"/>
    <n v="7.627288239494813E-2"/>
    <n v="9.233409894350654E-2"/>
    <n v="209.565"/>
    <n v="28.808069551741159"/>
    <n v="15.061477220748195"/>
    <n v="89.402870097620678"/>
    <n v="78.464756862102433"/>
  </r>
  <r>
    <x v="2"/>
    <d v="2005-05-13T00:00:00"/>
    <x v="1"/>
    <n v="71.944444444444429"/>
    <x v="1"/>
    <n v="5624.2746690041986"/>
    <n v="0.91563214437387697"/>
    <n v="0.83841222930128367"/>
    <n v="6.6750000000000004E-2"/>
    <n v="7.4841563727934546E-2"/>
    <n v="0.18786800835844131"/>
    <n v="209.99250000000001"/>
    <n v="33.376743341382046"/>
    <n v="25.954509731888486"/>
    <n v="92.032567591700541"/>
    <n v="78.158071569682903"/>
  </r>
  <r>
    <x v="2"/>
    <d v="2005-05-14T00:00:00"/>
    <x v="1"/>
    <n v="60.694444444444443"/>
    <x v="1"/>
    <n v="5358.7086536621273"/>
    <n v="0.75609773992903917"/>
    <n v="0.99222110174567157"/>
    <n v="8.7750000000000009E-2"/>
    <n v="8.1666592135853019E-2"/>
    <n v="0.21146339830510114"/>
    <n v="192.23"/>
    <n v="32.279777267999172"/>
    <n v="37.485722412062763"/>
    <n v="89.425176398235706"/>
    <n v="79.134277542853525"/>
  </r>
  <r>
    <x v="2"/>
    <d v="2005-05-15T00:00:00"/>
    <x v="1"/>
    <n v="57.586805555555564"/>
    <x v="1"/>
    <n v="5265.6193125"/>
    <n v="0.82416276208397699"/>
    <n v="1.1575751008216542"/>
    <n v="7.2499999999999995E-2"/>
    <n v="7.354620532636276E-2"/>
    <n v="0.22676507607710958"/>
    <n v="206.51"/>
    <n v="30.659260628051612"/>
    <n v="38.154345329589511"/>
    <n v="91.294370193789035"/>
    <n v="80.889124923622447"/>
  </r>
  <r>
    <x v="2"/>
    <d v="2005-05-16T00:00:00"/>
    <x v="1"/>
    <n v="64.965277777777771"/>
    <x v="1"/>
    <n v="5321.1629083333328"/>
    <n v="0.66040304037475006"/>
    <n v="0.8505059271941755"/>
    <n v="6.1749999999999999E-2"/>
    <n v="5.6958109700917477E-2"/>
    <n v="0.18047146660357591"/>
    <n v="184.19499999999999"/>
    <n v="31.203617001543783"/>
    <n v="34.763992680062955"/>
    <n v="91.542037702149344"/>
    <n v="79.191214971312249"/>
  </r>
  <r>
    <x v="2"/>
    <d v="2005-05-17T00:00:00"/>
    <x v="1"/>
    <n v="58.784722222222229"/>
    <x v="1"/>
    <n v="5015.2076315789463"/>
    <n v="0.63127806015724786"/>
    <n v="0.56302283316757129"/>
    <n v="8.6500000000000007E-2"/>
    <n v="6.8078311729193181E-2"/>
    <n v="0.10407703967330752"/>
    <n v="178.9675"/>
    <n v="30.405517267377096"/>
    <n v="24.825661891896235"/>
    <n v="89.415832872637353"/>
    <n v="81.857326133696247"/>
  </r>
  <r>
    <x v="2"/>
    <d v="2005-05-18T00:00:00"/>
    <x v="1"/>
    <n v="75.034722222222214"/>
    <x v="1"/>
    <n v="5825.9528037231885"/>
    <n v="0.73470559101568544"/>
    <n v="0.49194507506723506"/>
    <n v="6.7000000000000004E-2"/>
    <n v="8.7181624349223177E-2"/>
    <n v="0.10310401395687586"/>
    <n v="187.62"/>
    <n v="33.565214214285533"/>
    <n v="20.206711650341393"/>
    <n v="88.363007628668313"/>
    <n v="79.446256511066252"/>
  </r>
  <r>
    <x v="2"/>
    <d v="2005-05-19T00:00:00"/>
    <x v="1"/>
    <n v="99.600694444444443"/>
    <x v="0"/>
    <n v="5983.4191979166653"/>
    <n v="0.68381796604125678"/>
    <n v="0.45136417531881784"/>
    <n v="0.10349999999999999"/>
    <n v="7.957796821597693E-2"/>
    <n v="0.12111609149493764"/>
    <n v="187.07749999999999"/>
    <n v="33.833739918972789"/>
    <n v="18.569482011914822"/>
    <n v="88.57097757082559"/>
    <n v="73.646928945736121"/>
  </r>
  <r>
    <x v="2"/>
    <d v="2005-05-20T00:00:00"/>
    <x v="1"/>
    <n v="98.211805555555557"/>
    <x v="0"/>
    <n v="5778.124041666666"/>
    <n v="0.68022196915188182"/>
    <n v="0.46089012585205852"/>
    <n v="9.2999999999999999E-2"/>
    <n v="6.7506531658163796E-2"/>
    <n v="9.5312025016513036E-2"/>
    <n v="185.95750000000001"/>
    <n v="32.317071347078063"/>
    <n v="19.337082771855481"/>
    <n v="90.264351210671123"/>
    <n v="79.712875258125791"/>
  </r>
  <r>
    <x v="2"/>
    <d v="2005-05-21T00:00:00"/>
    <x v="1"/>
    <n v="85.590277777777771"/>
    <x v="1"/>
    <n v="5904.7053124999993"/>
    <n v="0.83050829683611582"/>
    <n v="0.56840660128931408"/>
    <n v="6.6750000000000004E-2"/>
    <n v="8.9351840355600759E-2"/>
    <n v="0.12505054477600969"/>
    <n v="202.72749999999999"/>
    <n v="31.115286155502321"/>
    <n v="18.684599604279487"/>
    <n v="89.498281736441569"/>
    <n v="78.525291304976491"/>
  </r>
  <r>
    <x v="2"/>
    <d v="2005-05-22T00:00:00"/>
    <x v="1"/>
    <n v="84.097222222222229"/>
    <x v="1"/>
    <n v="6580.3857187499998"/>
    <n v="0.82306889449713294"/>
    <n v="0.55114637179655945"/>
    <n v="8.5000000000000006E-2"/>
    <n v="8.4926467958395063E-2"/>
    <n v="0.11721224421084007"/>
    <n v="198.14750000000001"/>
    <n v="32.18262820321975"/>
    <n v="18.986510300550218"/>
    <n v="89.918719772181191"/>
    <n v="79.221487469748283"/>
  </r>
  <r>
    <x v="2"/>
    <d v="2005-05-23T00:00:00"/>
    <x v="1"/>
    <n v="97.690972222222214"/>
    <x v="0"/>
    <n v="6459.9104791666659"/>
    <n v="0.77776052171741994"/>
    <n v="0.40571130689767471"/>
    <n v="7.7000000000000013E-2"/>
    <n v="8.0010475196536021E-2"/>
    <n v="8.7326882104755976E-2"/>
    <n v="198.92250000000001"/>
    <n v="33.538046749872834"/>
    <n v="15.354158513024668"/>
    <n v="89.926810609854442"/>
    <n v="78.92348037340038"/>
  </r>
  <r>
    <x v="2"/>
    <d v="2005-05-24T00:00:00"/>
    <x v="1"/>
    <n v="97.447916666666671"/>
    <x v="0"/>
    <n v="6130.6604946236557"/>
    <n v="0.70148562785136515"/>
    <n v="0.46753257003933962"/>
    <n v="6.6000000000000003E-2"/>
    <n v="5.6019191471051152E-2"/>
    <n v="9.7423882623072972E-2"/>
    <n v="203.10599642444822"/>
    <n v="31.740077450233631"/>
    <n v="18.264942394456739"/>
    <n v="92.176679385179085"/>
    <n v="79.586295533869972"/>
  </r>
  <r>
    <x v="2"/>
    <d v="2005-05-25T00:00:00"/>
    <x v="1"/>
    <n v="87.395833333333343"/>
    <x v="1"/>
    <n v="6516.7170624999999"/>
    <n v="0.80897802832623211"/>
    <n v="0.59617382505440764"/>
    <n v="5.4250000000000007E-2"/>
    <n v="9.3330201548474698E-2"/>
    <n v="0.14543286807804576"/>
    <n v="178.26443164032625"/>
    <n v="34.023645391468719"/>
    <n v="21.515966655150898"/>
    <n v="88.706492194695485"/>
    <n v="76.120081928049487"/>
  </r>
  <r>
    <x v="2"/>
    <d v="2005-05-26T00:00:00"/>
    <x v="1"/>
    <n v="93.767361111111114"/>
    <x v="0"/>
    <n v="6150.0686916871218"/>
    <n v="0.7416563637961715"/>
    <n v="0.57219703712860615"/>
    <n v="7.0000000000000007E-2"/>
    <n v="6.8029952294045543E-2"/>
    <n v="0.11887228279206341"/>
    <n v="175.42103681143402"/>
    <n v="30.477777649679147"/>
    <n v="20.583466238263004"/>
    <n v="91.030486105505929"/>
    <n v="79.685481246344949"/>
  </r>
  <r>
    <x v="2"/>
    <d v="2005-05-27T00:00:00"/>
    <x v="1"/>
    <n v="97.34375"/>
    <x v="0"/>
    <n v="6474.9358623087655"/>
    <n v="0.68888031580212439"/>
    <n v="0.38259307211505511"/>
    <n v="7.6999999999999999E-2"/>
    <n v="7.3919225410472425E-2"/>
    <n v="8.9991596232192841E-2"/>
    <n v="236.26966397753802"/>
    <n v="34.429397056939216"/>
    <n v="16.436459122523143"/>
    <n v="89.461231072968758"/>
    <n v="76.898946588336457"/>
  </r>
  <r>
    <x v="2"/>
    <d v="2005-05-28T00:00:00"/>
    <x v="1"/>
    <n v="85.9375"/>
    <x v="1"/>
    <n v="5822.7546242171184"/>
    <n v="0.66642315166130695"/>
    <n v="0.38326611918877557"/>
    <n v="6.7500000000000004E-2"/>
    <n v="7.6793384678183488E-2"/>
    <n v="7.9332054433344665E-2"/>
    <n v="198.81405254794475"/>
    <n v="30.275056589130102"/>
    <n v="15.645498727245363"/>
    <n v="88.701738930329967"/>
    <n v="79.705121628194064"/>
  </r>
  <r>
    <x v="2"/>
    <d v="2005-05-29T00:00:00"/>
    <x v="1"/>
    <n v="84.375"/>
    <x v="1"/>
    <n v="5789.377125"/>
    <n v="0.61804436602896129"/>
    <n v="0.36170436821708174"/>
    <n v="5.3749999999999999E-2"/>
    <n v="7.1973267002492194E-2"/>
    <n v="7.7441632053070794E-2"/>
    <n v="199.90752616526376"/>
    <n v="29.425184489383053"/>
    <n v="15.35751354535568"/>
    <n v="88.571177949331783"/>
    <n v="78.98780245714633"/>
  </r>
  <r>
    <x v="2"/>
    <d v="2005-05-30T00:00:00"/>
    <x v="1"/>
    <n v="99.652777777777786"/>
    <x v="0"/>
    <n v="6077.2300416666667"/>
    <n v="0.73427782754736337"/>
    <n v="0.46415686903519199"/>
    <n v="4.7750000000000001E-2"/>
    <n v="8.0032060576818609E-2"/>
    <n v="0.10790236920247076"/>
    <n v="179.21592660901175"/>
    <n v="32.889261377489738"/>
    <n v="17.973397206565913"/>
    <n v="89.317857066264011"/>
    <n v="77.216476304338158"/>
  </r>
  <r>
    <x v="2"/>
    <d v="2005-05-31T00:00:00"/>
    <x v="1"/>
    <n v="84.010416666666671"/>
    <x v="1"/>
    <n v="6157.7804394046816"/>
    <n v="0.63563090483016094"/>
    <n v="0.38564497267866249"/>
    <n v="6.9000000000000006E-2"/>
    <n v="6.2929869239940261E-2"/>
    <n v="7.2412551507172171E-2"/>
    <n v="207.30239641798593"/>
    <n v="30.157258032956737"/>
    <n v="16.532087749114979"/>
    <n v="90.287784954359765"/>
    <n v="81.579714085819077"/>
  </r>
  <r>
    <x v="2"/>
    <d v="2005-06-01T00:00:00"/>
    <x v="1"/>
    <n v="53.2638888888889"/>
    <x v="1"/>
    <n v="6566.8451688009309"/>
    <n v="0.72657915303312226"/>
    <n v="0.5053530120439218"/>
    <n v="7.9000000000000001E-2"/>
    <n v="8.3831240387973766E-2"/>
    <n v="0.10533932986659975"/>
    <n v="198.31717116625748"/>
    <n v="32.297816051300387"/>
    <n v="20.153637969245437"/>
    <n v="88.692231498264732"/>
    <n v="79.570841761184099"/>
  </r>
  <r>
    <x v="2"/>
    <d v="2005-06-02T00:00:00"/>
    <x v="1"/>
    <n v="56.128472222222214"/>
    <x v="1"/>
    <n v="6736.583333333333"/>
    <n v="0.78390468347641606"/>
    <n v="0.57686355280928758"/>
    <n v="7.1500000000000008E-2"/>
    <n v="8.2436031262623444E-2"/>
    <n v="0.12077244127307837"/>
    <n v="217.26937679025775"/>
    <n v="33.583592137981341"/>
    <n v="21.903035350624627"/>
    <n v="89.704085829648577"/>
    <n v="79.502272117941217"/>
  </r>
  <r>
    <x v="2"/>
    <d v="2005-06-03T00:00:00"/>
    <x v="1"/>
    <n v="70.572916666666657"/>
    <x v="1"/>
    <n v="6632.416666666667"/>
    <n v="0.83175537462337756"/>
    <n v="0.61419208366696398"/>
    <n v="6.6000000000000003E-2"/>
    <n v="7.742685304690998E-2"/>
    <n v="0.15482599103745032"/>
    <n v="242.13331187252376"/>
    <n v="33.133969363981286"/>
    <n v="20.285377462436305"/>
    <n v="90.903542898940373"/>
    <n v="75.36710581167354"/>
  </r>
  <r>
    <x v="2"/>
    <d v="2005-06-04T00:00:00"/>
    <x v="1"/>
    <n v="92.413194444444443"/>
    <x v="0"/>
    <n v="6558.208333333333"/>
    <n v="0.90109292165524135"/>
    <n v="0.6322563549462823"/>
    <n v="8.1000000000000003E-2"/>
    <n v="7.6514392458904151E-2"/>
    <n v="0.130352030294489"/>
    <n v="254.04944031811974"/>
    <n v="35.115074266390415"/>
    <n v="21.457454687564038"/>
    <n v="91.7079246223268"/>
    <n v="79.867088558876375"/>
  </r>
  <r>
    <x v="2"/>
    <d v="2005-06-05T00:00:00"/>
    <x v="1"/>
    <n v="47.065972222222221"/>
    <x v="1"/>
    <n v="5378.6060161408659"/>
    <n v="0.69400180254321364"/>
    <n v="0.58912965607460877"/>
    <n v="9.2999999999999999E-2"/>
    <n v="6.7753480531907301E-2"/>
    <n v="0.11646581807922919"/>
    <n v="190.107164052212"/>
    <n v="32.372619573513219"/>
    <n v="24.498713921521322"/>
    <n v="90.426118010460527"/>
    <n v="80.613734925628449"/>
  </r>
  <r>
    <x v="2"/>
    <d v="2005-06-08T00:00:00"/>
    <x v="1"/>
    <n v="20.729166666666664"/>
    <x v="1"/>
    <n v="4985.0400000240015"/>
    <n v="0.9937095099952159"/>
    <n v="0.9755681799953031"/>
    <n v="6.3E-2"/>
    <n v="0.13483249000581121"/>
    <n v="0.18883879000813888"/>
    <n v="318.087557603687"/>
    <n v="33.324610939734022"/>
    <n v="30.590596944678353"/>
    <n v="86.782510131050344"/>
    <n v="81.144089475903698"/>
  </r>
  <r>
    <x v="2"/>
    <d v="2005-06-09T00:00:00"/>
    <x v="1"/>
    <n v="41.822916666666671"/>
    <x v="1"/>
    <n v="5070.0839395635203"/>
    <n v="0.99164985563786401"/>
    <n v="1.0485574480187279"/>
    <n v="6.5000000000000002E-2"/>
    <n v="7.6057024403871354E-2"/>
    <n v="0.22492618211645976"/>
    <n v="234.21657926307626"/>
    <n v="34.244237729852543"/>
    <n v="30.96114935200103"/>
    <n v="92.535380463122664"/>
    <n v="79.123139198824504"/>
  </r>
  <r>
    <x v="2"/>
    <d v="2005-06-10T00:00:00"/>
    <x v="1"/>
    <n v="49.305555555555557"/>
    <x v="1"/>
    <n v="5074.6059021292485"/>
    <n v="1.1063453491352049"/>
    <n v="1.5401181308243377"/>
    <n v="6.533333333333334E-2"/>
    <n v="9.9495337016211605E-2"/>
    <n v="0.3246132693868109"/>
    <n v="230.037048339503"/>
    <n v="36.333049317628898"/>
    <n v="44.066965334725957"/>
    <n v="91.256645256873512"/>
    <n v="79.508301488716313"/>
  </r>
  <r>
    <x v="2"/>
    <d v="2005-06-11T00:00:00"/>
    <x v="1"/>
    <n v="60.55555555555555"/>
    <x v="1"/>
    <n v="4959.666666666667"/>
    <n v="1.0453638577836211"/>
    <n v="1.1978953959523491"/>
    <n v="9.6750000000000003E-2"/>
    <n v="7.2486060627080726E-2"/>
    <n v="0.23163906309166588"/>
    <n v="193.42173896491875"/>
    <n v="34.300382685006049"/>
    <n v="34.226528266302992"/>
    <n v="93.262922396595357"/>
    <n v="81.212239879899855"/>
  </r>
  <r>
    <x v="2"/>
    <d v="2005-06-12T00:00:00"/>
    <x v="1"/>
    <n v="58.871527777777779"/>
    <x v="1"/>
    <n v="5063.458333333333"/>
    <n v="1.0426738643063453"/>
    <n v="1.3490228610114958"/>
    <n v="7.6749999999999999E-2"/>
    <n v="7.6697715946840356E-2"/>
    <n v="0.25767253012148433"/>
    <n v="198.42485636874474"/>
    <n v="31.753771091247874"/>
    <n v="36.046073571540646"/>
    <n v="92.868336893107639"/>
    <n v="81.481591201671648"/>
  </r>
  <r>
    <x v="2"/>
    <d v="2005-06-13T00:00:00"/>
    <x v="1"/>
    <n v="53.385416666666664"/>
    <x v="1"/>
    <n v="5097.6623376623411"/>
    <n v="1.0002992419351056"/>
    <n v="1.7627994508200651"/>
    <n v="6.7500000000000004E-2"/>
    <n v="7.909341914725411E-2"/>
    <n v="0.3097599349914546"/>
    <n v="216.74843106783976"/>
    <n v="26.592417798515964"/>
    <n v="42.129672100299125"/>
    <n v="92.367418480237049"/>
    <n v="83.037849362448199"/>
  </r>
  <r>
    <x v="2"/>
    <d v="2005-06-14T00:00:00"/>
    <x v="1"/>
    <n v="73.628472222222229"/>
    <x v="1"/>
    <n v="4951.666666666667"/>
    <n v="0.8711346940168293"/>
    <n v="1.0822448742562267"/>
    <n v="8.299999999999999E-2"/>
    <n v="7.045317623344638E-2"/>
    <n v="0.20563369072845281"/>
    <n v="211.687596973095"/>
    <n v="31.049894927273041"/>
    <n v="34.122355352934562"/>
    <n v="92.120771893254087"/>
    <n v="81.488478256407873"/>
  </r>
  <r>
    <x v="2"/>
    <d v="2005-06-15T00:00:00"/>
    <x v="1"/>
    <n v="49.479166666666671"/>
    <x v="1"/>
    <n v="4625.375"/>
    <n v="0.63731045897819094"/>
    <n v="0.71404405970056484"/>
    <n v="6.2E-2"/>
    <n v="4.4340019606072339E-2"/>
    <n v="0.14811401476432651"/>
    <n v="157.46518631079027"/>
    <n v="30.828172698689272"/>
    <n v="29.528046022512733"/>
    <n v="93.176333963131327"/>
    <n v="79.656015789887988"/>
  </r>
  <r>
    <x v="2"/>
    <d v="2005-06-16T00:00:00"/>
    <x v="1"/>
    <n v="63.59375"/>
    <x v="1"/>
    <n v="5435.95379768988"/>
    <n v="1.0085706604747295"/>
    <n v="1.3094684955648621"/>
    <n v="7.0000000000000007E-2"/>
    <n v="6.9185123560864772E-2"/>
    <n v="0.2530287467686706"/>
    <n v="212.66673806036175"/>
    <n v="36.038348728290188"/>
    <n v="40.70418466669615"/>
    <n v="93.319381431684619"/>
    <n v="81.181543442624573"/>
  </r>
  <r>
    <x v="2"/>
    <d v="2005-06-17T00:00:00"/>
    <x v="1"/>
    <n v="88.229166666666671"/>
    <x v="1"/>
    <n v="5939.7060881735524"/>
    <n v="1.0636112165950347"/>
    <n v="0.76244534579518464"/>
    <n v="7.3249999999999996E-2"/>
    <n v="6.9886155328136607E-2"/>
    <n v="0.13614418589991398"/>
    <n v="229.45247839084976"/>
    <n v="38.475542077592046"/>
    <n v="24.341473536966078"/>
    <n v="93.599171628099171"/>
    <n v="82.605376316253725"/>
  </r>
  <r>
    <x v="2"/>
    <d v="2005-06-18T00:00:00"/>
    <x v="1"/>
    <n v="79.479166666666643"/>
    <x v="1"/>
    <n v="6484.041666666667"/>
    <n v="0.95580498628941579"/>
    <n v="0.90990061265035316"/>
    <n v="9.5000000000000001E-2"/>
    <n v="8.3022134971041495E-2"/>
    <n v="0.18163550334622691"/>
    <n v="251.287452078472"/>
    <n v="32.994512521344163"/>
    <n v="27.643530801132083"/>
    <n v="91.544185508539385"/>
    <n v="80.567130532006544"/>
  </r>
  <r>
    <x v="2"/>
    <d v="2005-06-19T00:00:00"/>
    <x v="1"/>
    <n v="82.847222222222214"/>
    <x v="1"/>
    <n v="5673.083333333333"/>
    <n v="0.91104465787696276"/>
    <n v="1.0666705751431467"/>
    <n v="6.9750000000000006E-2"/>
    <n v="8.1074802678541225E-2"/>
    <n v="0.20125293921834619"/>
    <n v="208.416253804154"/>
    <n v="32.390228620645509"/>
    <n v="33.890266296363357"/>
    <n v="91.329243696546115"/>
    <n v="81.616915956045204"/>
  </r>
  <r>
    <x v="2"/>
    <d v="2005-06-20T00:00:00"/>
    <x v="1"/>
    <n v="28.090277777777779"/>
    <x v="1"/>
    <n v="4339.0289905693389"/>
    <n v="0.68327620524477883"/>
    <n v="0.63083593505969748"/>
    <n v="0.11549999999999999"/>
    <n v="9.1386963852276917E-2"/>
    <n v="0.13225297913987505"/>
    <n v="183.68173657471698"/>
    <n v="29.229361833674119"/>
    <n v="24.67664837157227"/>
    <n v="86.896451899027241"/>
    <n v="79.460035631883372"/>
  </r>
  <r>
    <x v="2"/>
    <d v="2005-06-21T00:00:00"/>
    <x v="1"/>
    <n v="82.048611111111128"/>
    <x v="1"/>
    <n v="5970.708333333333"/>
    <n v="0.82935790059310388"/>
    <n v="0.6965355894972679"/>
    <n v="0.13450000000000001"/>
    <n v="8.614646285985296E-2"/>
    <n v="0.14226941190850939"/>
    <n v="200.80613365728726"/>
    <n v="34.551357007033289"/>
    <n v="25.845161866879401"/>
    <n v="89.836209419730679"/>
    <n v="80.013679246870879"/>
  </r>
  <r>
    <x v="2"/>
    <d v="2005-06-22T00:00:00"/>
    <x v="1"/>
    <n v="86.458333333333343"/>
    <x v="1"/>
    <n v="6428.4683409975187"/>
    <n v="0.74790179186154615"/>
    <n v="0.76156548679809033"/>
    <n v="7.3749999999999996E-2"/>
    <n v="6.2049615858861699E-2"/>
    <n v="0.13858339691622892"/>
    <n v="193.70084421912776"/>
    <n v="23.608904863521147"/>
    <n v="21.526964609803827"/>
    <n v="91.945158641603101"/>
    <n v="82.332848438016129"/>
  </r>
  <r>
    <x v="2"/>
    <d v="2005-06-23T00:00:00"/>
    <x v="1"/>
    <n v="70.711805555555557"/>
    <x v="1"/>
    <n v="6302.208333333333"/>
    <n v="0.69966497592556842"/>
    <n v="0.60735115059145928"/>
    <n v="4.0750000000000001E-2"/>
    <n v="5.6076079304991512E-2"/>
    <n v="8.9746195555394967E-2"/>
    <n v="259.42972416855002"/>
    <n v="28.368779846516055"/>
    <n v="22.859982564413844"/>
    <n v="92.166771958860565"/>
    <n v="85.557855542145703"/>
  </r>
  <r>
    <x v="2"/>
    <d v="2005-06-24T00:00:00"/>
    <x v="1"/>
    <n v="63.350694444444443"/>
    <x v="1"/>
    <n v="6097.291666666667"/>
    <n v="0.68187815726278744"/>
    <n v="0.58318781489971638"/>
    <n v="3.6249999999999998E-2"/>
    <n v="5.4940472944605558E-2"/>
    <n v="0.10853429878646866"/>
    <n v="223.31682870826199"/>
    <n v="27.091388917911601"/>
    <n v="20.577577942452319"/>
    <n v="92.129109527772371"/>
    <n v="81.819758909038185"/>
  </r>
  <r>
    <x v="2"/>
    <d v="2005-06-25T00:00:00"/>
    <x v="1"/>
    <n v="60.503472222222221"/>
    <x v="1"/>
    <n v="5667.7279102384327"/>
    <n v="0.62531644636407502"/>
    <n v="0.55940195619540756"/>
    <n v="6.5500000000000003E-2"/>
    <n v="6.1408718666285042E-2"/>
    <n v="9.9263463230795865E-2"/>
    <n v="216.589202440967"/>
    <n v="30.890985658613278"/>
    <n v="25.255281672640525"/>
    <n v="90.358383448952566"/>
    <n v="82.57807862119671"/>
  </r>
  <r>
    <x v="2"/>
    <d v="2005-06-26T00:00:00"/>
    <x v="1"/>
    <n v="27.586805555555554"/>
    <x v="1"/>
    <n v="4564.916666666667"/>
    <n v="0.63122227397159503"/>
    <n v="0.57005746551999847"/>
    <n v="5.7500000000000002E-2"/>
    <n v="7.5149226569825464E-2"/>
    <n v="0.13022461633299162"/>
    <n v="185.49243683381175"/>
    <n v="32.632996740055241"/>
    <n v="25.882118946980938"/>
    <n v="88.297701799129598"/>
    <n v="77.545383658006926"/>
  </r>
  <r>
    <x v="2"/>
    <d v="2005-06-27T00:00:00"/>
    <x v="1"/>
    <n v="78.576388888888886"/>
    <x v="1"/>
    <n v="6074.583333333333"/>
    <n v="0.85477977002647643"/>
    <n v="0.59797148540002742"/>
    <n v="5.2999999999999999E-2"/>
    <n v="6.1165939922450785E-2"/>
    <n v="0.11501458423398365"/>
    <n v="191.72986224983873"/>
    <n v="37.193079839156063"/>
    <n v="22.711542662600902"/>
    <n v="92.996444482920836"/>
    <n v="81.175429807971852"/>
  </r>
  <r>
    <x v="2"/>
    <d v="2005-06-28T00:00:00"/>
    <x v="1"/>
    <n v="67.725694444444443"/>
    <x v="1"/>
    <n v="5555.1533062430817"/>
    <n v="0.85444777788612691"/>
    <n v="0.72539796867015127"/>
    <n v="9.8250000000000004E-2"/>
    <n v="7.9147627696218831E-2"/>
    <n v="0.16297774530031356"/>
    <n v="241.85946828143875"/>
    <n v="36.954329990898003"/>
    <n v="26.912870644130486"/>
    <n v="90.931246858710779"/>
    <n v="78.004027576562152"/>
  </r>
  <r>
    <x v="2"/>
    <d v="2005-06-29T00:00:00"/>
    <x v="1"/>
    <n v="69.791666666666657"/>
    <x v="1"/>
    <n v="5769.9173553719056"/>
    <n v="0.88011097277429862"/>
    <n v="0.82114055129216679"/>
    <n v="5.9249999999999997E-2"/>
    <n v="7.8411950674025579E-2"/>
    <n v="0.1704631077774722"/>
    <n v="261.66261807776175"/>
    <n v="33.176967084595859"/>
    <n v="27.033973249526333"/>
    <n v="91.306326560807236"/>
    <n v="79.74326328757391"/>
  </r>
  <r>
    <x v="2"/>
    <d v="2005-06-30T00:00:00"/>
    <x v="1"/>
    <n v="78.038194444444457"/>
    <x v="1"/>
    <n v="5918.8803358992345"/>
    <n v="0.85898836142500423"/>
    <n v="0.76625057849100509"/>
    <n v="6.1499999999999999E-2"/>
    <n v="6.3047347527922404E-2"/>
    <n v="0.17660471837452615"/>
    <n v="277.51545213308862"/>
    <n v="34.035489690452941"/>
    <n v="25.343919026829905"/>
    <n v="92.832179252782637"/>
    <n v="77.491983754893837"/>
  </r>
  <r>
    <x v="2"/>
    <d v="2005-07-01T00:00:00"/>
    <x v="1"/>
    <n v="76.944444444444443"/>
    <x v="1"/>
    <n v="6235.333333333333"/>
    <n v="0.93883927554287405"/>
    <n v="1.0633249111220999"/>
    <n v="4.2000000000000003E-2"/>
    <n v="5.9458691831118446E-2"/>
    <n v="0.20386834168874041"/>
    <n v="267.88347765347351"/>
    <n v="33.465879614825532"/>
    <n v="32.853388640492234"/>
    <n v="93.833463029890709"/>
    <n v="81.331902751839777"/>
  </r>
  <r>
    <x v="2"/>
    <d v="2005-07-02T00:00:00"/>
    <x v="1"/>
    <n v="95.017361111111114"/>
    <x v="0"/>
    <n v="6832.8666901160796"/>
    <n v="0.95012781183893213"/>
    <n v="0.84314634653574827"/>
    <n v="7.5749999999999998E-2"/>
    <n v="8.1834252489653939E-2"/>
    <n v="0.16638172822683903"/>
    <n v="250.2815275046955"/>
    <n v="30.936354600299683"/>
    <n v="24.214816147532016"/>
    <n v="91.62883310677411"/>
    <n v="80.820821978875216"/>
  </r>
  <r>
    <x v="2"/>
    <d v="2005-07-03T00:00:00"/>
    <x v="1"/>
    <n v="92.881944444444457"/>
    <x v="0"/>
    <n v="6783.25"/>
    <n v="1.0385185699391886"/>
    <n v="1.0504864079064853"/>
    <n v="8.5749999999999993E-2"/>
    <n v="8.5095710135559874E-2"/>
    <n v="0.1744659041443084"/>
    <n v="247.63947614648851"/>
    <n v="28.719039150745207"/>
    <n v="26.48374460945924"/>
    <n v="92.078681999268127"/>
    <n v="83.944531358963275"/>
  </r>
  <r>
    <x v="2"/>
    <d v="2005-07-04T00:00:00"/>
    <x v="1"/>
    <n v="73.107638888888886"/>
    <x v="1"/>
    <n v="5777.375"/>
    <n v="0.90296723552968827"/>
    <n v="0.97481218775251166"/>
    <n v="7.6000000000000012E-2"/>
    <n v="7.1187431956995062E-2"/>
    <n v="0.22038674789955157"/>
    <n v="231.30789573527551"/>
    <n v="30.999474360008399"/>
    <n v="28.272246689784485"/>
    <n v="92.327793298527027"/>
    <n v="77.999081618406763"/>
  </r>
  <r>
    <x v="2"/>
    <d v="2005-07-05T00:00:00"/>
    <x v="1"/>
    <n v="87.065972222222214"/>
    <x v="1"/>
    <n v="5919.041666666667"/>
    <n v="0.88171306791661097"/>
    <n v="0.74734511958171712"/>
    <n v="6.6750000000000004E-2"/>
    <n v="7.1685742319249818E-2"/>
    <n v="0.12754788456928695"/>
    <n v="229.72157938536799"/>
    <n v="33.857482097995835"/>
    <n v="25.978747379415889"/>
    <n v="92.064002063897235"/>
    <n v="83.34114715067814"/>
  </r>
  <r>
    <x v="2"/>
    <d v="2005-07-06T00:00:00"/>
    <x v="1"/>
    <n v="95.069444444444443"/>
    <x v="0"/>
    <n v="6280.708333333333"/>
    <n v="1.0347347035397414"/>
    <n v="0.79496535864412854"/>
    <n v="0.1135"/>
    <n v="9.1713364539195999E-2"/>
    <n v="0.15395893351311166"/>
    <n v="282.27886975802426"/>
    <n v="37.325869626753168"/>
    <n v="25.463284250900088"/>
    <n v="91.36070878273685"/>
    <n v="81.123140348568057"/>
  </r>
  <r>
    <x v="2"/>
    <d v="2005-07-07T00:00:00"/>
    <x v="1"/>
    <n v="75.729166666666671"/>
    <x v="1"/>
    <n v="5821.125"/>
    <n v="1.017038609412914"/>
    <n v="0.96208838848482892"/>
    <n v="0.10225000000000001"/>
    <n v="9.1857276084479814E-2"/>
    <n v="0.2084528886884294"/>
    <n v="249.17986632812423"/>
    <n v="33.450655320163662"/>
    <n v="27.381810830482152"/>
    <n v="91.218462070076015"/>
    <n v="78.933752269122181"/>
  </r>
  <r>
    <x v="2"/>
    <d v="2005-07-08T00:00:00"/>
    <x v="1"/>
    <n v="65.920138888888886"/>
    <x v="1"/>
    <n v="5725.625"/>
    <n v="0.87838231906516762"/>
    <n v="0.96058799455954591"/>
    <n v="9.6750000000000017E-2"/>
    <n v="8.679106379846821E-2"/>
    <n v="0.22241028871785373"/>
    <n v="230.40442564716625"/>
    <n v="28.417404528212185"/>
    <n v="26.64126492444775"/>
    <n v="90.394966823120313"/>
    <n v="77.492756969463841"/>
  </r>
  <r>
    <x v="2"/>
    <d v="2005-07-09T00:00:00"/>
    <x v="1"/>
    <n v="60.017361111111114"/>
    <x v="1"/>
    <n v="5809.958333333333"/>
    <n v="0.79437228800163506"/>
    <n v="1.1463198881611314"/>
    <n v="6.8500000000000005E-2"/>
    <n v="7.9626209825979261E-2"/>
    <n v="0.23917978168709422"/>
    <n v="285.20430004856826"/>
    <n v="25.93315555449756"/>
    <n v="33.051604332487237"/>
    <n v="90.252456779803595"/>
    <n v="79.710304960541208"/>
  </r>
  <r>
    <x v="2"/>
    <d v="2005-07-10T00:00:00"/>
    <x v="1"/>
    <n v="48.229166666666664"/>
    <x v="1"/>
    <n v="5103.3205708318865"/>
    <n v="0.63027206680689463"/>
    <n v="0.86674062817534492"/>
    <n v="4.8250000000000001E-2"/>
    <n v="6.5432992369007459E-2"/>
    <n v="0.17970864664810016"/>
    <n v="196.33118216751876"/>
    <n v="29.123955060243851"/>
    <n v="35.52410822365551"/>
    <n v="89.819300141783998"/>
    <n v="79.667539524894451"/>
  </r>
  <r>
    <x v="2"/>
    <d v="2005-07-11T00:00:00"/>
    <x v="1"/>
    <n v="45.850694444444443"/>
    <x v="1"/>
    <n v="5487.6521739130394"/>
    <n v="0.66950000372047924"/>
    <n v="0.98955666275413567"/>
    <n v="7.2000000000000008E-2"/>
    <n v="5.881580515143469E-2"/>
    <n v="0.18264452467740117"/>
    <n v="167.15493373224774"/>
    <n v="28.993616389182339"/>
    <n v="38.414642029161286"/>
    <n v="91.399746421407045"/>
    <n v="81.93119878336924"/>
  </r>
  <r>
    <x v="2"/>
    <d v="2005-07-12T00:00:00"/>
    <x v="1"/>
    <n v="60.55555555555555"/>
    <x v="1"/>
    <n v="5749.8795180722927"/>
    <n v="0.7698554883383868"/>
    <n v="0.83906250819890849"/>
    <n v="6.225E-2"/>
    <n v="5.799584184024998E-2"/>
    <n v="0.17337426385914961"/>
    <n v="229.93162742248876"/>
    <n v="34.871747066769949"/>
    <n v="32.728958948287051"/>
    <n v="92.620121844308201"/>
    <n v="79.758821378777583"/>
  </r>
  <r>
    <x v="2"/>
    <d v="2005-07-13T00:00:00"/>
    <x v="1"/>
    <n v="30.625"/>
    <x v="1"/>
    <n v="4726.875"/>
    <n v="0.72972403582528977"/>
    <n v="0.71393533113667418"/>
    <n v="8.3500000000000005E-2"/>
    <n v="7.2670409514624612E-2"/>
    <n v="0.15130714966480768"/>
    <n v="199.41886570769651"/>
    <n v="35.387303432541827"/>
    <n v="30.390785736674815"/>
    <n v="90.226157666205893"/>
    <n v="79.200276602775872"/>
  </r>
  <r>
    <x v="2"/>
    <d v="2005-07-14T00:00:00"/>
    <x v="1"/>
    <n v="51.979166666666664"/>
    <x v="1"/>
    <n v="5460.3921568627411"/>
    <n v="0.70928748906703054"/>
    <n v="0.92180722522828684"/>
    <n v="8.3750000000000005E-2"/>
    <n v="7.787464461028247E-2"/>
    <n v="0.2161303261928838"/>
    <n v="236.08317794064649"/>
    <n v="29.512445236039216"/>
    <n v="33.112409391547338"/>
    <n v="89.255920048542549"/>
    <n v="77.055707335112785"/>
  </r>
  <r>
    <x v="2"/>
    <d v="2005-07-15T00:00:00"/>
    <x v="1"/>
    <n v="74.149305555555557"/>
    <x v="1"/>
    <n v="5926.7441860465115"/>
    <n v="0.8714574418229547"/>
    <n v="0.99273539388102794"/>
    <n v="6.5750000000000003E-2"/>
    <n v="7.0882177714370512E-2"/>
    <n v="0.19062704477100301"/>
    <n v="209.6175907484085"/>
    <n v="32.891459530335531"/>
    <n v="33.07364195581831"/>
    <n v="92.063611323516639"/>
    <n v="81.264255103369067"/>
  </r>
  <r>
    <x v="2"/>
    <d v="2005-07-16T00:00:00"/>
    <x v="1"/>
    <n v="86.024305555555543"/>
    <x v="1"/>
    <n v="6264.375"/>
    <n v="0.81688860405234631"/>
    <n v="0.88478541039808434"/>
    <n v="4.725E-2"/>
    <n v="7.9782926447273764E-2"/>
    <n v="0.18452488840182418"/>
    <n v="233.25694237524573"/>
    <n v="32.07559272276805"/>
    <n v="30.580900893477644"/>
    <n v="90.458057849980037"/>
    <n v="79.624685277219612"/>
  </r>
  <r>
    <x v="2"/>
    <d v="2005-07-17T00:00:00"/>
    <x v="1"/>
    <n v="79.236111111111114"/>
    <x v="1"/>
    <n v="6373.833333333333"/>
    <n v="0.83188105600417073"/>
    <n v="0.90310672633096256"/>
    <n v="5.3249999999999999E-2"/>
    <n v="6.7448263248115328E-2"/>
    <n v="0.18641617043408923"/>
    <n v="286.12568879538748"/>
    <n v="32.095969296585942"/>
    <n v="30.214523275904273"/>
    <n v="92.085319351988232"/>
    <n v="79.850530643190538"/>
  </r>
  <r>
    <x v="2"/>
    <d v="2005-07-18T00:00:00"/>
    <x v="1"/>
    <n v="95.329861111111128"/>
    <x v="0"/>
    <n v="6647.208333333333"/>
    <n v="0.6654954742615008"/>
    <n v="0.61858454071433489"/>
    <n v="6.7750000000000005E-2"/>
    <n v="8.3987439042897377E-2"/>
    <n v="0.12740838787593847"/>
    <n v="247.25372057861324"/>
    <n v="29.941094571265637"/>
    <n v="25.346398631584215"/>
    <n v="87.625296773162063"/>
    <n v="79.803903341313202"/>
  </r>
  <r>
    <x v="2"/>
    <d v="2005-07-19T00:00:00"/>
    <x v="1"/>
    <n v="92.447916666666657"/>
    <x v="0"/>
    <n v="6811.916666666667"/>
    <n v="0.80151098638085216"/>
    <n v="0.72214997998483055"/>
    <n v="7.7499999999999999E-2"/>
    <n v="8.1682958288176399E-2"/>
    <n v="0.13715212043415229"/>
    <n v="273.59757232242123"/>
    <n v="32.888809928779025"/>
    <n v="26.799091472435411"/>
    <n v="90.032072740179615"/>
    <n v="81.423775650293337"/>
  </r>
  <r>
    <x v="2"/>
    <d v="2005-07-20T00:00:00"/>
    <x v="1"/>
    <n v="97.690972222222214"/>
    <x v="0"/>
    <n v="6677.416666666667"/>
    <n v="0.78420028696133737"/>
    <n v="0.78126226746496286"/>
    <n v="8.6499999999999994E-2"/>
    <n v="7.3467004936996844E-2"/>
    <n v="0.14651536469451729"/>
    <n v="217.07830737943976"/>
    <n v="33.969922576179776"/>
    <n v="30.418959067162319"/>
    <n v="90.827938508814455"/>
    <n v="81.639323225918147"/>
  </r>
  <r>
    <x v="2"/>
    <d v="2005-07-21T00:00:00"/>
    <x v="1"/>
    <n v="95.833333333333343"/>
    <x v="0"/>
    <n v="6493.208333333333"/>
    <n v="0.8080427421186881"/>
    <n v="0.7947205766001656"/>
    <n v="8.3750000000000005E-2"/>
    <n v="6.011069247619253E-2"/>
    <n v="0.12789455162097299"/>
    <n v="252.73888773098651"/>
    <n v="33.05969594018385"/>
    <n v="29.54889783167463"/>
    <n v="92.729437407912613"/>
    <n v="84.271346350545315"/>
  </r>
  <r>
    <x v="2"/>
    <d v="2005-07-22T00:00:00"/>
    <x v="1"/>
    <n v="97.7951388888889"/>
    <x v="0"/>
    <n v="6764.583333333333"/>
    <n v="0.85478221113532504"/>
    <n v="0.94319912506405912"/>
    <n v="6.3500000000000001E-2"/>
    <n v="9.5760987650430854E-2"/>
    <n v="0.16859463368550423"/>
    <n v="269.72346142994024"/>
    <n v="32.446990366891946"/>
    <n v="33.18398493756218"/>
    <n v="89.059840113212829"/>
    <n v="82.544495039877361"/>
  </r>
  <r>
    <x v="2"/>
    <d v="2005-07-23T00:00:00"/>
    <x v="1"/>
    <n v="84.253472222222214"/>
    <x v="1"/>
    <n v="6284.291666666667"/>
    <n v="0.97105001408014679"/>
    <n v="0.83868814163549332"/>
    <n v="6.8250000000000005E-2"/>
    <n v="9.6651926553238177E-2"/>
    <n v="0.15144310144937836"/>
    <n v="239.9564847831075"/>
    <n v="30.356950231749359"/>
    <n v="23.934719020747071"/>
    <n v="90.3336428465322"/>
    <n v="82.463319961398128"/>
  </r>
  <r>
    <x v="2"/>
    <d v="2005-07-24T00:00:00"/>
    <x v="1"/>
    <n v="93.055555555555571"/>
    <x v="0"/>
    <n v="6623.291666666667"/>
    <n v="0.93383260108373844"/>
    <n v="0.89348706684000279"/>
    <n v="0.10875"/>
    <n v="7.5352362043807214E-2"/>
    <n v="0.17374995707639912"/>
    <n v="231.24802661857825"/>
    <n v="32.407551406544478"/>
    <n v="27.280491940399035"/>
    <n v="92.144698854527988"/>
    <n v="81.069425427271241"/>
  </r>
  <r>
    <x v="2"/>
    <d v="2005-07-25T00:00:00"/>
    <x v="1"/>
    <n v="97.569444444444429"/>
    <x v="0"/>
    <n v="6067.833333333333"/>
    <n v="1.051302225407202"/>
    <n v="0.8567781494913066"/>
    <n v="8.6499999999999994E-2"/>
    <n v="9.2019330528992804E-2"/>
    <n v="0.14606948929081651"/>
    <n v="252.09805803792952"/>
    <n v="34.728757294486755"/>
    <n v="25.807546509463638"/>
    <n v="91.489478538336073"/>
    <n v="83.423389140498131"/>
  </r>
  <r>
    <x v="2"/>
    <d v="2005-07-26T00:00:00"/>
    <x v="1"/>
    <n v="91.180555555555557"/>
    <x v="0"/>
    <n v="6198.75"/>
    <n v="0.842949241143779"/>
    <n v="0.65502203418874771"/>
    <n v="6.0499999999999998E-2"/>
    <n v="7.1040450618820042E-2"/>
    <n v="0.12952959286246607"/>
    <n v="202.01119019905423"/>
    <n v="35.127922889536457"/>
    <n v="23.995158819864635"/>
    <n v="91.757776335533521"/>
    <n v="80.660247997759186"/>
  </r>
  <r>
    <x v="2"/>
    <d v="2005-07-27T00:00:00"/>
    <x v="1"/>
    <n v="66.423611111111114"/>
    <x v="1"/>
    <n v="5785.0947368421057"/>
    <n v="0.9288500501803546"/>
    <n v="0.82193362174037099"/>
    <n v="7.0750000000000007E-2"/>
    <n v="8.3051556459964454E-2"/>
    <n v="0.13708250726344193"/>
    <n v="200.50056030150574"/>
    <n v="32.450541568661208"/>
    <n v="26.345342978559067"/>
    <n v="91.292300529921192"/>
    <n v="83.757734499970113"/>
  </r>
  <r>
    <x v="2"/>
    <d v="2005-07-28T00:00:00"/>
    <x v="1"/>
    <n v="76.25"/>
    <x v="1"/>
    <n v="5595.1226448631278"/>
    <n v="0.78409142979040702"/>
    <n v="0.72936255295755525"/>
    <n v="5.4749999999999993E-2"/>
    <n v="7.4769806662946026E-2"/>
    <n v="0.15053136014322505"/>
    <n v="230.47733416172798"/>
    <n v="30.42688208157282"/>
    <n v="24.918874885178901"/>
    <n v="90.686889819806126"/>
    <n v="79.843346407185933"/>
  </r>
  <r>
    <x v="2"/>
    <d v="2005-07-29T00:00:00"/>
    <x v="1"/>
    <n v="87.204861111111114"/>
    <x v="1"/>
    <n v="6279.125"/>
    <n v="0.76825383921419521"/>
    <n v="0.66157410461343469"/>
    <n v="6.7750000000000005E-2"/>
    <n v="8.693775051991566E-2"/>
    <n v="0.14960937195163806"/>
    <n v="233.87633522098275"/>
    <n v="29.683284194862317"/>
    <n v="22.389317950715885"/>
    <n v="88.944152750794373"/>
    <n v="77.906296205872536"/>
  </r>
  <r>
    <x v="2"/>
    <d v="2005-07-30T00:00:00"/>
    <x v="1"/>
    <n v="85.451388888888886"/>
    <x v="1"/>
    <n v="6064.25"/>
    <n v="1.009343303162386"/>
    <n v="1.1544171145270781"/>
    <n v="5.0499999999999996E-2"/>
    <n v="8.8639674112440059E-2"/>
    <n v="0.21222058966583582"/>
    <n v="218.00350062324574"/>
    <n v="30.862099060163789"/>
    <n v="31.703746838586877"/>
    <n v="91.480080424298052"/>
    <n v="82.165181223275269"/>
  </r>
  <r>
    <x v="2"/>
    <d v="2005-07-31T00:00:00"/>
    <x v="1"/>
    <n v="74.704861111111114"/>
    <x v="1"/>
    <n v="5945.160839160847"/>
    <n v="0.98974520131234434"/>
    <n v="1.3107576037531847"/>
    <n v="4.6249999999999999E-2"/>
    <n v="8.6014846967035624E-2"/>
    <n v="0.26467419353655963"/>
    <n v="260.33899543378993"/>
    <n v="28.419289107137736"/>
    <n v="33.060591227008452"/>
    <n v="91.585945066644967"/>
    <n v="80.450223697267916"/>
  </r>
  <r>
    <x v="2"/>
    <d v="2005-08-01T00:00:00"/>
    <x v="1"/>
    <n v="65.190972222222214"/>
    <x v="1"/>
    <n v="5590.2748414376329"/>
    <n v="0.86565188226231005"/>
    <n v="1.1230008060585432"/>
    <n v="6.6250000000000003E-2"/>
    <n v="6.0506953310179842E-2"/>
    <n v="0.18818071320351293"/>
    <n v="217.20628313030625"/>
    <n v="27.176342808270697"/>
    <n v="31.671157691660298"/>
    <n v="93.217502218544766"/>
    <n v="83.740123665852721"/>
  </r>
  <r>
    <x v="2"/>
    <d v="2005-08-02T00:00:00"/>
    <x v="1"/>
    <n v="57.690972222222229"/>
    <x v="1"/>
    <n v="5320.541666666667"/>
    <n v="0.77913468888372894"/>
    <n v="1.1759209671093951"/>
    <n v="6.3666666666666663E-2"/>
    <n v="6.6461461833438581E-2"/>
    <n v="0.22124063571384031"/>
    <n v="204.45794873783024"/>
    <n v="27.980502540917424"/>
    <n v="37.614142582751519"/>
    <n v="91.687379145536852"/>
    <n v="81.665687293211406"/>
  </r>
  <r>
    <x v="2"/>
    <d v="2005-08-03T00:00:00"/>
    <x v="1"/>
    <n v="77.829861111111114"/>
    <x v="1"/>
    <n v="5089.375"/>
    <n v="0.87881590629399475"/>
    <n v="1.3378837016038314"/>
    <n v="4.9750000000000003E-2"/>
    <n v="6.9503772485809537E-2"/>
    <n v="0.2276780128180643"/>
    <n v="224.69506831539249"/>
    <n v="29.516084737290004"/>
    <n v="40.621752177921422"/>
    <n v="92.307869002019089"/>
    <n v="83.448430854593852"/>
  </r>
  <r>
    <x v="2"/>
    <d v="2005-08-04T00:00:00"/>
    <x v="1"/>
    <n v="58.97569444444445"/>
    <x v="1"/>
    <n v="4844.2881355932213"/>
    <n v="0.65729707770853663"/>
    <n v="1.0926799316985232"/>
    <n v="7.7499999999999999E-2"/>
    <n v="4.9678814683744743E-2"/>
    <n v="0.21101542081966843"/>
    <n v="204.27354741754874"/>
    <n v="28.105158526739118"/>
    <n v="40.919633795671402"/>
    <n v="92.60451409916331"/>
    <n v="81.104806231304536"/>
  </r>
  <r>
    <x v="2"/>
    <d v="2005-08-05T00:00:00"/>
    <x v="1"/>
    <n v="48.350694444444443"/>
    <x v="1"/>
    <n v="5027.8364208318799"/>
    <n v="0.53557468760294324"/>
    <n v="0.71017841127335835"/>
    <n v="4.725E-2"/>
    <n v="4.5767848482326075E-2"/>
    <n v="0.12849350193562264"/>
    <n v="202.12022602883548"/>
    <n v="27.329194055163711"/>
    <n v="32.529329331854207"/>
    <n v="91.607398532857275"/>
    <n v="82.230212444869338"/>
  </r>
  <r>
    <x v="2"/>
    <d v="2005-08-06T00:00:00"/>
    <x v="1"/>
    <n v="75.052083333333343"/>
    <x v="1"/>
    <n v="6141.0063784550002"/>
    <n v="0.72317674129043874"/>
    <n v="0.8522345197656076"/>
    <n v="5.9499999999999997E-2"/>
    <n v="8.1379053156725667E-2"/>
    <n v="0.17498178294034686"/>
    <n v="255.37474958402075"/>
    <n v="28.621008193405487"/>
    <n v="30.291211280237128"/>
    <n v="88.999987477163387"/>
    <n v="79.929479778932446"/>
  </r>
  <r>
    <x v="2"/>
    <d v="2005-08-07T00:00:00"/>
    <x v="1"/>
    <n v="80.868055555555557"/>
    <x v="1"/>
    <n v="6515.916666666667"/>
    <n v="0.93867558770063042"/>
    <n v="0.99407150407207978"/>
    <n v="8.5000000000000006E-2"/>
    <n v="0.10548482546151464"/>
    <n v="0.21470607389049085"/>
    <n v="250.04300247726576"/>
    <n v="32.292770641148245"/>
    <n v="30.32227447489862"/>
    <n v="89.052463784137643"/>
    <n v="78.95875733803075"/>
  </r>
  <r>
    <x v="2"/>
    <d v="2005-08-08T00:00:00"/>
    <x v="1"/>
    <n v="90.104166666666657"/>
    <x v="0"/>
    <n v="6492"/>
    <n v="0.88857049570041324"/>
    <n v="0.87310362069861636"/>
    <n v="0.104"/>
    <n v="0.1028223187079655"/>
    <n v="0.18305966276634941"/>
    <n v="278.6400805776475"/>
    <n v="32.813051103005662"/>
    <n v="28.90908833223865"/>
    <n v="88.706056821777025"/>
    <n v="79.536624373086354"/>
  </r>
  <r>
    <x v="2"/>
    <d v="2005-08-09T00:00:00"/>
    <x v="1"/>
    <n v="91.111111111111114"/>
    <x v="0"/>
    <n v="6929.5750708215255"/>
    <n v="0.85373307058782411"/>
    <n v="0.71510542291692225"/>
    <n v="0.14400000000000002"/>
    <n v="8.6922551185886168E-2"/>
    <n v="0.16183480799663322"/>
    <n v="241.96062823358349"/>
    <n v="33.389557599406629"/>
    <n v="24.190387900845476"/>
    <n v="90.052847908617963"/>
    <n v="77.889990848467136"/>
  </r>
  <r>
    <x v="2"/>
    <d v="2005-08-10T00:00:00"/>
    <x v="1"/>
    <n v="75"/>
    <x v="1"/>
    <n v="6716.083333333333"/>
    <n v="0.84723301989155397"/>
    <n v="0.7958136887058429"/>
    <n v="7.3904829335055489E-2"/>
    <n v="7.9502830581029346E-2"/>
    <n v="0.16812837783448353"/>
    <n v="254.60216130796698"/>
    <n v="31.366064245408253"/>
    <n v="25.747209757180993"/>
    <n v="90.84548256033095"/>
    <n v="79.38984390834284"/>
  </r>
  <r>
    <x v="2"/>
    <d v="2005-08-11T00:00:00"/>
    <x v="1"/>
    <n v="70.121527777777771"/>
    <x v="1"/>
    <n v="6091.708333333333"/>
    <n v="0.89966794855931231"/>
    <n v="0.89531423093781848"/>
    <n v="5.5750000000000008E-2"/>
    <n v="8.3164351130751074E-2"/>
    <n v="0.19578820766821531"/>
    <n v="227.949905168947"/>
    <n v="29.677292612349714"/>
    <n v="25.550067098951239"/>
    <n v="91.01113231169299"/>
    <n v="78.73521992566657"/>
  </r>
  <r>
    <x v="2"/>
    <d v="2005-08-12T00:00:00"/>
    <x v="1"/>
    <n v="63.385416666666657"/>
    <x v="1"/>
    <n v="5940.7117934403304"/>
    <n v="0.76748502185073719"/>
    <n v="0.92257734325498286"/>
    <n v="5.2000000000000005E-2"/>
    <n v="8.1507305757537812E-2"/>
    <n v="0.18185301071023585"/>
    <n v="243.44785745425298"/>
    <n v="27.28789530109788"/>
    <n v="29.559523052817994"/>
    <n v="89.647682391189193"/>
    <n v="80.785528856870755"/>
  </r>
  <r>
    <x v="2"/>
    <d v="2005-08-13T00:00:00"/>
    <x v="1"/>
    <n v="68.861111111111114"/>
    <x v="1"/>
    <n v="5828.708333333333"/>
    <n v="0.85452506139374784"/>
    <n v="0.94986998700147973"/>
    <n v="4.3000000000000003E-2"/>
    <n v="7.5595050051055449E-2"/>
    <n v="0.17855972830937206"/>
    <n v="245.82655226377426"/>
    <n v="31.534199633989996"/>
    <n v="31.3293924173474"/>
    <n v="91.37251538577317"/>
    <n v="81.666958058647992"/>
  </r>
  <r>
    <x v="2"/>
    <d v="2005-08-14T00:00:00"/>
    <x v="1"/>
    <n v="79.611111111111114"/>
    <x v="1"/>
    <n v="6277.666666666667"/>
    <n v="0.9296301920618063"/>
    <n v="0.96682629884245752"/>
    <n v="7.4499999999999997E-2"/>
    <n v="8.9797669184253998E-2"/>
    <n v="0.20310001313305553"/>
    <n v="256.38769983450874"/>
    <n v="32.397213173391357"/>
    <n v="29.582741412940067"/>
    <n v="90.591392614881087"/>
    <n v="79.538878748401217"/>
  </r>
  <r>
    <x v="2"/>
    <d v="2005-08-15T00:00:00"/>
    <x v="1"/>
    <n v="71.319444444444443"/>
    <x v="1"/>
    <n v="5829.875"/>
    <n v="0.82597411213748151"/>
    <n v="0.79560000859230828"/>
    <n v="5.8499999999999996E-2"/>
    <n v="7.9361798330881098E-2"/>
    <n v="0.1372900171610161"/>
    <n v="218.14218586180124"/>
    <n v="31.773306634381917"/>
    <n v="28.082715604825463"/>
    <n v="90.61793729928516"/>
    <n v="83.150050393017139"/>
  </r>
  <r>
    <x v="2"/>
    <d v="2005-08-16T00:00:00"/>
    <x v="1"/>
    <n v="76.475694444444429"/>
    <x v="1"/>
    <n v="6737.916666666667"/>
    <n v="0.93207591913264487"/>
    <n v="0.8842453352376477"/>
    <n v="6.7750000000000005E-2"/>
    <n v="0.10053854984137098"/>
    <n v="0.17777066545593725"/>
    <n v="270.23924669058778"/>
    <n v="31.758980396410458"/>
    <n v="27.07475635970189"/>
    <n v="89.496440292559896"/>
    <n v="80.423371951590497"/>
  </r>
  <r>
    <x v="2"/>
    <d v="2005-08-17T00:00:00"/>
    <x v="1"/>
    <n v="67.638888888888886"/>
    <x v="1"/>
    <n v="5980.839612486544"/>
    <n v="0.82078772631114794"/>
    <n v="0.92825756595284548"/>
    <n v="6.1749999999999999E-2"/>
    <n v="7.8543918959335504E-2"/>
    <n v="0.18369005374528008"/>
    <n v="252.59807234067"/>
    <n v="31.514488206735223"/>
    <n v="31.717815755281439"/>
    <n v="90.656142414657495"/>
    <n v="80.67753201569964"/>
  </r>
  <r>
    <x v="2"/>
    <d v="2005-08-18T00:00:00"/>
    <x v="1"/>
    <n v="56.006944444444443"/>
    <x v="1"/>
    <n v="4774.6633768064885"/>
    <n v="0.58449224974070035"/>
    <n v="0.89202080608516943"/>
    <n v="4.9000000000000002E-2"/>
    <n v="5.9526238894819998E-2"/>
    <n v="0.19633353085667277"/>
    <n v="237.25031998385924"/>
    <n v="23.552951584831721"/>
    <n v="31.329908917717272"/>
    <n v="90.043258674494183"/>
    <n v="78.48176642229231"/>
  </r>
  <r>
    <x v="2"/>
    <d v="2005-08-19T00:00:00"/>
    <x v="1"/>
    <n v="45.46875"/>
    <x v="1"/>
    <n v="5150.8871540099326"/>
    <n v="0.56399366618468905"/>
    <n v="0.85962746158564807"/>
    <n v="3.925E-2"/>
    <n v="5.435948052915341E-2"/>
    <n v="0.16333511941205883"/>
    <n v="249.87572613098999"/>
    <n v="26.335995537153138"/>
    <n v="36.070805696963404"/>
    <n v="90.548444998207145"/>
    <n v="81.36751364426658"/>
  </r>
  <r>
    <x v="2"/>
    <d v="2005-08-20T00:00:00"/>
    <x v="1"/>
    <n v="76.857638888888886"/>
    <x v="1"/>
    <n v="6337.5026086956477"/>
    <n v="0.61495560475901634"/>
    <n v="0.8583252192837667"/>
    <n v="5.425E-2"/>
    <n v="5.7717844682508797E-2"/>
    <n v="0.18398214759095652"/>
    <n v="254.14261654366476"/>
    <n v="25.628210900598219"/>
    <n v="31.128011641296197"/>
    <n v="90.818119773512578"/>
    <n v="79.031002009485107"/>
  </r>
  <r>
    <x v="2"/>
    <d v="2005-08-21T00:00:00"/>
    <x v="1"/>
    <n v="84.097222222222214"/>
    <x v="1"/>
    <n v="6608.5147826086913"/>
    <n v="0.78483706900252015"/>
    <n v="1.0147303916825094"/>
    <n v="3.6750000000000005E-2"/>
    <n v="8.8473000475454408E-2"/>
    <n v="0.21791228367448254"/>
    <n v="281.39712510485822"/>
    <n v="26.671396367698975"/>
    <n v="30.635483842170625"/>
    <n v="89.022351582085804"/>
    <n v="79.087325964357731"/>
  </r>
  <r>
    <x v="2"/>
    <d v="2005-08-22T00:00:00"/>
    <x v="1"/>
    <n v="87.3263888888889"/>
    <x v="1"/>
    <n v="6668.291666666667"/>
    <n v="0.82534595014227774"/>
    <n v="0.93128006667124896"/>
    <n v="5.1999999999999998E-2"/>
    <n v="9.0553643237605466E-2"/>
    <n v="0.20943956234248801"/>
    <n v="246.49850415356249"/>
    <n v="26.214214058152972"/>
    <n v="25.872589271417361"/>
    <n v="89.336898757454165"/>
    <n v="78.142921187912606"/>
  </r>
  <r>
    <x v="2"/>
    <d v="2005-08-23T00:00:00"/>
    <x v="1"/>
    <n v="73.368055555555557"/>
    <x v="1"/>
    <n v="6581.3003995641129"/>
    <n v="0.91714949388426747"/>
    <n v="1.2063051839210257"/>
    <n v="4.675E-2"/>
    <n v="9.1092767882267903E-2"/>
    <n v="0.24745420309791197"/>
    <n v="270.80305462034448"/>
    <n v="25.748332851107584"/>
    <n v="30.029167860171423"/>
    <n v="90.387333424496461"/>
    <n v="80.146524409824025"/>
  </r>
  <r>
    <x v="2"/>
    <d v="2005-08-24T00:00:00"/>
    <x v="1"/>
    <n v="70.850694444444443"/>
    <x v="1"/>
    <n v="5554.541666666667"/>
    <n v="0.91696856160334261"/>
    <n v="1.1655446549145219"/>
    <n v="9.5250000000000001E-2"/>
    <n v="7.886664699183174E-2"/>
    <n v="0.25325076848433298"/>
    <n v="265.72684794266354"/>
    <n v="27.501432432022533"/>
    <n v="30.103333933095712"/>
    <n v="91.661945855093407"/>
    <n v="78.935775989882387"/>
  </r>
  <r>
    <x v="2"/>
    <d v="2005-08-25T00:00:00"/>
    <x v="1"/>
    <n v="70.347222222222214"/>
    <x v="1"/>
    <n v="4885.625"/>
    <n v="0.74938301947123787"/>
    <n v="0.96479091571506548"/>
    <n v="5.5999999999999994E-2"/>
    <n v="7.2953537671073987E-2"/>
    <n v="0.21497090840602251"/>
    <n v="251.78925593376798"/>
    <n v="28.378605277306534"/>
    <n v="31.591649895761339"/>
    <n v="90.497372729199597"/>
    <n v="78.250635644228609"/>
  </r>
  <r>
    <x v="2"/>
    <d v="2005-08-26T00:00:00"/>
    <x v="1"/>
    <n v="60.486111111111107"/>
    <x v="1"/>
    <n v="4357.958333333333"/>
    <n v="0.76682488208383126"/>
    <n v="0.86249696404537679"/>
    <n v="5.425E-2"/>
    <n v="6.8209424031331276E-2"/>
    <n v="0.17761287565838987"/>
    <n v="243.41896434954702"/>
    <n v="29.231171723076049"/>
    <n v="28.767265747298392"/>
    <n v="91.317767378332263"/>
    <n v="79.89990582044075"/>
  </r>
  <r>
    <x v="2"/>
    <d v="2005-08-27T00:00:00"/>
    <x v="1"/>
    <n v="85.017361111111128"/>
    <x v="1"/>
    <n v="5615.8038147138923"/>
    <n v="0.7430972709827407"/>
    <n v="0.90394871979521729"/>
    <n v="5.8749999999999997E-2"/>
    <n v="9.3732919156316624E-2"/>
    <n v="0.14463957908970485"/>
    <n v="234.83466654615023"/>
    <n v="28.515923816712611"/>
    <n v="33.378900909749987"/>
    <n v="87.674214197927839"/>
    <n v="84.364228813000253"/>
  </r>
  <r>
    <x v="2"/>
    <d v="2005-08-28T00:00:00"/>
    <x v="1"/>
    <n v="61.145833333333336"/>
    <x v="1"/>
    <n v="5454.25"/>
    <n v="0.736715587133428"/>
    <n v="0.81197535740363025"/>
    <n v="5.7249999999999995E-2"/>
    <n v="7.4423361608199387E-2"/>
    <n v="0.20031491640337692"/>
    <n v="240.08769646255428"/>
    <n v="31.712086996739714"/>
    <n v="29.419237524240266"/>
    <n v="90.109260328225801"/>
    <n v="75.846059554430198"/>
  </r>
  <r>
    <x v="2"/>
    <d v="2005-08-29T00:00:00"/>
    <x v="1"/>
    <n v="57.743055555555557"/>
    <x v="1"/>
    <n v="5744.708333333333"/>
    <n v="0.74592817484199225"/>
    <n v="0.88901113386986574"/>
    <n v="5.0750000000000003E-2"/>
    <n v="6.6566679314592925E-2"/>
    <n v="0.17312245398533668"/>
    <n v="243.73334767776126"/>
    <n v="30.086690352135975"/>
    <n v="31.807233019005142"/>
    <n v="91.277726372495835"/>
    <n v="80.966636686951119"/>
  </r>
  <r>
    <x v="2"/>
    <d v="2005-08-30T00:00:00"/>
    <x v="1"/>
    <n v="70.659722222222214"/>
    <x v="1"/>
    <n v="5981.0482180293493"/>
    <n v="0.72751124598599359"/>
    <n v="0.98090501395708318"/>
    <n v="5.0999999999999997E-2"/>
    <n v="6.7496921914877467E-2"/>
    <n v="0.17637374625704466"/>
    <n v="243.91680923479726"/>
    <n v="32.091002358251878"/>
    <n v="39.211725335906848"/>
    <n v="90.913388325304481"/>
    <n v="82.389766161159685"/>
  </r>
  <r>
    <x v="2"/>
    <d v="2005-08-31T00:00:00"/>
    <x v="1"/>
    <n v="71.666666666666686"/>
    <x v="1"/>
    <n v="6381.6926503340756"/>
    <n v="0.70577286497846714"/>
    <n v="0.93646054916925503"/>
    <n v="6.5000000000000002E-2"/>
    <n v="6.9530968580316641E-2"/>
    <n v="0.20901112717336934"/>
    <n v="268.12790972405895"/>
    <n v="30.160040832014928"/>
    <n v="34.613057850428291"/>
    <n v="90.35632770595177"/>
    <n v="78.152357912169279"/>
  </r>
  <r>
    <x v="2"/>
    <d v="2005-09-01T00:00:00"/>
    <x v="1"/>
    <n v="76.440972222222214"/>
    <x v="1"/>
    <n v="6212.291666666667"/>
    <n v="0.71964314197136048"/>
    <n v="0.90096354479117347"/>
    <n v="5.6749999999999995E-2"/>
    <n v="6.9037014278944833E-2"/>
    <n v="0.17886949754979961"/>
    <n v="260.30855108475203"/>
    <n v="28.679634334082316"/>
    <n v="31.933002915057955"/>
    <n v="90.624564213922142"/>
    <n v="80.59758972077789"/>
  </r>
  <r>
    <x v="2"/>
    <d v="2005-09-02T00:00:00"/>
    <x v="1"/>
    <n v="96.25"/>
    <x v="0"/>
    <n v="6226.1813090654487"/>
    <n v="0.77496500969082871"/>
    <n v="0.85839148970263424"/>
    <n v="4.725E-2"/>
    <n v="0.10388912271435526"/>
    <n v="0.21954765568122758"/>
    <n v="225.43151398516926"/>
    <n v="27.784810147614596"/>
    <n v="26.570877068081654"/>
    <n v="86.919210505609314"/>
    <n v="75.043126622484721"/>
  </r>
  <r>
    <x v="2"/>
    <d v="2005-09-03T00:00:00"/>
    <x v="1"/>
    <n v="90.201388888888886"/>
    <x v="0"/>
    <n v="5779.0045248868819"/>
    <n v="0.62882738038183272"/>
    <n v="0.76560443356001417"/>
    <n v="4.7500000000000001E-2"/>
    <n v="8.0247663485240581E-2"/>
    <n v="0.18695006668144246"/>
    <n v="239.04358125610298"/>
    <n v="27.055944221083617"/>
    <n v="28.641502149331568"/>
    <n v="87.49794976318752"/>
    <n v="76.077805583392703"/>
  </r>
  <r>
    <x v="2"/>
    <d v="2005-09-04T00:00:00"/>
    <x v="1"/>
    <n v="45.798611111111114"/>
    <x v="1"/>
    <n v="5123.9484978540831"/>
    <n v="0.7047812827532639"/>
    <n v="0.76785174282462776"/>
    <n v="6.3500000000000001E-2"/>
    <n v="9.5675801234351779E-2"/>
    <n v="0.16757305269995515"/>
    <n v="246.94470420107376"/>
    <n v="28.121835020093442"/>
    <n v="27.787300802784713"/>
    <n v="86.719142039551429"/>
    <n v="78.649264619426404"/>
  </r>
  <r>
    <x v="2"/>
    <d v="2005-09-05T00:00:00"/>
    <x v="1"/>
    <n v="57.934027777777771"/>
    <x v="1"/>
    <n v="4914.3057996485031"/>
    <n v="0.75037946476602868"/>
    <n v="0.9460104340682346"/>
    <n v="6.9666666666666668E-2"/>
    <n v="8.3773755185463483E-2"/>
    <n v="0.2072104078515124"/>
    <n v="332.940857152094"/>
    <n v="25.790077670809644"/>
    <n v="28.697507594449338"/>
    <n v="89.125226697410511"/>
    <n v="78.664210963361242"/>
  </r>
  <r>
    <x v="2"/>
    <d v="2005-09-06T00:00:00"/>
    <x v="1"/>
    <n v="53.836805555555557"/>
    <x v="1"/>
    <n v="6204.0585365853594"/>
    <n v="0.74735919224822145"/>
    <n v="0.9389545489662785"/>
    <n v="7.7000000000000013E-2"/>
    <n v="7.3395229664774603E-2"/>
    <n v="0.18123334862077614"/>
    <n v="257.55108415956602"/>
    <n v="26.242332957234101"/>
    <n v="29.602323129797877"/>
    <n v="90.432301640933559"/>
    <n v="81.19546030154703"/>
  </r>
  <r>
    <x v="2"/>
    <d v="2005-09-07T00:00:00"/>
    <x v="1"/>
    <n v="33.732638888888893"/>
    <x v="1"/>
    <n v="5633.6448598130837"/>
    <n v="0.93445259777305911"/>
    <n v="0.83382774730457865"/>
    <n v="7.3000000000000009E-2"/>
    <n v="9.6278016120651538E-2"/>
    <n v="0.16850093093447735"/>
    <n v="236.82419630802301"/>
    <n v="24.867253234725144"/>
    <n v="19.831027722075195"/>
    <n v="90.04506062192479"/>
    <n v="80.474489818018085"/>
  </r>
  <r>
    <x v="2"/>
    <d v="2005-09-08T00:00:00"/>
    <x v="1"/>
    <n v="93.055555555555571"/>
    <x v="0"/>
    <n v="6440.666666666667"/>
    <n v="0.94842441302504921"/>
    <n v="1.0555650315818754"/>
    <n v="7.85E-2"/>
    <n v="9.816024596580239E-2"/>
    <n v="0.2059971514410871"/>
    <n v="249.49218926803749"/>
    <n v="27.561853133331127"/>
    <n v="27.647175481343783"/>
    <n v="89.970542316634337"/>
    <n v="81.088715882662555"/>
  </r>
  <r>
    <x v="2"/>
    <d v="2005-09-09T00:00:00"/>
    <x v="1"/>
    <n v="88.020833333333343"/>
    <x v="1"/>
    <n v="6634.5187835420438"/>
    <n v="0.84499630846676022"/>
    <n v="1.0047742611257435"/>
    <n v="8.199999999999999E-2"/>
    <n v="9.0126489775750274E-2"/>
    <n v="0.2158065374463598"/>
    <n v="273.48183843051004"/>
    <n v="28.299801484864993"/>
    <n v="29.699715683790281"/>
    <n v="89.619476942031611"/>
    <n v="79.096563989757158"/>
  </r>
  <r>
    <x v="2"/>
    <d v="2005-09-10T00:00:00"/>
    <x v="1"/>
    <n v="91.336805555555557"/>
    <x v="0"/>
    <n v="6721.848928974071"/>
    <n v="0.79597255324131033"/>
    <n v="0.90591522281187731"/>
    <n v="9.0249999999999997E-2"/>
    <n v="8.7089528402335956E-2"/>
    <n v="0.18166622419571951"/>
    <n v="237.27494114467748"/>
    <n v="28.643157425739521"/>
    <n v="29.356602719007963"/>
    <n v="89.329961286235857"/>
    <n v="80.443801662967743"/>
  </r>
  <r>
    <x v="2"/>
    <d v="2005-09-11T00:00:00"/>
    <x v="1"/>
    <n v="21.163194444444446"/>
    <x v="1"/>
    <n v="5553.75"/>
    <n v="0.8805827998501532"/>
    <n v="0.90045082334181692"/>
    <n v="7.1999999999999995E-2"/>
    <n v="9.7804807132581953E-2"/>
    <n v="0.19547687131583019"/>
    <n v="244.50129303334248"/>
    <n v="29.915781403166985"/>
    <n v="27.049432530358462"/>
    <n v="89.184220191571313"/>
    <n v="78.8598642932307"/>
  </r>
  <r>
    <x v="2"/>
    <d v="2005-09-12T00:00:00"/>
    <x v="1"/>
    <n v="98.59375"/>
    <x v="0"/>
    <n v="6443.875"/>
    <n v="0.91059295586506572"/>
    <n v="0.81699235917460378"/>
    <n v="5.5749999999999994E-2"/>
    <n v="8.0483452512444931E-2"/>
    <n v="0.14939498094130899"/>
    <n v="241.8199493044205"/>
    <n v="32.691525650831025"/>
    <n v="26.376104255118165"/>
    <n v="91.38639653814019"/>
    <n v="82.179464410052319"/>
  </r>
  <r>
    <x v="2"/>
    <d v="2005-09-13T00:00:00"/>
    <x v="1"/>
    <n v="94.739583333333329"/>
    <x v="0"/>
    <n v="6145.416666666667"/>
    <n v="0.85886738514570482"/>
    <n v="0.84306010402305243"/>
    <n v="4.7500000000000001E-2"/>
    <n v="9.0457481234364839E-2"/>
    <n v="0.17552534033397033"/>
    <n v="271.09352359425748"/>
    <n v="30.03397501457038"/>
    <n v="26.188117157902052"/>
    <n v="89.738072411089789"/>
    <n v="79.714214308098647"/>
  </r>
  <r>
    <x v="2"/>
    <d v="2005-09-14T00:00:00"/>
    <x v="1"/>
    <n v="72.291666666666657"/>
    <x v="1"/>
    <n v="5847.375"/>
    <n v="1.1194957071705964"/>
    <n v="1.0579280964692135"/>
    <n v="5.7250000000000002E-2"/>
    <n v="8.5383746697716686E-2"/>
    <n v="0.17758661455965954"/>
    <n v="258.58491288964126"/>
    <n v="31.544847886636823"/>
    <n v="26.959053635607063"/>
    <n v="92.623632488664811"/>
    <n v="83.765328415604756"/>
  </r>
  <r>
    <x v="2"/>
    <d v="2005-09-15T00:00:00"/>
    <x v="1"/>
    <n v="98.350694444444457"/>
    <x v="0"/>
    <n v="5650.804679191785"/>
    <n v="0.8087847202387064"/>
    <n v="0.79206403399018366"/>
    <n v="7.4500000000000011E-2"/>
    <n v="6.8199783080328855E-2"/>
    <n v="0.15919327078365092"/>
    <n v="232.08564201697749"/>
    <n v="29.954659612782368"/>
    <n v="25.698719513803542"/>
    <n v="91.776262548562116"/>
    <n v="80.398900159941221"/>
  </r>
  <r>
    <x v="2"/>
    <d v="2005-09-16T00:00:00"/>
    <x v="1"/>
    <n v="57.048611111111114"/>
    <x v="1"/>
    <n v="5901.2302284710013"/>
    <n v="0.89381528495336238"/>
    <n v="1.0342337082004887"/>
    <n v="6.7500000000000004E-2"/>
    <n v="7.2698463096612723E-2"/>
    <n v="0.19296610812554432"/>
    <n v="267.5475138897695"/>
    <n v="30.282638544103865"/>
    <n v="31.144202780834412"/>
    <n v="92.087354007570298"/>
    <n v="81.848851303751474"/>
  </r>
  <r>
    <x v="2"/>
    <d v="2005-09-17T00:00:00"/>
    <x v="1"/>
    <n v="77.03125"/>
    <x v="1"/>
    <n v="5942.083333333333"/>
    <n v="0.89359408616983371"/>
    <n v="1.1949430773411402"/>
    <n v="5.2750000000000005E-2"/>
    <n v="8.9895908320125034E-2"/>
    <n v="0.31584554621020455"/>
    <n v="262.04675684110299"/>
    <n v="28.72081653229306"/>
    <n v="31.632721022220849"/>
    <n v="90.222164258201033"/>
    <n v="74.309797462336249"/>
  </r>
  <r>
    <x v="2"/>
    <d v="2005-09-18T00:00:00"/>
    <x v="1"/>
    <n v="85.486111111111114"/>
    <x v="1"/>
    <n v="5956.416666666667"/>
    <n v="0.92036689514501158"/>
    <n v="1.2388855259146301"/>
    <n v="4.4999999999999998E-2"/>
    <n v="8.0973515926013012E-2"/>
    <n v="0.24360554830931286"/>
    <n v="274.448658809976"/>
    <n v="25.26248747437938"/>
    <n v="30.101567884991134"/>
    <n v="91.495098485141028"/>
    <n v="80.991724245368729"/>
  </r>
  <r>
    <x v="2"/>
    <d v="2005-09-19T00:00:00"/>
    <x v="1"/>
    <n v="77.048611111111114"/>
    <x v="1"/>
    <n v="5677.083333333333"/>
    <n v="0.75928970252785322"/>
    <n v="0.80339049294803666"/>
    <n v="3.925E-2"/>
    <n v="7.4059294558559655E-2"/>
    <n v="0.15913194171853279"/>
    <n v="287.09938316734303"/>
    <n v="27.355009217695148"/>
    <n v="25.808707825934324"/>
    <n v="90.490730558294516"/>
    <n v="80.688996058212069"/>
  </r>
  <r>
    <x v="2"/>
    <d v="2005-09-20T00:00:00"/>
    <x v="1"/>
    <n v="81.684027777777771"/>
    <x v="1"/>
    <n v="5580.146086956518"/>
    <n v="0.69625676218788091"/>
    <n v="0.86202533766409106"/>
    <n v="4.5499999999999999E-2"/>
    <n v="7.1454244144649251E-2"/>
    <n v="0.1742585923946828"/>
    <n v="268.34299137269051"/>
    <n v="26.879682886334518"/>
    <n v="29.684029818469035"/>
    <n v="89.9762956840719"/>
    <n v="80.25576199601619"/>
  </r>
  <r>
    <x v="2"/>
    <d v="2005-09-21T00:00:00"/>
    <x v="1"/>
    <n v="88.732638888888886"/>
    <x v="1"/>
    <n v="5415.666666666667"/>
    <n v="0.81546515224526073"/>
    <n v="0.99417153130077862"/>
    <n v="3.7749999999999999E-2"/>
    <n v="8.5492811492130269E-2"/>
    <n v="0.16578615620057299"/>
    <n v="250.47300510692651"/>
    <n v="27.915654730218723"/>
    <n v="31.747760940960866"/>
    <n v="89.790809992495767"/>
    <n v="83.760884862511816"/>
  </r>
  <r>
    <x v="2"/>
    <d v="2005-09-22T00:00:00"/>
    <x v="1"/>
    <n v="87.621527777777786"/>
    <x v="1"/>
    <n v="4586.375"/>
    <n v="0.63165102811788543"/>
    <n v="0.82808547015762268"/>
    <n v="4.5499999999999999E-2"/>
    <n v="6.4652986996691669E-2"/>
    <n v="0.17554766827420826"/>
    <n v="229.31244007583126"/>
    <n v="26.97302045291578"/>
    <n v="31.143303326951276"/>
    <n v="89.979926153665446"/>
    <n v="79.246988851718768"/>
  </r>
  <r>
    <x v="2"/>
    <d v="2005-09-23T00:00:00"/>
    <x v="1"/>
    <n v="89.583333333333343"/>
    <x v="1"/>
    <n v="4896.6027206138851"/>
    <n v="0.7248784902851575"/>
    <n v="0.76569541186224233"/>
    <n v="4.725E-2"/>
    <n v="9.6887496875970189E-2"/>
    <n v="0.21222800747397236"/>
    <n v="245.42861730109624"/>
    <n v="29.361788309906498"/>
    <n v="26.00419909727502"/>
    <n v="86.920542706988101"/>
    <n v="72.877350746908434"/>
  </r>
  <r>
    <x v="2"/>
    <d v="2005-09-24T00:00:00"/>
    <x v="1"/>
    <n v="69.079861111111114"/>
    <x v="1"/>
    <n v="4704.826086956522"/>
    <n v="0.68409144377956033"/>
    <n v="0.83554528081895563"/>
    <n v="6.533333333333334E-2"/>
    <n v="8.9225007739964807E-2"/>
    <n v="0.19344946377648881"/>
    <n v="257.50934409340528"/>
    <n v="28.338998151140419"/>
    <n v="30.685891143721655"/>
    <n v="87.231305598167964"/>
    <n v="77.334055856839825"/>
  </r>
  <r>
    <x v="2"/>
    <d v="2005-09-25T00:00:00"/>
    <x v="1"/>
    <n v="58.99305555555555"/>
    <x v="1"/>
    <n v="5145.3898184407226"/>
    <n v="0.76998980647656612"/>
    <n v="0.9219337518770393"/>
    <n v="6.9666666666666668E-2"/>
    <n v="6.7526208635861618E-2"/>
    <n v="0.15685642328389438"/>
    <n v="254.02193792536201"/>
    <n v="26.914656273464772"/>
    <n v="29.396892826282642"/>
    <n v="91.459390885824192"/>
    <n v="83.430751785419034"/>
  </r>
  <r>
    <x v="2"/>
    <d v="2005-09-26T00:00:00"/>
    <x v="1"/>
    <n v="73.75"/>
    <x v="1"/>
    <n v="6228.8239936858718"/>
    <n v="0.85289054734939029"/>
    <n v="0.92808119041237103"/>
    <n v="7.7333333333333337E-2"/>
    <n v="6.6801805603437667E-2"/>
    <n v="0.17792037295596283"/>
    <n v="293.11336520355076"/>
    <n v="28.562002987648071"/>
    <n v="27.370754174784846"/>
    <n v="92.383660898107465"/>
    <n v="81.358063385228746"/>
  </r>
  <r>
    <x v="2"/>
    <d v="2005-09-27T00:00:00"/>
    <x v="1"/>
    <n v="98.055555555555557"/>
    <x v="0"/>
    <n v="6056.2854144805879"/>
    <n v="0.82193967641051768"/>
    <n v="0.98238665670665537"/>
    <n v="9.5000000000000001E-2"/>
    <n v="7.4561857491689629E-2"/>
    <n v="0.17861994319921642"/>
    <n v="259.62501209079721"/>
    <n v="25.899759729174953"/>
    <n v="27.952242954902264"/>
    <n v="91.190963889836311"/>
    <n v="82.343670810236006"/>
  </r>
  <r>
    <x v="2"/>
    <d v="2005-09-28T00:00:00"/>
    <x v="1"/>
    <n v="75.572916666666671"/>
    <x v="1"/>
    <n v="4335.708333333333"/>
    <n v="0.61039642771971137"/>
    <n v="0.76064373580153199"/>
    <n v="4.2500000000000003E-2"/>
    <n v="7.0855239331996056E-2"/>
    <n v="0.17629087653982956"/>
    <n v="215.36597883597901"/>
    <n v="28.225427155679288"/>
    <n v="30.669007106173087"/>
    <n v="88.613839571746638"/>
    <n v="77.2665351849583"/>
  </r>
  <r>
    <x v="2"/>
    <d v="2005-09-29T00:00:00"/>
    <x v="1"/>
    <n v="62.065972222222221"/>
    <x v="1"/>
    <n v="4468.0560818491849"/>
    <n v="0.71881167428210868"/>
    <n v="0.88038274552289841"/>
    <n v="7.7249999999999985E-2"/>
    <n v="9.5941136817581221E-2"/>
    <n v="0.19667752796505913"/>
    <n v="170.6933330090915"/>
    <n v="28.172726026240706"/>
    <n v="31.015597601215813"/>
    <n v="86.94873449124988"/>
    <n v="78.155248193117799"/>
  </r>
  <r>
    <x v="2"/>
    <d v="2005-09-30T00:00:00"/>
    <x v="1"/>
    <n v="99.774305555555557"/>
    <x v="0"/>
    <n v="5956.833333333333"/>
    <n v="0.74653158512639539"/>
    <n v="0.9332729166692314"/>
    <n v="6.9000000000000006E-2"/>
    <n v="7.3472200790087788E-2"/>
    <n v="0.17097306189041583"/>
    <n v="267.57236868996517"/>
    <n v="27.678422599900355"/>
    <n v="31.436031866599304"/>
    <n v="90.398129081551801"/>
    <n v="82.126885014516006"/>
  </r>
  <r>
    <x v="2"/>
    <d v="2005-10-01T00:00:00"/>
    <x v="1"/>
    <n v="83.472222222222229"/>
    <x v="1"/>
    <n v="6065.9036985345383"/>
    <n v="0.74248563633654074"/>
    <n v="1.1432507052335132"/>
    <n v="4.6698747528015824E-2"/>
    <n v="0.10969726652236622"/>
    <n v="0.27797856294861517"/>
    <n v="266.02772391007727"/>
    <n v="24.359510354181001"/>
    <n v="33.436890720047124"/>
    <n v="85.610678495796989"/>
    <n v="76.318855505476193"/>
  </r>
  <r>
    <x v="2"/>
    <d v="2005-10-02T00:00:00"/>
    <x v="1"/>
    <n v="90.486111111111128"/>
    <x v="0"/>
    <n v="6016.9396551724139"/>
    <n v="0.65643905225720489"/>
    <n v="1.0328457606570529"/>
    <n v="4.9436136006020384E-2"/>
    <n v="0.10376133391688828"/>
    <n v="0.26280358802834353"/>
    <n v="246.43214330201778"/>
    <n v="27.50951351525919"/>
    <n v="38.446714970420004"/>
    <n v="84.511591405638043"/>
    <n v="75.067429717517371"/>
  </r>
  <r>
    <x v="2"/>
    <d v="2005-10-03T00:00:00"/>
    <x v="1"/>
    <n v="33.819444444444443"/>
    <x v="1"/>
    <n v="5013.1647776809068"/>
    <n v="0.68078743924088281"/>
    <n v="1.0103556265884073"/>
    <n v="6.3286098654708522E-2"/>
    <n v="0.13471661591676687"/>
    <n v="0.23527256780837869"/>
    <n v="228.47571513046177"/>
    <n v="25.917750736673995"/>
    <n v="36.830931500335737"/>
    <n v="80.630406554368477"/>
    <n v="77.206081979576695"/>
  </r>
  <r>
    <x v="2"/>
    <d v="2005-10-04T00:00:00"/>
    <x v="1"/>
    <n v="100"/>
    <x v="0"/>
    <n v="5651.583333333333"/>
    <n v="0.75415878410850945"/>
    <n v="0.8637544406101535"/>
    <n v="7.2256354291346914E-2"/>
    <n v="9.3636702208501843E-2"/>
    <n v="0.16534969987394788"/>
    <n v="256.21957810402927"/>
    <n v="27.582282417341641"/>
    <n v="29.230507759519906"/>
    <n v="87.882242858293878"/>
    <n v="81.316708550839451"/>
  </r>
  <r>
    <x v="2"/>
    <d v="2005-10-05T00:00:00"/>
    <x v="1"/>
    <n v="100"/>
    <x v="0"/>
    <n v="5707.291666666667"/>
    <n v="0.74928111993867497"/>
    <n v="0.86276212686723852"/>
    <n v="5.8141602175277148E-2"/>
    <n v="9.7764360714442472E-2"/>
    <n v="0.19269887633967941"/>
    <n v="260.09018353625174"/>
    <n v="29.124307836957367"/>
    <n v="30.04530777316856"/>
    <n v="87.244487116735954"/>
    <n v="78.165076168134149"/>
  </r>
  <r>
    <x v="2"/>
    <d v="2005-10-06T00:00:00"/>
    <x v="1"/>
    <n v="77.065972222222229"/>
    <x v="1"/>
    <n v="5596.708333333333"/>
    <n v="1.0271740312063637"/>
    <n v="1.0800207261299424"/>
    <n v="5.4603999289015284E-2"/>
    <n v="0.11021179330879646"/>
    <n v="0.21127106810340163"/>
    <n v="237.25438547021074"/>
    <n v="28.520930859711534"/>
    <n v="27.12809961700302"/>
    <n v="89.616428351273072"/>
    <n v="81.069080676032172"/>
  </r>
  <r>
    <x v="2"/>
    <d v="2005-10-07T00:00:00"/>
    <x v="1"/>
    <n v="89.097222222222214"/>
    <x v="1"/>
    <n v="6146.818505338083"/>
    <n v="1.1505301997332187"/>
    <n v="1.3217730034292543"/>
    <n v="6.0653994161358818E-2"/>
    <n v="8.5014224440007072E-2"/>
    <n v="0.18890211061489443"/>
    <n v="267.41237845952924"/>
    <n v="30.212537146545454"/>
    <n v="32.220886631358731"/>
    <n v="92.872199166167022"/>
    <n v="86.213874781302152"/>
  </r>
  <r>
    <x v="2"/>
    <d v="2005-10-08T00:00:00"/>
    <x v="1"/>
    <n v="85.243055555555571"/>
    <x v="1"/>
    <n v="5621.375"/>
    <n v="0.81394843436414577"/>
    <n v="0.96204092280973663"/>
    <n v="5.1894740567707223E-2"/>
    <n v="7.5031327259468317E-2"/>
    <n v="0.18018975507996812"/>
    <n v="251.26156242436249"/>
    <n v="28.873127810675442"/>
    <n v="30.651515685041534"/>
    <n v="91.018228676849731"/>
    <n v="81.750392550316221"/>
  </r>
  <r>
    <x v="2"/>
    <d v="2005-10-09T00:00:00"/>
    <x v="1"/>
    <n v="98.506944444444443"/>
    <x v="0"/>
    <n v="5927.333333333333"/>
    <n v="0.74037193800528633"/>
    <n v="0.99901154728095809"/>
    <n v="5.0827470461868966E-2"/>
    <n v="7.0988858897844009E-2"/>
    <n v="0.18997088339552801"/>
    <n v="262.71061905888848"/>
    <n v="27.640149170869471"/>
    <n v="33.511049756569797"/>
    <n v="90.644518149456587"/>
    <n v="81.445789239355491"/>
  </r>
  <r>
    <x v="2"/>
    <d v="2005-10-10T00:00:00"/>
    <x v="1"/>
    <n v="98.958333333333343"/>
    <x v="0"/>
    <n v="6660.8248914616452"/>
    <n v="0.88933545914653134"/>
    <n v="1.0282972192222706"/>
    <n v="7.7539682539682547E-2"/>
    <n v="7.0014016633015708E-2"/>
    <n v="0.19866058601525638"/>
    <n v="253.91483516483549"/>
    <n v="29.158892323200416"/>
    <n v="29.653755946063765"/>
    <n v="92.349100622320037"/>
    <n v="81.22473522626585"/>
  </r>
  <r>
    <x v="2"/>
    <d v="2005-10-11T00:00:00"/>
    <x v="1"/>
    <n v="99.3576388888889"/>
    <x v="0"/>
    <n v="6601.041666666667"/>
    <n v="0.82167617622445954"/>
    <n v="0.9107170217595707"/>
    <n v="7.0040569051781298E-2"/>
    <n v="7.3512378453805718E-2"/>
    <n v="0.1953376458312584"/>
    <n v="271.04991371847052"/>
    <n v="30.002382479430814"/>
    <n v="28.812457851477827"/>
    <n v="91.27648863101912"/>
    <n v="79.086203895461622"/>
  </r>
  <r>
    <x v="2"/>
    <d v="2005-10-12T00:00:00"/>
    <x v="1"/>
    <n v="74.618055555555557"/>
    <x v="1"/>
    <n v="5513.9266132433622"/>
    <n v="0.75146671765957451"/>
    <n v="0.92758482514273122"/>
    <n v="6.7268495792426386E-2"/>
    <n v="6.761723823922082E-2"/>
    <n v="0.13834654494983425"/>
    <n v="216.73173245523702"/>
    <n v="28.153789969329587"/>
    <n v="32.552890614000276"/>
    <n v="91.221006734138967"/>
    <n v="85.448347591697811"/>
  </r>
  <r>
    <x v="2"/>
    <d v="2005-10-13T00:00:00"/>
    <x v="1"/>
    <n v="74.375"/>
    <x v="1"/>
    <n v="6393.791666666667"/>
    <n v="0.93330869743553324"/>
    <n v="1.0232884886782099"/>
    <n v="6.1874397097354393E-2"/>
    <n v="0.115749852038667"/>
    <n v="0.24635088217086137"/>
    <n v="207.93663302277452"/>
    <n v="26.734607920202507"/>
    <n v="25.542605838505462"/>
    <n v="87.978668341075661"/>
    <n v="76.664797139707218"/>
  </r>
  <r>
    <x v="2"/>
    <d v="2005-10-14T00:00:00"/>
    <x v="1"/>
    <n v="52.777777777777779"/>
    <x v="1"/>
    <n v="5808.458333333333"/>
    <n v="0.90573029313357667"/>
    <n v="1.0138848442626773"/>
    <n v="3.6761144336888832E-2"/>
    <n v="9.2588072495704679E-2"/>
    <n v="0.17228773644696521"/>
    <n v="242.21189958181174"/>
    <n v="28.771381572006309"/>
    <n v="29.854645076662692"/>
    <n v="90.067336019007897"/>
    <n v="83.488906999142259"/>
  </r>
  <r>
    <x v="2"/>
    <d v="2005-10-15T00:00:00"/>
    <x v="1"/>
    <n v="74.756944444444443"/>
    <x v="1"/>
    <n v="5778.125"/>
    <n v="0.74019712813044891"/>
    <n v="0.90812580383818287"/>
    <n v="5.5500103298670896E-2"/>
    <n v="8.2441495770436565E-2"/>
    <n v="0.16503439864328429"/>
    <n v="256.09149408508324"/>
    <n v="27.949070677953106"/>
    <n v="31.647010258332006"/>
    <n v="89.125101231149486"/>
    <n v="82.25583810150566"/>
  </r>
  <r>
    <x v="2"/>
    <d v="2005-10-16T00:00:00"/>
    <x v="1"/>
    <n v="82.274305555555571"/>
    <x v="1"/>
    <n v="5316.958333333333"/>
    <n v="0.58821232536686863"/>
    <n v="0.50494243916697357"/>
    <n v="5.3934515791049235E-2"/>
    <n v="8.1959198598354474E-2"/>
    <n v="0.12369241393526575"/>
    <n v="263.92710498402198"/>
    <n v="27.719857144206909"/>
    <n v="20.937294101957573"/>
    <n v="86.32149947064498"/>
    <n v="75.952275267914047"/>
  </r>
  <r>
    <x v="2"/>
    <d v="2005-10-17T00:00:00"/>
    <x v="1"/>
    <n v="92.274305555555543"/>
    <x v="0"/>
    <n v="5539"/>
    <n v="0.62222368370749837"/>
    <n v="0.60635967572952387"/>
    <n v="8.2280603448275855E-2"/>
    <n v="9.652211370648181E-2"/>
    <n v="0.10984033560367513"/>
    <n v="236.167080344298"/>
    <n v="27.008804863969331"/>
    <n v="25.528058381842563"/>
    <n v="84.790330773064738"/>
    <n v="82.238460613806865"/>
  </r>
  <r>
    <x v="2"/>
    <d v="2005-10-18T00:00:00"/>
    <x v="1"/>
    <n v="95.520833333333314"/>
    <x v="0"/>
    <n v="5363.8684416601409"/>
    <n v="0.61144652425206503"/>
    <n v="0.49637305426012385"/>
    <n v="7.7675422452735482E-2"/>
    <n v="8.8895921123599661E-2"/>
    <n v="9.3512994352927162E-2"/>
    <n v="217.41900429038702"/>
    <n v="24.762785618377393"/>
    <n v="19.115568743881838"/>
    <n v="85.768727852818358"/>
    <n v="81.558077081352565"/>
  </r>
  <r>
    <x v="2"/>
    <d v="2005-10-19T00:00:00"/>
    <x v="1"/>
    <n v="96.09375"/>
    <x v="0"/>
    <n v="5283.125"/>
    <n v="0.64766924681864424"/>
    <n v="0.62979707414456421"/>
    <n v="7.100082850041424E-2"/>
    <n v="9.9302545611523185E-2"/>
    <n v="0.14229309107964863"/>
    <n v="242.38762831898674"/>
    <n v="27.966991440330865"/>
    <n v="24.91694108236376"/>
    <n v="84.969331396813516"/>
    <n v="77.850931618379633"/>
  </r>
  <r>
    <x v="2"/>
    <d v="2005-10-20T00:00:00"/>
    <x v="1"/>
    <n v="92.743055555555557"/>
    <x v="0"/>
    <n v="5449.1318327974277"/>
    <n v="0.61959269154333962"/>
    <n v="0.57107230733707837"/>
    <n v="6.0417236456533178E-2"/>
    <n v="7.8459208335254618E-2"/>
    <n v="0.10618377223444939"/>
    <n v="225.96485360360901"/>
    <n v="26.991515243171609"/>
    <n v="23.227158469860537"/>
    <n v="87.591449503867594"/>
    <n v="81.779738286273812"/>
  </r>
  <r>
    <x v="2"/>
    <d v="2005-10-21T00:00:00"/>
    <x v="1"/>
    <n v="91.475694444444443"/>
    <x v="0"/>
    <n v="5202.0210526315786"/>
    <n v="0.58137019517207889"/>
    <n v="0.52774861200100365"/>
    <n v="4.8239777382700778E-2"/>
    <n v="9.3515914049324661E-2"/>
    <n v="0.12569525824958261"/>
    <n v="276.59745235589503"/>
    <n v="25.103492960591808"/>
    <n v="20.737044415195495"/>
    <n v="84.228277811456792"/>
    <n v="76.647198852192659"/>
  </r>
  <r>
    <x v="2"/>
    <d v="2005-10-22T00:00:00"/>
    <x v="1"/>
    <n v="97.847222222222229"/>
    <x v="0"/>
    <n v="4956.416666666667"/>
    <n v="0.53175087509465835"/>
    <n v="0.46000169538821728"/>
    <n v="3.8381703596660238E-2"/>
    <n v="9.4488232365001035E-2"/>
    <n v="0.13266387443662681"/>
    <n v="262.57540480854175"/>
    <n v="26.686014565478626"/>
    <n v="20.039183356605683"/>
    <n v="82.522656673338446"/>
    <n v="71.633848182088286"/>
  </r>
  <r>
    <x v="2"/>
    <d v="2005-10-23T00:00:00"/>
    <x v="1"/>
    <n v="94.444444444444429"/>
    <x v="0"/>
    <n v="5383.3028812368275"/>
    <n v="0.54300243675595661"/>
    <n v="0.45307048455425536"/>
    <n v="4.7240556511332188E-2"/>
    <n v="8.2863711230872522E-2"/>
    <n v="9.4157753422279569E-2"/>
    <n v="207.37514826143899"/>
    <n v="25.338067990712407"/>
    <n v="19.793422841862064"/>
    <n v="85.017522512368188"/>
    <n v="79.596112667151729"/>
  </r>
  <r>
    <x v="2"/>
    <d v="2005-10-24T00:00:00"/>
    <x v="1"/>
    <n v="72.0486111111111"/>
    <x v="1"/>
    <n v="4584"/>
    <n v="0.57390090654268466"/>
    <n v="0.50374489870091621"/>
    <n v="4.1070138888888892E-2"/>
    <n v="8.4821161012066729E-2"/>
    <n v="0.12876347975663416"/>
    <n v="215.173407473076"/>
    <n v="23.3687792206273"/>
    <n v="17.980648429878919"/>
    <n v="85.530324284378153"/>
    <n v="74.974864953554331"/>
  </r>
  <r>
    <x v="2"/>
    <d v="2005-10-25T00:00:00"/>
    <x v="1"/>
    <n v="75.052083333333329"/>
    <x v="1"/>
    <n v="3757.6691729323311"/>
    <n v="0.43918677213326135"/>
    <n v="0.24943218873041603"/>
    <n v="4.0146869983948633E-2"/>
    <n v="9.8643740252564074E-2"/>
    <n v="7.6514401817708882E-2"/>
    <n v="179.61367530877902"/>
    <n v="25.634841931858276"/>
    <n v="13.043025043605533"/>
    <n v="77.838922986879282"/>
    <n v="69.733466693341228"/>
  </r>
  <r>
    <x v="2"/>
    <d v="2005-10-26T00:00:00"/>
    <x v="1"/>
    <n v="11.597222222222223"/>
    <x v="1"/>
    <n v="3029.8730606488052"/>
    <n v="0.46971878705387815"/>
    <n v="0.35375781886098934"/>
    <n v="5.774899973326221E-2"/>
    <n v="8.4522623226566354E-2"/>
    <n v="9.7162148994597464E-2"/>
    <n v="173.73691919191901"/>
    <n v="27.540281393844829"/>
    <n v="18.386610858507932"/>
    <n v="82.258127526636386"/>
    <n v="72.919555677630058"/>
  </r>
  <r>
    <x v="2"/>
    <d v="2005-10-27T00:00:00"/>
    <x v="1"/>
    <n v="37.829861111111107"/>
    <x v="1"/>
    <n v="3717.2826086956525"/>
    <n v="0.37408659697418056"/>
    <n v="0.27755330856282351"/>
    <n v="3.5027645908963977E-2"/>
    <n v="6.6677165920705009E-2"/>
    <n v="5.1503857234685896E-2"/>
    <n v="130.45945945945999"/>
    <n v="26.669039418175576"/>
    <n v="19.613195590611248"/>
    <n v="82.381977975964233"/>
    <n v="81.658037960452134"/>
  </r>
  <r>
    <x v="2"/>
    <d v="2005-10-28T00:00:00"/>
    <x v="1"/>
    <n v="55.607638888888886"/>
    <x v="1"/>
    <n v="4099.335647000491"/>
    <n v="0.47642706688605718"/>
    <n v="0.37913061803709558"/>
    <n v="4.068856548856549E-2"/>
    <n v="7.6422286649137583E-2"/>
    <n v="7.5983346140445857E-2"/>
    <n v="204.00941404657226"/>
    <n v="24.868074397850148"/>
    <n v="18.864524462083857"/>
    <n v="84.217998766208453"/>
    <n v="80.281631395681401"/>
  </r>
  <r>
    <x v="2"/>
    <d v="2005-10-29T00:00:00"/>
    <x v="1"/>
    <n v="54.322916666666664"/>
    <x v="1"/>
    <n v="5515.7115507338794"/>
    <n v="0.66424700847943796"/>
    <n v="0.74287111005567441"/>
    <n v="4.4461018297533808E-2"/>
    <n v="8.7116649255413139E-2"/>
    <n v="0.16077599947699855"/>
    <n v="256.77421770200749"/>
    <n v="25.455144533502004"/>
    <n v="25.746863158733508"/>
    <n v="87.182944524130221"/>
    <n v="78.849043320025316"/>
  </r>
  <r>
    <x v="2"/>
    <d v="2005-10-30T00:00:00"/>
    <x v="1"/>
    <n v="32.534722222222221"/>
    <x v="1"/>
    <n v="6052.25"/>
    <n v="0.82608120230616711"/>
    <n v="1.1069698351535928"/>
    <n v="2.1702564102564104E-2"/>
    <n v="9.5271511916354204E-2"/>
    <n v="0.18382504837247962"/>
    <m/>
    <n v="27.360417788283623"/>
    <n v="34.624283757386252"/>
    <n v="88.775847517984417"/>
    <n v="83.837796239322699"/>
  </r>
  <r>
    <x v="2"/>
    <d v="2005-10-31T00:00:00"/>
    <x v="1"/>
    <n v="60.260416666666671"/>
    <x v="1"/>
    <n v="5931.9224376731308"/>
    <n v="0.73762385836886102"/>
    <n v="0.89543488064600008"/>
    <n v="2.8000000000000001E-2"/>
    <n v="6.9027640279981872E-2"/>
    <n v="0.14903838077481707"/>
    <n v="237.99738562091522"/>
    <n v="29.461731926475732"/>
    <n v="32.96194913594988"/>
    <n v="90.854704365183878"/>
    <n v="83.734219889354677"/>
  </r>
  <r>
    <x v="2"/>
    <d v="2005-11-01T00:00:00"/>
    <x v="1"/>
    <n v="95.381944444444443"/>
    <x v="0"/>
    <n v="5694.1811722912926"/>
    <n v="0.59419800092351927"/>
    <n v="0.65050839945828587"/>
    <n v="3.3500000000000002E-2"/>
    <n v="9.734922983961776E-2"/>
    <n v="0.15281864527486622"/>
    <n v="260.79467436647724"/>
    <n v="32.005199982300695"/>
    <n v="32.114447038088429"/>
    <n v="83.871454515929727"/>
    <n v="76.872739069243295"/>
  </r>
  <r>
    <x v="2"/>
    <d v="2005-11-02T00:00:00"/>
    <x v="1"/>
    <n v="87.604166666666671"/>
    <x v="1"/>
    <n v="5531.875"/>
    <n v="0.63829795837306513"/>
    <n v="0.62160368110608966"/>
    <n v="4.1750000000000002E-2"/>
    <n v="7.2578077304572608E-2"/>
    <n v="0.13002209127562764"/>
    <n v="244.59915001380728"/>
    <n v="27.453124759571967"/>
    <n v="23.922260472701399"/>
    <n v="88.864234071329705"/>
    <n v="79.514679131016038"/>
  </r>
  <r>
    <x v="2"/>
    <d v="2005-11-03T00:00:00"/>
    <x v="1"/>
    <n v="91.5625"/>
    <x v="0"/>
    <n v="5551.75"/>
    <n v="0.55634450236539523"/>
    <n v="0.54183227519881116"/>
    <n v="3.5000000000000003E-2"/>
    <n v="7.4587603718212395E-2"/>
    <n v="0.14842842680725174"/>
    <n v="244.44779452953975"/>
    <n v="27.538904825257891"/>
    <n v="22.575720217231265"/>
    <n v="86.828170072330778"/>
    <n v="73.086056137994902"/>
  </r>
  <r>
    <x v="2"/>
    <d v="2005-11-04T00:00:00"/>
    <x v="1"/>
    <n v="72.395833333333343"/>
    <x v="1"/>
    <n v="5332.083333333333"/>
    <n v="0.75944617040837703"/>
    <n v="0.81711734420426674"/>
    <n v="4.5500000000000006E-2"/>
    <n v="6.8538347784661419E-2"/>
    <n v="0.17346105986794619"/>
    <n v="232.21030257669003"/>
    <n v="27.25011701471745"/>
    <n v="25.496004857844643"/>
    <n v="91.204427186404757"/>
    <n v="79.310785151488886"/>
  </r>
  <r>
    <x v="2"/>
    <d v="2005-11-05T00:00:00"/>
    <x v="1"/>
    <n v="72.552083333333343"/>
    <x v="1"/>
    <n v="4836.1173184357576"/>
    <n v="0.64060001292717172"/>
    <n v="0.52785874828741497"/>
    <n v="4.4249999999999998E-2"/>
    <n v="6.4275642312924139E-2"/>
    <n v="0.11053057581731501"/>
    <n v="219.43864024637901"/>
    <n v="24.541044399973114"/>
    <n v="17.834615236546714"/>
    <n v="90.202381856351622"/>
    <n v="79.553250285149801"/>
  </r>
  <r>
    <x v="2"/>
    <d v="2005-11-06T00:00:00"/>
    <x v="1"/>
    <n v="84.166666666666671"/>
    <x v="1"/>
    <n v="5246.125"/>
    <n v="0.57766706888092012"/>
    <n v="0.52818611664005966"/>
    <n v="3.9250000000000007E-2"/>
    <n v="6.862665626961377E-2"/>
    <n v="0.1108141898930234"/>
    <n v="211.57304014060077"/>
    <n v="26.086988082948633"/>
    <n v="21.443744736759335"/>
    <n v="88.352387808877637"/>
    <n v="79.430191394152118"/>
  </r>
  <r>
    <x v="2"/>
    <d v="2005-11-07T00:00:00"/>
    <x v="1"/>
    <n v="88.680555555555557"/>
    <x v="1"/>
    <n v="5090.958333333333"/>
    <n v="0.51625759263858306"/>
    <n v="0.57196236593961514"/>
    <n v="3.125E-2"/>
    <n v="7.7675358746208234E-2"/>
    <n v="0.13146389088576182"/>
    <n v="223.6411644106995"/>
    <n v="29.76802855002277"/>
    <n v="29.951310985837637"/>
    <n v="85.175878597630003"/>
    <n v="77.353751851525459"/>
  </r>
  <r>
    <x v="2"/>
    <d v="2005-11-08T00:00:00"/>
    <x v="1"/>
    <n v="78.194444444444443"/>
    <x v="1"/>
    <n v="4408.541666666667"/>
    <n v="0.53862439552696006"/>
    <n v="0.58619278838117295"/>
    <n v="2.8499999999999998E-2"/>
    <n v="5.8960558671238276E-2"/>
    <n v="0.11393125456339522"/>
    <n v="224.81237659322352"/>
    <n v="28.487143019264554"/>
    <n v="28.103380498560664"/>
    <n v="89.238142725511167"/>
    <n v="80.892030863946687"/>
  </r>
  <r>
    <x v="2"/>
    <d v="2005-11-09T00:00:00"/>
    <x v="1"/>
    <n v="93.420138888888886"/>
    <x v="0"/>
    <n v="4295.6097560975604"/>
    <n v="0.40780117499710944"/>
    <n v="0.27173174079047346"/>
    <n v="3.5750000000000004E-2"/>
    <n v="6.5944262807335022E-2"/>
    <n v="6.893590638378462E-2"/>
    <n v="188.87339200712401"/>
    <n v="27.253286059229243"/>
    <n v="16.196962694055845"/>
    <n v="84.032596388050351"/>
    <n v="74.949819493198447"/>
  </r>
  <r>
    <x v="2"/>
    <d v="2005-11-10T00:00:00"/>
    <x v="1"/>
    <n v="76.979166666666671"/>
    <x v="1"/>
    <n v="4858.166666666667"/>
    <n v="0.58674499987838347"/>
    <n v="0.58296426794161027"/>
    <n v="3.8249999999999999E-2"/>
    <n v="4.9933182391459746E-2"/>
    <n v="0.11042558435269882"/>
    <n v="198.72695196523051"/>
    <n v="28.135922556554355"/>
    <n v="24.833599662660227"/>
    <n v="91.652236810415516"/>
    <n v="81.419615212301821"/>
  </r>
  <r>
    <x v="2"/>
    <d v="2005-11-11T00:00:00"/>
    <x v="1"/>
    <n v="84.739583333333343"/>
    <x v="1"/>
    <n v="4798.0203580203615"/>
    <n v="0.48349075173483269"/>
    <n v="0.45633062751213638"/>
    <n v="4.7E-2"/>
    <n v="5.2448034391511918E-2"/>
    <n v="7.2708077679548622E-2"/>
    <n v="196.78485602301126"/>
    <n v="24.558328533364833"/>
    <n v="21.882589208893172"/>
    <n v="89.342939367548993"/>
    <n v="84.34681584630205"/>
  </r>
  <r>
    <x v="2"/>
    <d v="2005-11-12T00:00:00"/>
    <x v="1"/>
    <n v="86.267361111111114"/>
    <x v="1"/>
    <n v="5348.416666666667"/>
    <n v="0.62772659864913294"/>
    <n v="0.76365480026253885"/>
    <n v="6.7250000000000004E-2"/>
    <n v="5.3908654421925495E-2"/>
    <n v="0.12420716239134157"/>
    <n v="225.78330127405076"/>
    <n v="24.106659960131427"/>
    <n v="26.927938384821211"/>
    <n v="91.616886558234413"/>
    <n v="84.123055233093524"/>
  </r>
  <r>
    <x v="2"/>
    <d v="2005-11-13T00:00:00"/>
    <x v="1"/>
    <n v="84.375"/>
    <x v="1"/>
    <n v="4599.125"/>
    <n v="0.53458664803332157"/>
    <n v="0.57345096670970019"/>
    <n v="5.1000000000000004E-2"/>
    <n v="6.2034675236083733E-2"/>
    <n v="0.13238976645109576"/>
    <n v="210.86575380004024"/>
    <n v="29.315619593200793"/>
    <n v="27.436483805621002"/>
    <n v="88.583160843274015"/>
    <n v="77.286273240685944"/>
  </r>
  <r>
    <x v="2"/>
    <d v="2005-11-14T00:00:00"/>
    <x v="1"/>
    <n v="84.565972222222229"/>
    <x v="1"/>
    <n v="4779"/>
    <n v="0.48674178626865805"/>
    <n v="0.37102292477810911"/>
    <n v="4.6249999999999999E-2"/>
    <n v="7.2007143290364548E-2"/>
    <n v="7.6863682220116011E-2"/>
    <n v="180.68861918026272"/>
    <n v="28.671182239406349"/>
    <n v="20.361371482825049"/>
    <n v="85.420667011972228"/>
    <n v="79.583360081928518"/>
  </r>
  <r>
    <x v="2"/>
    <d v="2005-11-15T00:00:00"/>
    <x v="1"/>
    <n v="81.579861111111114"/>
    <x v="1"/>
    <n v="4061.8747789175773"/>
    <n v="0.40099690413173661"/>
    <n v="0.2637909176047904"/>
    <n v="3.5500000000000004E-2"/>
    <n v="7.1687405371005888E-2"/>
    <n v="9.7176263694160048E-2"/>
    <n v="148.62032247192525"/>
    <n v="26.089269789519737"/>
    <n v="13.260558762557963"/>
    <n v="82.348526782971163"/>
    <n v="63.62633616492019"/>
  </r>
  <r>
    <x v="2"/>
    <d v="2005-11-16T00:00:00"/>
    <x v="1"/>
    <n v="90.3125"/>
    <x v="0"/>
    <n v="4241.1224131883519"/>
    <n v="0.45470269469125268"/>
    <n v="0.32655994143317923"/>
    <n v="3.3500000000000002E-2"/>
    <n v="7.3362742920995025E-2"/>
    <n v="8.4988563571335607E-2"/>
    <n v="169.83776211306375"/>
    <n v="29.035658093539997"/>
    <n v="18.431944710153306"/>
    <n v="84.077782341741013"/>
    <n v="74.31651776548766"/>
  </r>
  <r>
    <x v="2"/>
    <d v="2005-11-17T00:00:00"/>
    <x v="1"/>
    <n v="60.694444444444443"/>
    <x v="1"/>
    <n v="4091.6402116402114"/>
    <n v="0.45687391550643974"/>
    <n v="0.36242479689370505"/>
    <n v="4.0999999999999995E-2"/>
    <n v="5.9991857922105922E-2"/>
    <n v="7.5247712778531414E-2"/>
    <n v="161.45094763280548"/>
    <n v="29.003256727944191"/>
    <n v="21.017993448810802"/>
    <n v="87.048619766280112"/>
    <n v="79.52154954616239"/>
  </r>
  <r>
    <x v="2"/>
    <d v="2005-11-18T00:00:00"/>
    <x v="1"/>
    <n v="69.965277777777786"/>
    <x v="1"/>
    <n v="4663.166666666667"/>
    <n v="0.66400732806479867"/>
    <n v="0.61925636116042382"/>
    <n v="5.2250000000000005E-2"/>
    <n v="7.0005188904753532E-2"/>
    <n v="0.11927034004414112"/>
    <n v="168.9056065588745"/>
    <n v="26.987448531742629"/>
    <n v="22.776261119014542"/>
    <n v="89.689577717698938"/>
    <n v="81.16428761254474"/>
  </r>
  <r>
    <x v="2"/>
    <d v="2005-11-19T00:00:00"/>
    <x v="1"/>
    <n v="72.135416666666657"/>
    <x v="1"/>
    <n v="5341.827522935776"/>
    <n v="0.66463038465821411"/>
    <n v="0.59741669641710093"/>
    <n v="4.3075000000000002E-2"/>
    <n v="7.4593120938435176E-2"/>
    <n v="0.11932938683248212"/>
    <n v="229.95933015379177"/>
    <n v="26.581676280791278"/>
    <n v="21.597122488978453"/>
    <n v="89.026572704514692"/>
    <n v="80.470373492391687"/>
  </r>
  <r>
    <x v="2"/>
    <d v="2005-11-20T00:00:00"/>
    <x v="1"/>
    <n v="46.197916666666664"/>
    <x v="1"/>
    <n v="4640.083333333333"/>
    <n v="0.53412405387223649"/>
    <n v="0.57916630046407214"/>
    <n v="2.75E-2"/>
    <n v="5.6006528305007505E-2"/>
    <n v="0.11475615202165368"/>
    <n v="198.24700519017551"/>
    <n v="27.619411962009956"/>
    <n v="26.887653551007432"/>
    <n v="89.695697769543173"/>
    <n v="80.528376031071645"/>
  </r>
  <r>
    <x v="2"/>
    <d v="2005-11-21T00:00:00"/>
    <x v="1"/>
    <n v="58.246527777777779"/>
    <x v="1"/>
    <n v="4859.0595611285262"/>
    <n v="0.5643606360071568"/>
    <n v="0.59850528867564723"/>
    <n v="2.7250000000000003E-2"/>
    <n v="5.4902755845140434E-2"/>
    <n v="0.1055042251844817"/>
    <n v="174.23915954269199"/>
    <n v="27.11616913063882"/>
    <n v="26.29239486652839"/>
    <n v="90.454342381120284"/>
    <n v="82.702750683002904"/>
  </r>
  <r>
    <x v="2"/>
    <d v="2005-11-22T00:00:00"/>
    <x v="1"/>
    <n v="75.798611111111114"/>
    <x v="1"/>
    <n v="4414.875"/>
    <n v="0.50338264298630575"/>
    <n v="0.42328026314504941"/>
    <n v="2.75E-2"/>
    <n v="6.583902296309839E-2"/>
    <n v="0.1039857986274039"/>
    <n v="232.8683751388715"/>
    <n v="29.895090043794664"/>
    <n v="21.871567017840256"/>
    <n v="87.112226713434268"/>
    <n v="75.793047069505477"/>
  </r>
  <r>
    <x v="2"/>
    <d v="2005-11-23T00:00:00"/>
    <x v="1"/>
    <n v="75.815972222222214"/>
    <x v="1"/>
    <n v="4618.208333333333"/>
    <n v="0.4411925865279645"/>
    <n v="0.34438179415159198"/>
    <n v="2.6249999999999999E-2"/>
    <n v="7.3454511913831386E-2"/>
    <n v="9.7800495977555205E-2"/>
    <n v="204.78781784857173"/>
    <n v="29.660148522474898"/>
    <n v="19.936669673538596"/>
    <n v="83.55768574368264"/>
    <n v="71.95379703533456"/>
  </r>
  <r>
    <x v="2"/>
    <d v="2005-11-24T00:00:00"/>
    <x v="1"/>
    <n v="64.288194444444429"/>
    <x v="1"/>
    <n v="3902"/>
    <n v="0.38737811001153255"/>
    <n v="0.15420015998419612"/>
    <n v="2.0500000000000001E-2"/>
    <n v="6.0535729729943706E-2"/>
    <n v="4.2378531185659644E-2"/>
    <n v="168.89535695285576"/>
    <n v="29.277848134335937"/>
    <n v="10.038403574728939"/>
    <n v="84.547742965910118"/>
    <n v="72.824543005978498"/>
  </r>
  <r>
    <x v="2"/>
    <d v="2005-11-25T00:00:00"/>
    <x v="1"/>
    <n v="67.048611111111128"/>
    <x v="1"/>
    <n v="3567.5614366729646"/>
    <n v="0.37079168123927009"/>
    <n v="0.16109672642843517"/>
    <n v="2.6249999999999999E-2"/>
    <n v="6.3361280938628098E-2"/>
    <n v="5.6761745542126478E-2"/>
    <n v="174.78012773895676"/>
    <n v="30.234872878095945"/>
    <n v="10.296296052702345"/>
    <n v="83.086009094490663"/>
    <n v="65.124445727487767"/>
  </r>
  <r>
    <x v="2"/>
    <d v="2005-11-26T00:00:00"/>
    <x v="1"/>
    <n v="91.145833333333343"/>
    <x v="0"/>
    <n v="3971.4584110406568"/>
    <n v="0.46055744450416436"/>
    <n v="0.21887305230060075"/>
    <n v="2.325E-2"/>
    <n v="5.4863764547029258E-2"/>
    <n v="5.1443698513209006E-2"/>
    <n v="148.81320603785625"/>
    <n v="29.0572608604826"/>
    <n v="12.020646674405777"/>
    <n v="88.253728719820018"/>
    <n v="76.824144971961658"/>
  </r>
  <r>
    <x v="2"/>
    <d v="2005-11-27T00:00:00"/>
    <x v="1"/>
    <n v="92.534722222222229"/>
    <x v="0"/>
    <n v="4968.6982469227905"/>
    <n v="0.61044842595870608"/>
    <n v="0.434417183085966"/>
    <n v="0.06"/>
    <n v="6.5862653774418772E-2"/>
    <n v="8.6989994645152599E-2"/>
    <n v="198.72222089472399"/>
    <n v="28.828028190389517"/>
    <n v="18.436216187667153"/>
    <n v="89.414769470583579"/>
    <n v="80.354110575159922"/>
  </r>
  <r>
    <x v="2"/>
    <d v="2005-11-28T00:00:00"/>
    <x v="1"/>
    <n v="85.434027777777771"/>
    <x v="1"/>
    <n v="4120.416666666667"/>
    <n v="0.51297813542269188"/>
    <n v="0.43420898750358983"/>
    <n v="4.6000000000000006E-2"/>
    <n v="8.8721114549359908E-2"/>
    <n v="0.1115765976964425"/>
    <n v="204.95946301791"/>
    <n v="26.126362440991855"/>
    <n v="19.912257269474249"/>
    <n v="82.986450144398674"/>
    <n v="74.722050481999659"/>
  </r>
  <r>
    <x v="2"/>
    <d v="2005-11-29T00:00:00"/>
    <x v="1"/>
    <n v="95.972222222222214"/>
    <x v="0"/>
    <n v="4662.9234012649367"/>
    <n v="0.58237928473238743"/>
    <n v="0.4419210333380354"/>
    <n v="4.0250000000000001E-2"/>
    <n v="9.9621594519091528E-2"/>
    <n v="9.5923195758571542E-2"/>
    <n v="223.01871191756925"/>
    <n v="28.841886234351836"/>
    <n v="20.695641392004898"/>
    <n v="83.18105272926158"/>
    <n v="78.657635976145102"/>
  </r>
  <r>
    <x v="2"/>
    <d v="2005-11-30T00:00:00"/>
    <x v="1"/>
    <n v="83.59375"/>
    <x v="1"/>
    <n v="4528.6800512601412"/>
    <n v="0.53109416114570962"/>
    <n v="0.34764111224308691"/>
    <n v="4.8000000000000001E-2"/>
    <n v="8.2460883476085045E-2"/>
    <n v="9.7324030984473758E-2"/>
    <n v="232.5517218007671"/>
    <n v="30.305160790092859"/>
    <n v="16.960201511180916"/>
    <n v="84.703779870130148"/>
    <n v="72.419846913440111"/>
  </r>
  <r>
    <x v="2"/>
    <d v="2005-12-01T00:00:00"/>
    <x v="1"/>
    <n v="94.322916666666671"/>
    <x v="0"/>
    <n v="4514.0578687367715"/>
    <n v="0.42107459757239207"/>
    <n v="0.24804244813989701"/>
    <n v="2.1250000000000002E-2"/>
    <n v="6.0571205358566076E-2"/>
    <n v="7.0607337802198605E-2"/>
    <n v="169.98373771730925"/>
    <n v="27.611275447600544"/>
    <n v="13.630530711012556"/>
    <n v="85.802639351519389"/>
    <n v="71.905146849771896"/>
  </r>
  <r>
    <x v="2"/>
    <d v="2005-12-02T00:00:00"/>
    <x v="1"/>
    <n v="93.125"/>
    <x v="0"/>
    <n v="4345.8938547486068"/>
    <n v="0.42473727028827057"/>
    <n v="0.23457591726345423"/>
    <n v="3.6499999999999998E-2"/>
    <n v="5.363555638024517E-2"/>
    <n v="5.4704113849930243E-2"/>
    <n v="167.8880924772165"/>
    <n v="27.127374588743297"/>
    <n v="13.177115533284413"/>
    <n v="87.544656388071814"/>
    <n v="76.997953106631726"/>
  </r>
  <r>
    <x v="2"/>
    <d v="2005-12-03T00:00:00"/>
    <x v="1"/>
    <n v="96.753472222222214"/>
    <x v="0"/>
    <n v="5262.041666666667"/>
    <n v="0.56304750411635218"/>
    <n v="0.37380811510384909"/>
    <n v="5.45E-2"/>
    <n v="6.0015108332066497E-2"/>
    <n v="8.7302370518306902E-2"/>
    <n v="242.00064841279951"/>
    <n v="29.271710142666368"/>
    <n v="16.724993802820418"/>
    <n v="89.524375845243284"/>
    <n v="77.046955742944718"/>
  </r>
  <r>
    <x v="2"/>
    <d v="2005-12-04T00:00:00"/>
    <x v="1"/>
    <n v="94.375"/>
    <x v="0"/>
    <n v="5260.458333333333"/>
    <n v="0.6145383324973267"/>
    <n v="0.45559025239934731"/>
    <n v="4.6249999999999999E-2"/>
    <n v="5.8415633172102001E-2"/>
    <n v="8.9645167244315982E-2"/>
    <n v="189.91256802714923"/>
    <n v="29.707360271604696"/>
    <n v="19.599380164485307"/>
    <n v="90.672257337610816"/>
    <n v="80.691400970941018"/>
  </r>
  <r>
    <x v="2"/>
    <d v="2005-12-05T00:00:00"/>
    <x v="1"/>
    <n v="92.638888888888886"/>
    <x v="0"/>
    <n v="4956.458333333333"/>
    <n v="0.53797655170593917"/>
    <n v="0.35604131854154936"/>
    <n v="4.65E-2"/>
    <n v="5.5705435185645413E-2"/>
    <n v="7.1973479799230494E-2"/>
    <n v="197.69878088768226"/>
    <n v="26.938207880763816"/>
    <n v="15.906244859762637"/>
    <n v="89.830863346316406"/>
    <n v="80.14703923784036"/>
  </r>
  <r>
    <x v="2"/>
    <d v="2005-12-06T00:00:00"/>
    <x v="1"/>
    <n v="76.736111111111114"/>
    <x v="1"/>
    <n v="4908.708333333333"/>
    <n v="0.58826054233946468"/>
    <n v="0.33785405049079442"/>
    <n v="5.3499999999999992E-2"/>
    <n v="7.4188666885580581E-2"/>
    <n v="6.5749753098066147E-2"/>
    <n v="198.86919843334698"/>
    <n v="29.308433081726189"/>
    <n v="15.539772792204786"/>
    <n v="87.61016252204503"/>
    <n v="80.881116794846051"/>
  </r>
  <r>
    <x v="2"/>
    <d v="2005-12-07T00:00:00"/>
    <x v="1"/>
    <n v="99.809027777777771"/>
    <x v="0"/>
    <n v="5064.8391608391576"/>
    <n v="0.56071405079726955"/>
    <n v="0.30695665970375768"/>
    <n v="4.5249999999999999E-2"/>
    <n v="6.8055263822564396E-2"/>
    <n v="7.334129814182512E-2"/>
    <n v="213.239551384485"/>
    <n v="28.94906983343505"/>
    <n v="13.768508690137693"/>
    <n v="88.069727676267377"/>
    <n v="76.514425445903484"/>
  </r>
  <r>
    <x v="2"/>
    <d v="2005-12-08T00:00:00"/>
    <x v="1"/>
    <n v="95.746527777777786"/>
    <x v="0"/>
    <n v="5028.083333333333"/>
    <n v="0.45595827381755799"/>
    <n v="0.24641736318030397"/>
    <n v="6.0499999999999998E-2"/>
    <n v="5.360036893580343E-2"/>
    <n v="5.7870027277700284E-2"/>
    <n v="186.66577860336702"/>
    <n v="32.339682502509696"/>
    <n v="15.187272986318272"/>
    <n v="88.390732502957761"/>
    <n v="76.807667245168773"/>
  </r>
  <r>
    <x v="2"/>
    <d v="2005-12-09T00:00:00"/>
    <x v="1"/>
    <n v="95.625"/>
    <x v="0"/>
    <n v="4843.7202489930432"/>
    <n v="0.44339572158116752"/>
    <n v="0.22664010561845147"/>
    <n v="4.9000000000000002E-2"/>
    <n v="7.9987593559345149E-2"/>
    <n v="8.2820710112260082E-2"/>
    <n v="194.47542293233099"/>
    <n v="27.581006461974926"/>
    <n v="10.966337029463425"/>
    <n v="82.198185042518247"/>
    <n v="63.939383063831713"/>
  </r>
  <r>
    <x v="2"/>
    <d v="2005-12-10T00:00:00"/>
    <x v="1"/>
    <n v="100"/>
    <x v="0"/>
    <n v="4732"/>
    <n v="0.50765172515497314"/>
    <n v="0.2364291993603832"/>
    <n v="4.9000000000000002E-2"/>
    <n v="7.2273331929833401E-2"/>
    <n v="5.7361002032133845E-2"/>
    <n v="203.753495467031"/>
    <n v="28.390469752681611"/>
    <n v="11.704396902272427"/>
    <n v="85.981812755546187"/>
    <n v="76.111067639078883"/>
  </r>
  <r>
    <x v="2"/>
    <d v="2005-12-11T00:00:00"/>
    <x v="1"/>
    <n v="85.625"/>
    <x v="1"/>
    <n v="4783.1720240197847"/>
    <n v="0.5665609374186259"/>
    <n v="0.3194106571772285"/>
    <n v="6.2E-2"/>
    <n v="7.074226711129171E-2"/>
    <n v="7.8042467471175839E-2"/>
    <n v="200.74178169140674"/>
    <n v="31.410302255028167"/>
    <n v="15.334288971551217"/>
    <n v="87.710867971534185"/>
    <n v="75.952515504789886"/>
  </r>
  <r>
    <x v="2"/>
    <d v="2005-12-12T00:00:00"/>
    <x v="1"/>
    <n v="81.545138888888886"/>
    <x v="1"/>
    <n v="4360.7890102148613"/>
    <n v="0.49303512236679625"/>
    <n v="0.25628075795277649"/>
    <n v="6.5500000000000003E-2"/>
    <n v="4.9893486539351883E-2"/>
    <n v="6.4558922389188228E-2"/>
    <n v="151.81002751795177"/>
    <n v="27.269541537785557"/>
    <n v="11.840867151472045"/>
    <n v="90.044670202787373"/>
    <n v="75.218651336248342"/>
  </r>
  <r>
    <x v="2"/>
    <d v="2005-12-13T00:00:00"/>
    <x v="1"/>
    <n v="69.305555555555557"/>
    <x v="1"/>
    <n v="4975.3813855843282"/>
    <n v="0.64612205637315712"/>
    <n v="0.46332911812771627"/>
    <n v="8.2333333333333328E-2"/>
    <n v="5.6340533230450469E-2"/>
    <n v="8.396975137425737E-2"/>
    <n v="235.412288525907"/>
    <n v="30.099077936933178"/>
    <n v="19.408020372483907"/>
    <n v="91.451149311790147"/>
    <n v="82.232252738378222"/>
  </r>
  <r>
    <x v="2"/>
    <d v="2005-12-14T00:00:00"/>
    <x v="1"/>
    <n v="78.663194444444443"/>
    <x v="1"/>
    <n v="4994.9581005586624"/>
    <n v="0.58206743926509696"/>
    <n v="0.38771524512175681"/>
    <n v="7.85E-2"/>
    <n v="8.7900305329763631E-2"/>
    <n v="6.646828548654167E-2"/>
    <n v="186.39986849050524"/>
    <n v="27.882232769613385"/>
    <n v="18.134813732648478"/>
    <n v="85.166431794602474"/>
    <n v="83.15999037218333"/>
  </r>
  <r>
    <x v="2"/>
    <d v="2005-12-15T00:00:00"/>
    <x v="1"/>
    <n v="87.447916666666657"/>
    <x v="1"/>
    <n v="4656.4885496183206"/>
    <n v="0.49292914399475407"/>
    <n v="0.25982153939990632"/>
    <n v="6.5250000000000002E-2"/>
    <n v="9.5985921783096645E-2"/>
    <n v="7.3356924369693682E-2"/>
    <n v="199.85395027686548"/>
    <n v="28.498627685597381"/>
    <n v="13.41552884330841"/>
    <n v="80.799548222984868"/>
    <n v="72.160930852608175"/>
  </r>
  <r>
    <x v="2"/>
    <d v="2005-12-16T00:00:00"/>
    <x v="1"/>
    <n v="88.854166666666671"/>
    <x v="1"/>
    <n v="4987.9467414155533"/>
    <n v="0.42657721421301525"/>
    <n v="0.25743774853359186"/>
    <n v="3.9750000000000001E-2"/>
    <n v="7.4343784794478507E-2"/>
    <n v="7.208472556219199E-2"/>
    <n v="242.56799848485602"/>
    <n v="28.160772254348743"/>
    <n v="14.85178438004564"/>
    <n v="82.790585021632793"/>
    <n v="72.350319240133203"/>
  </r>
  <r>
    <x v="2"/>
    <d v="2005-12-17T00:00:00"/>
    <x v="1"/>
    <n v="44.722222222222221"/>
    <x v="1"/>
    <n v="4746.4576802507836"/>
    <n v="0.57584328483017644"/>
    <n v="0.46719146651344234"/>
    <n v="3.6999999999999998E-2"/>
    <n v="6.5787004808856284E-2"/>
    <n v="0.10041076133168696"/>
    <n v="208.15517619635273"/>
    <n v="30.788968829318957"/>
    <n v="22.193316262803293"/>
    <n v="88.764875493398193"/>
    <n v="78.863784028143542"/>
  </r>
  <r>
    <x v="2"/>
    <d v="2005-12-18T00:00:00"/>
    <x v="1"/>
    <n v="81.440972222222229"/>
    <x v="1"/>
    <n v="4955.8784491791794"/>
    <n v="0.48766020942125687"/>
    <n v="0.41286132957805804"/>
    <n v="5.0250000000000003E-2"/>
    <n v="6.7972454157196188E-2"/>
    <n v="0.10793193086001297"/>
    <n v="191.39424546879852"/>
    <n v="29.227811408929757"/>
    <n v="21.294345854857454"/>
    <n v="86.261973960080255"/>
    <n v="74.233598396717014"/>
  </r>
  <r>
    <x v="2"/>
    <d v="2005-12-19T00:00:00"/>
    <x v="1"/>
    <n v="96.041666666666657"/>
    <x v="0"/>
    <n v="5060.7837648705317"/>
    <n v="0.42458339778081983"/>
    <n v="0.24812246420456149"/>
    <n v="3.5750000000000004E-2"/>
    <n v="7.2831982851860488E-2"/>
    <n v="6.7098216131200844E-2"/>
    <n v="198.59483447509598"/>
    <n v="27.087513066307412"/>
    <n v="13.969832438077702"/>
    <n v="83.069522005013539"/>
    <n v="73.309574225960858"/>
  </r>
  <r>
    <x v="2"/>
    <d v="2005-12-20T00:00:00"/>
    <x v="1"/>
    <n v="77.465277777777786"/>
    <x v="1"/>
    <n v="4720.4085945755614"/>
    <n v="0.43222826996301839"/>
    <n v="0.20233250390922036"/>
    <n v="3.85E-2"/>
    <n v="6.7764027342340077E-2"/>
    <n v="5.1406590317506627E-2"/>
    <n v="198.77181802270974"/>
    <n v="28.553333289017022"/>
    <n v="11.847359800521284"/>
    <n v="84.522683248890488"/>
    <n v="74.917892456491742"/>
  </r>
  <r>
    <x v="2"/>
    <d v="2005-12-21T00:00:00"/>
    <x v="1"/>
    <n v="83.680555555555571"/>
    <x v="1"/>
    <n v="4537.833333333333"/>
    <n v="0.43449216350571124"/>
    <n v="0.27748706989128435"/>
    <n v="3.6999999999999998E-2"/>
    <n v="6.4522805609457515E-2"/>
    <n v="8.5776207235419372E-2"/>
    <n v="193.05962577418774"/>
    <n v="30.50960043955358"/>
    <n v="15.861759801264391"/>
    <n v="85.330078911021104"/>
    <n v="69.463424997125273"/>
  </r>
  <r>
    <x v="2"/>
    <d v="2005-12-22T00:00:00"/>
    <x v="1"/>
    <n v="74.982638888888886"/>
    <x v="1"/>
    <n v="4850.8274894810693"/>
    <n v="0.56361133156356247"/>
    <n v="0.41223408551653251"/>
    <n v="5.2249999999999991E-2"/>
    <n v="5.998628246227547E-2"/>
    <n v="6.8582417976943977E-2"/>
    <n v="217.48972751386574"/>
    <n v="30.273013210232815"/>
    <n v="20.684621417000717"/>
    <n v="89.534192731868956"/>
    <n v="83.640508797151114"/>
  </r>
  <r>
    <x v="2"/>
    <d v="2005-12-23T00:00:00"/>
    <x v="1"/>
    <n v="71.197916666666657"/>
    <x v="1"/>
    <n v="4592.75"/>
    <n v="0.60994296917968538"/>
    <n v="0.45247856087746996"/>
    <n v="7.7000000000000013E-2"/>
    <n v="9.2501325994654382E-2"/>
    <n v="0.12853668971883717"/>
    <n v="203.69401708265826"/>
    <n v="31.573922249836883"/>
    <n v="19.83731274708127"/>
    <n v="85.083608941282009"/>
    <n v="72.059530967645685"/>
  </r>
  <r>
    <x v="2"/>
    <d v="2005-12-24T00:00:00"/>
    <x v="1"/>
    <n v="88.489583333333314"/>
    <x v="1"/>
    <n v="5019.1137894363674"/>
    <n v="0.66162756748726603"/>
    <n v="0.52153765201328917"/>
    <n v="7.0750000000000007E-2"/>
    <n v="8.0562417154750848E-2"/>
    <n v="0.10255464666053692"/>
    <n v="255.6774624054035"/>
    <n v="29.095230401969047"/>
    <n v="21.023768385918963"/>
    <n v="88.067256051196239"/>
    <n v="80.729293655508343"/>
  </r>
  <r>
    <x v="2"/>
    <d v="2005-12-25T00:00:00"/>
    <x v="1"/>
    <n v="83.385416666666671"/>
    <x v="1"/>
    <n v="4936.958333333333"/>
    <n v="0.57912939353878479"/>
    <n v="0.35795033740638216"/>
    <n v="6.8000000000000005E-2"/>
    <n v="6.0273714322440032E-2"/>
    <n v="7.2683381113365253E-2"/>
    <n v="169.32119985184926"/>
    <n v="30.011284762630531"/>
    <n v="16.539744621025761"/>
    <n v="89.77261379029045"/>
    <n v="80.046235809515323"/>
  </r>
  <r>
    <x v="2"/>
    <d v="2005-12-26T00:00:00"/>
    <x v="1"/>
    <n v="88.038194444444443"/>
    <x v="1"/>
    <n v="5234.208333333333"/>
    <n v="0.54500330325057122"/>
    <n v="0.32222839412287757"/>
    <n v="6.6000000000000003E-2"/>
    <n v="6.4002015453093947E-2"/>
    <n v="6.3697279248102104E-2"/>
    <n v="198.25467435995427"/>
    <n v="30.852722287546513"/>
    <n v="16.612142403573607"/>
    <n v="88.439900496952504"/>
    <n v="80.540760896956073"/>
  </r>
  <r>
    <x v="2"/>
    <d v="2005-12-27T00:00:00"/>
    <x v="1"/>
    <n v="93.628472222222214"/>
    <x v="0"/>
    <n v="5476.5"/>
    <n v="0.56062606852924612"/>
    <n v="0.36906310268533732"/>
    <n v="6.9500000000000006E-2"/>
    <n v="8.4049822605364866E-2"/>
    <n v="9.3778665379532583E-2"/>
    <n v="222.7413027028135"/>
    <n v="28.050034270420756"/>
    <n v="16.247744396023183"/>
    <n v="85.263321518208826"/>
    <n v="75.023028005039407"/>
  </r>
  <r>
    <x v="2"/>
    <d v="2005-12-28T00:00:00"/>
    <x v="1"/>
    <n v="89.53125"/>
    <x v="1"/>
    <n v="5126.0071174377263"/>
    <n v="0.54040446679207554"/>
    <n v="0.27230147149740908"/>
    <n v="8.0500000000000002E-2"/>
    <n v="0.10079119668308929"/>
    <n v="7.1769791088496029E-2"/>
    <n v="197.68909899380574"/>
    <n v="26.92296270375352"/>
    <n v="12.30673733746959"/>
    <n v="81.654315886818935"/>
    <n v="74.074404434648471"/>
  </r>
  <r>
    <x v="2"/>
    <d v="2005-12-29T00:00:00"/>
    <x v="1"/>
    <n v="86.40625"/>
    <x v="1"/>
    <n v="5244.2389758179188"/>
    <n v="0.52537460622695098"/>
    <n v="0.30808765643673208"/>
    <n v="6.9500000000000006E-2"/>
    <n v="8.4453924047843076E-2"/>
    <n v="8.2530106253864921E-2"/>
    <n v="239.14406995900799"/>
    <n v="28.160829482661686"/>
    <n v="14.44526215299566"/>
    <n v="84.177339742079596"/>
    <n v="73.632570258270178"/>
  </r>
  <r>
    <x v="2"/>
    <d v="2005-12-30T00:00:00"/>
    <x v="1"/>
    <n v="80.972222222222229"/>
    <x v="1"/>
    <n v="5172.5"/>
    <n v="0.7024744074283068"/>
    <n v="0.52933337632640565"/>
    <n v="6.6500000000000004E-2"/>
    <n v="7.8280703962624709E-2"/>
    <n v="9.5654460950493903E-2"/>
    <n v="240.1361653247875"/>
    <n v="31.579223103848562"/>
    <n v="21.981934680781301"/>
    <n v="89.077082139583368"/>
    <n v="82.287085811246527"/>
  </r>
  <r>
    <x v="2"/>
    <d v="2005-12-31T00:00:00"/>
    <x v="1"/>
    <n v="79.670138888888886"/>
    <x v="1"/>
    <n v="5406.7189728958674"/>
    <n v="0.67602836188598747"/>
    <n v="0.46389328122022844"/>
    <n v="8.4750000000000006E-2"/>
    <n v="7.5592973070064393E-2"/>
    <n v="7.6667215334132746E-2"/>
    <n v="227.02689075630218"/>
    <n v="31.198894699515836"/>
    <n v="20.148286324573323"/>
    <n v="89.033636096711732"/>
    <n v="83.791477779612677"/>
  </r>
  <r>
    <x v="2"/>
    <d v="2006-01-01T00:00:00"/>
    <x v="2"/>
    <n v="63.333333333333343"/>
    <x v="1"/>
    <n v="4831.083333333333"/>
    <n v="0.56230085830196819"/>
    <n v="0.32181601010220268"/>
    <n v="6.7500000000000004E-2"/>
    <n v="8.5484723420113568E-2"/>
    <n v="7.0737479278154686E-2"/>
    <n v="231.51727206836051"/>
    <n v="26.901922583666892"/>
    <n v="14.191452077824163"/>
    <n v="85.067134155631805"/>
    <n v="78.409090936543393"/>
  </r>
  <r>
    <x v="2"/>
    <d v="2006-01-02T00:00:00"/>
    <x v="2"/>
    <n v="67.534722222222214"/>
    <x v="1"/>
    <n v="4939.42657342657"/>
    <n v="0.41887814777129367"/>
    <n v="0.23868135506154275"/>
    <n v="3.7499999999999999E-2"/>
    <n v="6.9392904237119912E-2"/>
    <n v="5.142845677096354E-2"/>
    <n v="171.22387319919099"/>
    <n v="28.173155578446242"/>
    <n v="15.10929858714184"/>
    <n v="83.639575353571985"/>
    <n v="78.720861647608061"/>
  </r>
  <r>
    <x v="2"/>
    <d v="2006-01-03T00:00:00"/>
    <x v="2"/>
    <n v="89.131944444444443"/>
    <x v="1"/>
    <n v="5348.8153681963713"/>
    <n v="0.37329953429463031"/>
    <n v="0.23597112080529306"/>
    <n v="3.3000000000000002E-2"/>
    <n v="6.3169622173831E-2"/>
    <n v="5.8802001799216796E-2"/>
    <n v="175.02386144917949"/>
    <n v="27.606417512554923"/>
    <n v="15.793437249003549"/>
    <n v="83.268073081512952"/>
    <n v="75.360490211633774"/>
  </r>
  <r>
    <x v="2"/>
    <d v="2006-01-04T00:00:00"/>
    <x v="2"/>
    <n v="74.53125"/>
    <x v="1"/>
    <n v="5037.8127233738423"/>
    <n v="0.36452063898948628"/>
    <n v="0.19720139001149278"/>
    <n v="3.3250000000000002E-2"/>
    <n v="5.4944013847147102E-2"/>
    <n v="5.0302125295239412E-2"/>
    <n v="190.35846238328901"/>
    <n v="28.559055428760839"/>
    <n v="13.5759500215734"/>
    <n v="85.090629122488679"/>
    <n v="74.76877699573518"/>
  </r>
  <r>
    <x v="2"/>
    <d v="2006-01-05T00:00:00"/>
    <x v="2"/>
    <n v="71.180555555555543"/>
    <x v="1"/>
    <n v="4885.625"/>
    <n v="0.42786729346066266"/>
    <n v="0.20928362506741718"/>
    <n v="3.95E-2"/>
    <n v="5.4251900382904873E-2"/>
    <n v="4.6158667980286013E-2"/>
    <n v="151.83869836182402"/>
    <n v="29.907049107295457"/>
    <n v="13.080209031382193"/>
    <n v="87.478918617627173"/>
    <n v="78.220100033428665"/>
  </r>
  <r>
    <x v="2"/>
    <d v="2006-01-06T00:00:00"/>
    <x v="2"/>
    <n v="82.586805555555557"/>
    <x v="1"/>
    <n v="5603.458333333333"/>
    <n v="0.49276443578303575"/>
    <n v="0.26865225368931384"/>
    <n v="4.5249999999999999E-2"/>
    <n v="7.2461180930762314E-2"/>
    <n v="5.9654624386911034E-2"/>
    <n v="230.87992744355475"/>
    <n v="29.133718874881154"/>
    <n v="14.510427782824886"/>
    <n v="85.507328490071288"/>
    <n v="78.115370455064109"/>
  </r>
  <r>
    <x v="2"/>
    <d v="2006-01-07T00:00:00"/>
    <x v="2"/>
    <n v="99.809027777777771"/>
    <x v="0"/>
    <n v="5748.291666666667"/>
    <n v="0.49759890313643895"/>
    <n v="0.27310601559919973"/>
    <n v="4.9000000000000002E-2"/>
    <n v="8.6214506171902835E-2"/>
    <n v="7.3700370514987942E-2"/>
    <n v="220.35157089022348"/>
    <n v="27.452520785244875"/>
    <n v="13.338568426650463"/>
    <n v="82.933967547544498"/>
    <n v="73.418850833374094"/>
  </r>
  <r>
    <x v="2"/>
    <d v="2006-01-08T00:00:00"/>
    <x v="2"/>
    <n v="96.7361111111111"/>
    <x v="0"/>
    <n v="5628.2763744427921"/>
    <n v="0.53144033406443791"/>
    <n v="0.30146016919024876"/>
    <n v="7.1500000000000008E-2"/>
    <n v="0.1040658491642686"/>
    <n v="9.2016721538885807E-2"/>
    <n v="236.37306922842799"/>
    <n v="26.714359339787553"/>
    <n v="13.132898811863509"/>
    <n v="80.732525697497564"/>
    <n v="69.966306458431021"/>
  </r>
  <r>
    <x v="2"/>
    <d v="2006-01-09T00:00:00"/>
    <x v="2"/>
    <n v="95.034722222222229"/>
    <x v="0"/>
    <n v="5507.5893197486539"/>
    <n v="0.65169932121067864"/>
    <n v="0.39136504486959084"/>
    <n v="6.6750000000000004E-2"/>
    <n v="7.7937825712766556E-2"/>
    <n v="8.2226905085802784E-2"/>
    <n v="208.718619803368"/>
    <n v="28.204639721472351"/>
    <n v="15.236590666932988"/>
    <n v="88.284233263939043"/>
    <n v="79.417393331199975"/>
  </r>
  <r>
    <x v="2"/>
    <d v="2006-01-10T00:00:00"/>
    <x v="2"/>
    <n v="88.836805555555557"/>
    <x v="1"/>
    <n v="5199.2590003495316"/>
    <n v="0.5359628607677539"/>
    <n v="0.2133528726228027"/>
    <n v="6.5250000000000002E-2"/>
    <n v="8.1777620530487233E-2"/>
    <n v="5.0593314859293019E-2"/>
    <n v="176.09866352373001"/>
    <n v="29.701209816136828"/>
    <n v="10.664801997731001"/>
    <n v="84.975634108625286"/>
    <n v="76.649490607866838"/>
  </r>
  <r>
    <x v="2"/>
    <d v="2006-01-11T00:00:00"/>
    <x v="2"/>
    <n v="71.684027777777771"/>
    <x v="1"/>
    <n v="5053.5493091948592"/>
    <n v="0.48267831890072965"/>
    <n v="0.22324665022874599"/>
    <n v="6.6500000000000004E-2"/>
    <n v="8.4593685397207311E-2"/>
    <n v="5.5508837340252769E-2"/>
    <n v="140.8514376996805"/>
    <n v="28.498486211501667"/>
    <n v="12.027997393384188"/>
    <n v="82.719482646980964"/>
    <n v="75.483526824556478"/>
  </r>
  <r>
    <x v="2"/>
    <d v="2006-01-12T00:00:00"/>
    <x v="2"/>
    <n v="67.413194444444443"/>
    <x v="1"/>
    <n v="4445.9717129387118"/>
    <n v="0.448389140136014"/>
    <n v="0.19573780683194775"/>
    <n v="4.8000000000000001E-2"/>
    <n v="8.0131707532165031E-2"/>
    <n v="5.0152726262911472E-2"/>
    <n v="162.95154166207476"/>
    <n v="27.664169417759034"/>
    <n v="10.954872287158921"/>
    <n v="82.366790833298197"/>
    <n v="74.717476613494668"/>
  </r>
  <r>
    <x v="2"/>
    <d v="2006-01-13T00:00:00"/>
    <x v="2"/>
    <n v="74.583333333333343"/>
    <x v="1"/>
    <n v="4339.7518248175174"/>
    <n v="0.43542849396110644"/>
    <n v="0.17209169373585897"/>
    <n v="5.5750000000000001E-2"/>
    <n v="8.7258924678884464E-2"/>
    <n v="5.3677890845126461E-2"/>
    <n v="165.41305525923275"/>
    <n v="28.762858142762052"/>
    <n v="9.8062351910818695"/>
    <n v="80.203033611484656"/>
    <n v="69.185964162869809"/>
  </r>
  <r>
    <x v="2"/>
    <d v="2006-01-14T00:00:00"/>
    <x v="2"/>
    <n v="74.513888888888886"/>
    <x v="1"/>
    <n v="4149.1592920353978"/>
    <n v="0.46176847498661627"/>
    <n v="0.20141163328801018"/>
    <n v="4.19E-2"/>
    <n v="7.8936943271809862E-2"/>
    <n v="6.0656372994742941E-2"/>
    <n v="184.58589109194452"/>
    <n v="26.590865055151266"/>
    <n v="9.8082680086546805"/>
    <n v="83.152352149612199"/>
    <n v="70.319233147490024"/>
  </r>
  <r>
    <x v="2"/>
    <d v="2006-01-15T00:00:00"/>
    <x v="2"/>
    <n v="81.041666666666671"/>
    <x v="1"/>
    <n v="4383.3263157894735"/>
    <n v="0.44878929631243758"/>
    <n v="0.15859744874625376"/>
    <n v="3.6000000000000004E-2"/>
    <n v="8.8544951845371672E-2"/>
    <n v="4.9907427202953387E-2"/>
    <n v="185.66698531189752"/>
    <n v="27.38566728599957"/>
    <n v="8.2857677132113032"/>
    <n v="80.530549657387553"/>
    <n v="68.947160231965114"/>
  </r>
  <r>
    <x v="2"/>
    <d v="2006-01-16T00:00:00"/>
    <x v="2"/>
    <n v="87.447916666666671"/>
    <x v="1"/>
    <n v="4930.8021015761751"/>
    <n v="0.46101623408346976"/>
    <n v="0.18946947140752862"/>
    <n v="5.2000000000000005E-2"/>
    <n v="6.9456272027387148E-2"/>
    <n v="4.9896672803524708E-2"/>
    <n v="196.45998517426199"/>
    <n v="26.007704091869062"/>
    <n v="9.2956245814433416"/>
    <n v="85.16131407711552"/>
    <n v="74.06207745679211"/>
  </r>
  <r>
    <x v="2"/>
    <d v="2006-01-17T00:00:00"/>
    <x v="2"/>
    <n v="56.180555555555557"/>
    <x v="1"/>
    <n v="4513.3575054387211"/>
    <n v="0.47910934001195388"/>
    <n v="0.21216109836077585"/>
    <n v="5.0500000000000003E-2"/>
    <n v="7.784244765727405E-2"/>
    <n v="4.8168104844282786E-2"/>
    <n v="187.36398840426375"/>
    <n v="28.535376256219305"/>
    <n v="11.678362151552555"/>
    <n v="83.981561678280315"/>
    <n v="77.615983323251868"/>
  </r>
  <r>
    <x v="2"/>
    <d v="2006-01-18T00:00:00"/>
    <x v="2"/>
    <n v="57.708333333333343"/>
    <x v="1"/>
    <n v="4297.2333685322164"/>
    <n v="0.51005316363790953"/>
    <n v="0.27863338614044059"/>
    <n v="4.1000000000000002E-2"/>
    <n v="5.3975948440087775E-2"/>
    <n v="6.3376832864098342E-2"/>
    <n v="169.34643995740902"/>
    <n v="27.208924896447364"/>
    <n v="12.879728384475474"/>
    <n v="89.594946571564094"/>
    <n v="77.635638694697207"/>
  </r>
  <r>
    <x v="2"/>
    <d v="2006-01-19T00:00:00"/>
    <x v="2"/>
    <n v="68.385416666666671"/>
    <x v="1"/>
    <n v="4390.5555555555557"/>
    <n v="0.47347653830736131"/>
    <n v="0.33480385396606938"/>
    <n v="4.4499999999999998E-2"/>
    <n v="5.340620096429198E-2"/>
    <n v="7.2129528524384673E-2"/>
    <n v="141.28247149596575"/>
    <n v="28.191384422924369"/>
    <n v="17.666982745530071"/>
    <n v="88.888386319761807"/>
    <n v="78.77692390552636"/>
  </r>
  <r>
    <x v="2"/>
    <d v="2006-01-20T00:00:00"/>
    <x v="2"/>
    <n v="84.878472222222214"/>
    <x v="1"/>
    <n v="4850.8736512356454"/>
    <n v="0.47745391151664401"/>
    <n v="0.33880510585682549"/>
    <n v="3.6249999999999998E-2"/>
    <n v="6.2159516718172207E-2"/>
    <n v="6.9348594821732362E-2"/>
    <n v="161.83633012044425"/>
    <n v="27.995012816732537"/>
    <n v="18.193088759591351"/>
    <n v="87.174605467750723"/>
    <n v="79.835723840495845"/>
  </r>
  <r>
    <x v="2"/>
    <d v="2006-01-21T00:00:00"/>
    <x v="2"/>
    <n v="87.395833333333343"/>
    <x v="1"/>
    <n v="5209.2720848056497"/>
    <n v="0.60854039793157622"/>
    <n v="0.44722300447123364"/>
    <n v="3.2750000000000001E-2"/>
    <n v="8.5912599453659172E-2"/>
    <n v="9.4062846794528934E-2"/>
    <n v="235.43489429978925"/>
    <n v="31.74962115026414"/>
    <n v="21.490455039397375"/>
    <n v="86.115142376230381"/>
    <n v="79.314367831266452"/>
  </r>
  <r>
    <x v="2"/>
    <d v="2006-01-22T00:00:00"/>
    <x v="2"/>
    <n v="87.065972222222214"/>
    <x v="1"/>
    <n v="5149.458333333333"/>
    <n v="0.54996011677733092"/>
    <n v="0.3891985140617541"/>
    <n v="4.6750000000000007E-2"/>
    <n v="8.250719882754981E-2"/>
    <n v="8.5877512033012887E-2"/>
    <n v="249.39850907833301"/>
    <n v="31.778470598921121"/>
    <n v="20.652744505642399"/>
    <n v="85.218825347895148"/>
    <n v="78.260090532299316"/>
  </r>
  <r>
    <x v="2"/>
    <d v="2006-01-23T00:00:00"/>
    <x v="2"/>
    <n v="88.125"/>
    <x v="1"/>
    <n v="5376.7176931292242"/>
    <n v="0.39965358843206739"/>
    <n v="0.27577638736357857"/>
    <n v="6.6750000000000004E-2"/>
    <n v="7.3968861491412477E-2"/>
    <n v="8.2602529670603775E-2"/>
    <n v="220.47194954780974"/>
    <n v="31.183986908496898"/>
    <n v="18.534903836576273"/>
    <n v="81.685433585272619"/>
    <n v="70.360668168975621"/>
  </r>
  <r>
    <x v="2"/>
    <d v="2006-01-24T00:00:00"/>
    <x v="2"/>
    <n v="82.8125"/>
    <x v="1"/>
    <n v="5668.2"/>
    <n v="0.62561123931905815"/>
    <n v="0.44317446449031439"/>
    <n v="4.9250000000000002E-2"/>
    <n v="9.6707376832383563E-2"/>
    <n v="0.11666543870891476"/>
    <n v="258.97655602280827"/>
    <n v="31.824581114795151"/>
    <n v="19.703279946027699"/>
    <n v="84.799616353771171"/>
    <n v="74.113877111979335"/>
  </r>
  <r>
    <x v="2"/>
    <d v="2006-01-25T00:00:00"/>
    <x v="2"/>
    <n v="71.770833333333343"/>
    <x v="1"/>
    <n v="5842.4005582693617"/>
    <n v="0.83484200502909645"/>
    <n v="0.81875576190767962"/>
    <n v="6.0999999999999999E-2"/>
    <n v="7.3483994871019628E-2"/>
    <n v="0.15646948741695396"/>
    <n v="262.21235140963677"/>
    <n v="29.66462236917112"/>
    <n v="25.897041820249829"/>
    <n v="91.424223445607154"/>
    <n v="81.38090914477371"/>
  </r>
  <r>
    <x v="2"/>
    <d v="2006-01-26T00:00:00"/>
    <x v="2"/>
    <n v="68.038194444444443"/>
    <x v="1"/>
    <n v="4946.9326683291802"/>
    <n v="0.61964428985827491"/>
    <n v="0.44024335727084174"/>
    <n v="5.8999999999999997E-2"/>
    <n v="0.11107871780979235"/>
    <n v="0.12217590322414318"/>
    <n v="169.89395326881549"/>
    <n v="28.500093976108612"/>
    <n v="17.877164069838955"/>
    <n v="82.394690785542664"/>
    <n v="72.744674067791337"/>
  </r>
  <r>
    <x v="2"/>
    <d v="2006-01-27T00:00:00"/>
    <x v="2"/>
    <n v="51.701388888888886"/>
    <x v="1"/>
    <n v="4538.6778593913959"/>
    <n v="0.471424595632641"/>
    <n v="0.32405992444356074"/>
    <n v="4.6249999999999999E-2"/>
    <n v="8.5229960931874044E-2"/>
    <n v="8.158142423554908E-2"/>
    <n v="156.8022144312595"/>
    <n v="30.14169844103964"/>
    <n v="18.952943543257248"/>
    <n v="82.152841854733339"/>
    <n v="75.148177151897201"/>
  </r>
  <r>
    <x v="2"/>
    <d v="2006-01-28T00:00:00"/>
    <x v="2"/>
    <n v="63.246527777777786"/>
    <x v="1"/>
    <n v="4829.0124858115814"/>
    <n v="0.46546048859729788"/>
    <n v="0.30779776974501449"/>
    <n v="4.1250000000000002E-2"/>
    <n v="8.9271684693663658E-2"/>
    <n v="7.4382443537449688E-2"/>
    <n v="172.83310669217448"/>
    <n v="26.662727545832556"/>
    <n v="16.562457662371848"/>
    <n v="81.092125075087154"/>
    <n v="76.175662542740568"/>
  </r>
  <r>
    <x v="2"/>
    <d v="2006-01-29T00:00:00"/>
    <x v="2"/>
    <n v="83.038194444444443"/>
    <x v="1"/>
    <n v="5324.125"/>
    <n v="0.47053815272360877"/>
    <n v="0.32473466074847973"/>
    <n v="4.9750000000000003E-2"/>
    <n v="6.6739017764037956E-2"/>
    <n v="7.7104098488172776E-2"/>
    <n v="183.0332730571975"/>
    <n v="28.186589334449121"/>
    <n v="17.321643013084504"/>
    <n v="86.020057233920625"/>
    <n v="76.597126982990105"/>
  </r>
  <r>
    <x v="2"/>
    <d v="2006-01-30T00:00:00"/>
    <x v="2"/>
    <n v="84.340277777777786"/>
    <x v="1"/>
    <n v="5248.1891987292593"/>
    <n v="0.52506808941574312"/>
    <n v="0.32308153923188676"/>
    <n v="5.5750000000000001E-2"/>
    <n v="6.6449553088310173E-2"/>
    <n v="7.0924194774785856E-2"/>
    <n v="181.82307732501275"/>
    <n v="29.353555679484099"/>
    <n v="16.173485409460913"/>
    <n v="87.54262709085144"/>
    <n v="78.390956253877306"/>
  </r>
  <r>
    <x v="2"/>
    <d v="2006-01-31T00:00:00"/>
    <x v="2"/>
    <n v="99.097222222222214"/>
    <x v="0"/>
    <n v="5381.416666666667"/>
    <n v="0.54768945097046939"/>
    <n v="0.31014705828956129"/>
    <n v="4.8000000000000001E-2"/>
    <n v="8.2914458117315293E-2"/>
    <n v="6.7451092139563559E-2"/>
    <n v="178.11955698047245"/>
    <n v="30.16708673071944"/>
    <n v="15.776715593545491"/>
    <n v="85.094686185426596"/>
    <n v="78.587301338457692"/>
  </r>
  <r>
    <x v="2"/>
    <d v="2006-02-01T00:00:00"/>
    <x v="2"/>
    <n v="94.444444444444457"/>
    <x v="0"/>
    <n v="4776.9004207573662"/>
    <n v="0.43974072213738979"/>
    <n v="0.22360145854216029"/>
    <n v="0.04"/>
    <n v="6.1698085434552477E-2"/>
    <n v="4.816983626150674E-2"/>
    <n v="180.148160140165"/>
    <n v="28.639838868092969"/>
    <n v="13.309861596627085"/>
    <n v="86.154787080707479"/>
    <n v="78.741636373132749"/>
  </r>
  <r>
    <x v="2"/>
    <d v="2006-02-02T00:00:00"/>
    <x v="2"/>
    <n v="33.420138888888893"/>
    <x v="1"/>
    <n v="3582.6168224299054"/>
    <n v="0.46129404211300667"/>
    <n v="0.19147084426827357"/>
    <n v="5.45E-2"/>
    <n v="9.0988652202982412E-2"/>
    <n v="5.0693404916457054E-2"/>
    <n v="144.05527473870177"/>
    <n v="28.73453211766029"/>
    <n v="10.939957535684719"/>
    <n v="80.530231842438596"/>
    <n v="73.866181518529515"/>
  </r>
  <r>
    <x v="2"/>
    <d v="2006-02-03T00:00:00"/>
    <x v="2"/>
    <n v="58.003472222222221"/>
    <x v="1"/>
    <n v="3582.5366568914956"/>
    <n v="0.42329749947877654"/>
    <n v="0.17576707305182768"/>
    <n v="4.8000000000000001E-2"/>
    <n v="8.299815814720958E-2"/>
    <n v="4.2184145476627306E-2"/>
    <n v="141.2069680197605"/>
    <n v="25.351849744871647"/>
    <n v="9.9613471397525881"/>
    <n v="80.656503327245005"/>
    <n v="76.32309886819661"/>
  </r>
  <r>
    <x v="2"/>
    <d v="2006-02-04T00:00:00"/>
    <x v="2"/>
    <n v="98.125"/>
    <x v="0"/>
    <n v="4412.5260960334026"/>
    <n v="0.41133480492524604"/>
    <n v="0.13840950186317183"/>
    <n v="2.75E-2"/>
    <n v="8.4583601066015493E-2"/>
    <n v="4.8365003769599173E-2"/>
    <n v="164.32807181716475"/>
    <n v="25.594514708661404"/>
    <n v="7.0782552503679304"/>
    <n v="79.700066544315774"/>
    <n v="65.503960251365271"/>
  </r>
  <r>
    <x v="2"/>
    <d v="2006-02-05T00:00:00"/>
    <x v="2"/>
    <n v="91.336805555555557"/>
    <x v="0"/>
    <n v="4304.6175340551845"/>
    <n v="0.48817665341135918"/>
    <n v="0.24338114529342458"/>
    <n v="3.5250000000000004E-2"/>
    <n v="7.8244054348936221E-2"/>
    <n v="6.9404728727988932E-2"/>
    <n v="159.2976320409465"/>
    <n v="24.76190931979346"/>
    <n v="10.545194211310388"/>
    <n v="84.238266583243998"/>
    <n v="71.956486710563112"/>
  </r>
  <r>
    <x v="2"/>
    <d v="2006-02-06T00:00:00"/>
    <x v="2"/>
    <n v="41.232638888888893"/>
    <x v="1"/>
    <n v="3770.1121076233185"/>
    <n v="0.47003242081446595"/>
    <n v="0.26558394960106335"/>
    <n v="4.9000000000000002E-2"/>
    <n v="7.3542915915527807E-2"/>
    <n v="6.0157884230802067E-2"/>
    <n v="156.4811492164435"/>
    <n v="28.05932423475813"/>
    <n v="14.55993211951913"/>
    <n v="84.575315636331965"/>
    <n v="77.669723580744019"/>
  </r>
  <r>
    <x v="2"/>
    <d v="2006-02-07T00:00:00"/>
    <x v="2"/>
    <n v="69.600694444444457"/>
    <x v="1"/>
    <n v="4414.9800217944066"/>
    <n v="0.55686874271703179"/>
    <n v="0.39265848847186713"/>
    <n v="5.8500000000000003E-2"/>
    <n v="7.4868899616403861E-2"/>
    <n v="9.2339224967433284E-2"/>
    <n v="181.71336117325376"/>
    <n v="27.612758942074986"/>
    <n v="17.250254346940157"/>
    <n v="86.79041063067902"/>
    <n v="76.894503221811959"/>
  </r>
  <r>
    <x v="2"/>
    <d v="2006-02-08T00:00:00"/>
    <x v="2"/>
    <n v="71.458333333333329"/>
    <x v="1"/>
    <n v="4468.208333333333"/>
    <n v="0.51955739345225993"/>
    <n v="0.32629161622294545"/>
    <n v="0.04"/>
    <n v="8.1765092047472371E-2"/>
    <n v="6.0624656484574532E-2"/>
    <n v="176.26902598263774"/>
    <n v="26.568159686840385"/>
    <n v="16.133418584249196"/>
    <n v="84.522572084720153"/>
    <n v="81.726941716259276"/>
  </r>
  <r>
    <x v="2"/>
    <d v="2006-02-09T00:00:00"/>
    <x v="2"/>
    <n v="86.111111111111114"/>
    <x v="1"/>
    <n v="4317"/>
    <n v="0.56799863281445451"/>
    <n v="0.36319893913597406"/>
    <n v="3.6249999999999998E-2"/>
    <n v="7.4064030728773281E-2"/>
    <n v="8.6793623102217735E-2"/>
    <n v="194.49642607057851"/>
    <n v="26.667671586485401"/>
    <n v="14.968511226248634"/>
    <n v="87.202538077778485"/>
    <n v="76.546502805609251"/>
  </r>
  <r>
    <x v="2"/>
    <d v="2006-02-10T00:00:00"/>
    <x v="2"/>
    <n v="92.204861111111114"/>
    <x v="0"/>
    <n v="4135.125"/>
    <n v="0.50303434074554376"/>
    <n v="0.28712304790665338"/>
    <n v="3.875E-2"/>
    <n v="8.0700832799795286E-2"/>
    <n v="8.3372578937913569E-2"/>
    <n v="198.37005070850876"/>
    <n v="26.586599382555793"/>
    <n v="12.870833799886586"/>
    <n v="84.212559893336532"/>
    <n v="71.425014740473699"/>
  </r>
  <r>
    <x v="2"/>
    <d v="2006-02-11T00:00:00"/>
    <x v="2"/>
    <n v="98.315972222222229"/>
    <x v="0"/>
    <n v="4700.208333333333"/>
    <n v="0.58359449097717297"/>
    <n v="0.3421877178435353"/>
    <n v="6.0499999999999998E-2"/>
    <n v="8.4903283680474603E-2"/>
    <n v="8.2016313043070499E-2"/>
    <n v="184.2530463307115"/>
    <n v="28.294897797777534"/>
    <n v="14.799355425801233"/>
    <n v="85.708638036679474"/>
    <n v="76.45502436774548"/>
  </r>
  <r>
    <x v="2"/>
    <d v="2006-02-12T00:00:00"/>
    <x v="2"/>
    <n v="88.802083333333343"/>
    <x v="1"/>
    <n v="4844.625"/>
    <n v="0.45571831570047561"/>
    <n v="0.33007437648166782"/>
    <n v="3.2250000000000001E-2"/>
    <n v="6.650171888378574E-2"/>
    <n v="7.91251400222448E-2"/>
    <n v="209.59143679726199"/>
    <n v="29.610452170565658"/>
    <n v="19.127710718761136"/>
    <n v="85.599434901994826"/>
    <n v="76.34375643988875"/>
  </r>
  <r>
    <x v="2"/>
    <d v="2006-02-13T00:00:00"/>
    <x v="2"/>
    <n v="80.503472222222214"/>
    <x v="1"/>
    <n v="5067.083333333333"/>
    <n v="0.4371032756103117"/>
    <n v="0.33941728414365596"/>
    <n v="4.1499999999999995E-2"/>
    <n v="5.561731686277633E-2"/>
    <n v="0.10058989891483594"/>
    <n v="170.81387320529251"/>
    <n v="26.695059937707967"/>
    <n v="16.778059266892011"/>
    <n v="87.458057077342318"/>
    <n v="70.788181519308225"/>
  </r>
  <r>
    <x v="2"/>
    <d v="2006-02-14T00:00:00"/>
    <x v="2"/>
    <n v="67.5"/>
    <x v="1"/>
    <n v="5032.458333333333"/>
    <n v="0.57558726717616471"/>
    <n v="0.48374964782106167"/>
    <n v="5.475E-2"/>
    <n v="6.4945512679786668E-2"/>
    <n v="9.5399642565935139E-2"/>
    <n v="180.10373739030626"/>
    <n v="28.068974227504398"/>
    <n v="21.392489575065959"/>
    <n v="88.921676914182584"/>
    <n v="80.636737405785993"/>
  </r>
  <r>
    <x v="2"/>
    <d v="2006-02-15T00:00:00"/>
    <x v="2"/>
    <n v="85.520833333333329"/>
    <x v="1"/>
    <n v="5203.541666666667"/>
    <n v="0.52718226791904554"/>
    <n v="0.35024558426464342"/>
    <n v="5.2249999999999998E-2"/>
    <n v="6.7107553237103296E-2"/>
    <n v="8.6229530986885738E-2"/>
    <n v="194.96959550455199"/>
    <n v="27.253468827654128"/>
    <n v="15.687234585719908"/>
    <n v="87.485826539642119"/>
    <n v="75.796722788413632"/>
  </r>
  <r>
    <x v="2"/>
    <d v="2006-02-16T00:00:00"/>
    <x v="2"/>
    <n v="76.840277777777771"/>
    <x v="1"/>
    <n v="4762.666666666667"/>
    <n v="0.53919548008888574"/>
    <n v="0.28207991380634095"/>
    <n v="4.2000000000000003E-2"/>
    <n v="6.6529983062334874E-2"/>
    <n v="6.616174229783936E-2"/>
    <n v="183.83399746230126"/>
    <n v="28.436823302666088"/>
    <n v="13.025923695839776"/>
    <n v="87.866545247300451"/>
    <n v="76.93519912637602"/>
  </r>
  <r>
    <x v="2"/>
    <d v="2006-02-17T00:00:00"/>
    <x v="2"/>
    <n v="93.697916666666671"/>
    <x v="0"/>
    <n v="5145.833333333333"/>
    <n v="0.45766171690421054"/>
    <n v="0.24011080436842108"/>
    <n v="4.2500000000000003E-2"/>
    <n v="5.3200842298150544E-2"/>
    <n v="5.0563767974413809E-2"/>
    <n v="190.92513555996601"/>
    <n v="28.200975322139747"/>
    <n v="13.24174257827022"/>
    <n v="88.542384263988211"/>
    <n v="79.24376614653292"/>
  </r>
  <r>
    <x v="2"/>
    <d v="2006-02-18T00:00:00"/>
    <x v="2"/>
    <n v="76.944444444444443"/>
    <x v="1"/>
    <n v="4432.791666666667"/>
    <n v="0.47100220281368965"/>
    <n v="0.22179965301540602"/>
    <n v="3.6750000000000005E-2"/>
    <n v="4.7252132299865732E-2"/>
    <n v="3.9985287578758313E-2"/>
    <n v="199.60936072988574"/>
    <n v="28.900200861692166"/>
    <n v="12.419622267083344"/>
    <n v="90.114989635992998"/>
    <n v="82.236882632492609"/>
  </r>
  <r>
    <x v="2"/>
    <d v="2006-02-19T00:00:00"/>
    <x v="2"/>
    <n v="77.951388888888886"/>
    <x v="1"/>
    <n v="4048"/>
    <n v="0.40371192946393281"/>
    <n v="0.18681259399188901"/>
    <n v="3.6500000000000005E-2"/>
    <n v="4.1646934533128961E-2"/>
    <n v="3.780973290681814E-2"/>
    <n v="138.99031326443674"/>
    <n v="24.111878324877914"/>
    <n v="9.9434746958308118"/>
    <n v="89.838551414921383"/>
    <n v="80.063634661523537"/>
  </r>
  <r>
    <x v="2"/>
    <d v="2006-02-20T00:00:00"/>
    <x v="2"/>
    <n v="80.989583333333343"/>
    <x v="1"/>
    <n v="3899.1860869565189"/>
    <n v="0.40245187713684732"/>
    <n v="0.2039178763626924"/>
    <n v="3.3250000000000002E-2"/>
    <n v="6.7744890240957215E-2"/>
    <n v="4.5096803291107254E-2"/>
    <n v="150.53969992609024"/>
    <n v="27.480540140833135"/>
    <n v="13.052679602197282"/>
    <n v="83.372482549293693"/>
    <n v="78.154826670537616"/>
  </r>
  <r>
    <x v="2"/>
    <d v="2006-02-21T00:00:00"/>
    <x v="2"/>
    <n v="92.517361111111114"/>
    <x v="0"/>
    <n v="4513.958333333333"/>
    <n v="0.42086162531287202"/>
    <n v="0.27365796510564455"/>
    <n v="4.1250000000000002E-2"/>
    <n v="6.1530583258688966E-2"/>
    <n v="8.6868249148835286E-2"/>
    <n v="205.38523078229923"/>
    <n v="29.779371351540746"/>
    <n v="15.534980017688468"/>
    <n v="85.556620533068184"/>
    <n v="68.640435449681476"/>
  </r>
  <r>
    <x v="2"/>
    <d v="2006-02-22T00:00:00"/>
    <x v="2"/>
    <n v="82.986111111111114"/>
    <x v="1"/>
    <n v="5474.541666666667"/>
    <n v="0.76061090566067169"/>
    <n v="0.66706356143330103"/>
    <n v="5.1000000000000004E-2"/>
    <n v="7.3055470380745086E-2"/>
    <n v="0.12513537655501733"/>
    <n v="257.62267040026074"/>
    <n v="31.245392114711443"/>
    <n v="24.694751605091451"/>
    <n v="90.606469512405823"/>
    <n v="81.653202269871457"/>
  </r>
  <r>
    <x v="2"/>
    <d v="2006-02-23T00:00:00"/>
    <x v="2"/>
    <n v="67.204861111111114"/>
    <x v="1"/>
    <n v="4612.625"/>
    <n v="0.42029393396899811"/>
    <n v="0.32637397917915506"/>
    <n v="4.1750000000000002E-2"/>
    <n v="5.8345932894442266E-2"/>
    <n v="6.9990391114938585E-2"/>
    <n v="240.7012295221115"/>
    <n v="29.830991113360263"/>
    <n v="21.159160969254277"/>
    <n v="86.286360627891455"/>
    <n v="78.815295290564833"/>
  </r>
  <r>
    <x v="2"/>
    <d v="2006-02-24T00:00:00"/>
    <x v="2"/>
    <n v="52.864583333333336"/>
    <x v="1"/>
    <n v="4046.0416666666665"/>
    <n v="0.33680511269018076"/>
    <n v="0.19135360415632563"/>
    <n v="3.0249999999999999E-2"/>
    <n v="6.5911039410062308E-2"/>
    <n v="6.3211524922211534E-2"/>
    <n v="205.49872172133377"/>
    <n v="26.100963055659271"/>
    <n v="12.378639962322715"/>
    <n v="80.633938183309169"/>
    <n v="67.309489975266501"/>
  </r>
  <r>
    <x v="2"/>
    <d v="2006-02-25T00:00:00"/>
    <x v="2"/>
    <n v="53.003472222222229"/>
    <x v="1"/>
    <n v="4655.25"/>
    <n v="0.37502004620177937"/>
    <n v="0.21894493152820291"/>
    <n v="3.075E-2"/>
    <n v="5.8077316428271984E-2"/>
    <n v="4.8690285829899947E-2"/>
    <n v="193.97384752999901"/>
    <n v="26.924868532825045"/>
    <n v="14.480824919396694"/>
    <n v="84.695831816069827"/>
    <n v="78.022764836716391"/>
  </r>
  <r>
    <x v="2"/>
    <d v="2006-02-26T00:00:00"/>
    <x v="2"/>
    <n v="56.25"/>
    <x v="1"/>
    <n v="5107.2016895459356"/>
    <n v="0.45530571915964368"/>
    <n v="0.29906098601300107"/>
    <n v="4.8000000000000001E-2"/>
    <n v="9.0793424757371219E-2"/>
    <n v="8.1117439597086588E-2"/>
    <n v="211.36184016339627"/>
    <n v="29.277981861359013"/>
    <n v="17.532220377441618"/>
    <n v="80.307520292638642"/>
    <n v="73.214203912988552"/>
  </r>
  <r>
    <x v="2"/>
    <d v="2006-02-27T00:00:00"/>
    <x v="2"/>
    <n v="62.743055555555557"/>
    <x v="1"/>
    <n v="4187.2170439414122"/>
    <n v="0.39526099804655596"/>
    <n v="0.30233232819576411"/>
    <n v="5.3999999999999999E-2"/>
    <n v="0.12750494853454858"/>
    <n v="9.634382272115212E-2"/>
    <n v="214.44635159326901"/>
    <n v="29.070112050507596"/>
    <n v="22.362258857287305"/>
    <n v="68.039954999430677"/>
    <n v="68.427765245432994"/>
  </r>
  <r>
    <x v="2"/>
    <d v="2006-02-28T00:00:00"/>
    <x v="2"/>
    <n v="72.065972222222229"/>
    <x v="1"/>
    <n v="4360.625889046948"/>
    <n v="0.58538930780865883"/>
    <n v="0.59377104119294599"/>
    <n v="6.5500000000000003E-2"/>
    <n v="0.117664698319352"/>
    <n v="0.11312044511685333"/>
    <n v="243.2837696335078"/>
    <n v="29.418014570932183"/>
    <n v="30.223037508998349"/>
    <n v="80.220337336516977"/>
    <n v="81.252177437232447"/>
  </r>
  <r>
    <x v="2"/>
    <d v="2006-03-01T00:00:00"/>
    <x v="2"/>
    <n v="62.395833333333329"/>
    <x v="1"/>
    <n v="4587.25"/>
    <n v="0.61494043953893951"/>
    <n v="0.54668749465311461"/>
    <n v="0.11699999999999999"/>
    <n v="7.181473662732378E-2"/>
    <n v="0.11048426602152178"/>
    <n v="158.12493512189798"/>
    <n v="28.389115488180146"/>
    <n v="22.853020003090901"/>
    <n v="88.54552820615362"/>
    <n v="80.177458475623411"/>
  </r>
  <r>
    <x v="2"/>
    <d v="2006-03-02T00:00:00"/>
    <x v="2"/>
    <n v="15.416666666666668"/>
    <x v="1"/>
    <n v="4028.856548856797"/>
    <n v="0.52993722999996717"/>
    <n v="0.31463019999998054"/>
    <n v="4.8500000000000001E-2"/>
    <n v="7.2009288999995522E-2"/>
    <n v="5.8436226999996364E-2"/>
    <n v="125"/>
    <n v="27.883469999998951"/>
    <n v="15.617585999999411"/>
    <n v="86.634617987840628"/>
    <n v="81.730202813764592"/>
  </r>
  <r>
    <x v="2"/>
    <d v="2006-03-03T00:00:00"/>
    <x v="2"/>
    <n v="0"/>
    <x v="1"/>
    <n v="4121.1808118081171"/>
    <n v="0.48178170434833989"/>
    <n v="0.3587578603352316"/>
    <n v="8.7499999999999994E-2"/>
    <n v="6.2395508443594733E-2"/>
    <n v="5.9933325897080024E-2"/>
    <n v="178.69130879844101"/>
    <n v="33.115913992824893"/>
    <n v="23.610970216093754"/>
    <n v="87.212342895704182"/>
    <n v="83.503353955210017"/>
  </r>
  <r>
    <x v="2"/>
    <d v="2006-03-04T00:00:00"/>
    <x v="2"/>
    <n v="10.347222222222223"/>
    <x v="1"/>
    <n v="4318.4509466437166"/>
    <n v="0.5395565399540857"/>
    <n v="0.33586504816581769"/>
    <n v="3.6000000000000004E-2"/>
    <n v="6.2537771406880091E-2"/>
    <n v="6.9270044188579419E-2"/>
    <n v="195.1196830920415"/>
    <n v="31.940980170093841"/>
    <n v="17.885373061932381"/>
    <n v="88.582737210099182"/>
    <n v="79.683978516149111"/>
  </r>
  <r>
    <x v="2"/>
    <d v="2006-03-05T00:00:00"/>
    <x v="2"/>
    <n v="39.704861111111114"/>
    <x v="1"/>
    <n v="4438.9403973509934"/>
    <n v="0.55412935676234809"/>
    <n v="0.27320834320144816"/>
    <n v="4.9500000000000002E-2"/>
    <n v="7.7383453719930884E-2"/>
    <n v="7.0184378481100818E-2"/>
    <n v="194.571819683738"/>
    <n v="29.151380852063657"/>
    <n v="12.451350347553742"/>
    <n v="86.263737637429131"/>
    <n v="74.731344262523947"/>
  </r>
  <r>
    <x v="2"/>
    <d v="2006-03-06T00:00:00"/>
    <x v="2"/>
    <n v="54.583333333333343"/>
    <x v="1"/>
    <n v="4246.5771190365913"/>
    <n v="0.42230957938811303"/>
    <n v="0.24620751142402786"/>
    <n v="4.1500000000000002E-2"/>
    <n v="4.5963466524508299E-2"/>
    <n v="6.2561163694364125E-2"/>
    <n v="189.16498683451999"/>
    <n v="30.257175823739729"/>
    <n v="14.804645762464279"/>
    <n v="89.251040607291031"/>
    <n v="74.90530108986151"/>
  </r>
  <r>
    <x v="2"/>
    <d v="2006-03-07T00:00:00"/>
    <x v="2"/>
    <n v="67.413194444444443"/>
    <x v="1"/>
    <n v="4625.4588235294113"/>
    <n v="0.4243919007883733"/>
    <n v="0.18702447659917995"/>
    <n v="3.7249999999999998E-2"/>
    <n v="5.619626166162011E-2"/>
    <n v="4.0525523957141846E-2"/>
    <n v="185.86782558888476"/>
    <n v="26.432102755338867"/>
    <n v="10.535009425060208"/>
    <n v="86.942483537176074"/>
    <n v="78.632828036956042"/>
  </r>
  <r>
    <x v="2"/>
    <d v="2006-03-08T00:00:00"/>
    <x v="2"/>
    <n v="50.607638888888886"/>
    <x v="1"/>
    <n v="4337.041666666667"/>
    <n v="0.37334288118024"/>
    <n v="0.16181192551364695"/>
    <n v="2.8750000000000001E-2"/>
    <n v="5.8067599588447677E-2"/>
    <n v="4.6267993014709047E-2"/>
    <n v="218.89554455671475"/>
    <n v="28.39808618111584"/>
    <n v="10.432415216794958"/>
    <n v="84.619017886779687"/>
    <n v="71.723441547825075"/>
  </r>
  <r>
    <x v="2"/>
    <d v="2006-03-09T00:00:00"/>
    <x v="2"/>
    <n v="42.986111111111107"/>
    <x v="1"/>
    <n v="4311.333333333333"/>
    <n v="0.43118906857632983"/>
    <n v="0.21632963089811738"/>
    <n v="3.6750825000000001E-2"/>
    <n v="5.7406154400140318E-2"/>
    <n v="7.7790521995516698E-2"/>
    <n v="144.60042455261578"/>
    <n v="28.735408300666109"/>
    <n v="10.706943495339877"/>
    <n v="86.859269642224206"/>
    <n v="64.508366469983812"/>
  </r>
  <r>
    <x v="2"/>
    <d v="2006-03-10T00:00:00"/>
    <x v="2"/>
    <n v="69.322916666666671"/>
    <x v="1"/>
    <n v="4404.583333333333"/>
    <n v="0.414408348195062"/>
    <n v="0.2059764276686217"/>
    <n v="4.0749999999999995E-2"/>
    <n v="5.3808469360104826E-2"/>
    <n v="5.6871578357965878E-2"/>
    <n v="160.300105356828"/>
    <n v="29.807872927442823"/>
    <n v="12.359874739505775"/>
    <n v="87.172262317815864"/>
    <n v="72.723098456413609"/>
  </r>
  <r>
    <x v="2"/>
    <d v="2006-03-11T00:00:00"/>
    <x v="2"/>
    <n v="92.725694444444443"/>
    <x v="0"/>
    <n v="5217.666666666667"/>
    <n v="0.45848988008105479"/>
    <n v="0.2895364804098256"/>
    <n v="4.0750000000000001E-2"/>
    <n v="7.1609749844057047E-2"/>
    <n v="9.7073879579527428E-2"/>
    <n v="176.13007910829177"/>
    <n v="31.826120816425046"/>
    <n v="15.89407969755684"/>
    <n v="84.571551894333979"/>
    <n v="66.880951438400572"/>
  </r>
  <r>
    <x v="2"/>
    <d v="2006-03-12T00:00:00"/>
    <x v="2"/>
    <n v="64.791666666666671"/>
    <x v="1"/>
    <n v="4817.166666666667"/>
    <n v="0.49302275194504031"/>
    <n v="0.32663420738997678"/>
    <n v="3.5999999999999997E-2"/>
    <n v="6.2404772718422277E-2"/>
    <n v="7.0619436402771477E-2"/>
    <n v="183.853271447183"/>
    <n v="31.435033322671444"/>
    <n v="18.722520250077071"/>
    <n v="87.515954849063519"/>
    <n v="78.676116706000016"/>
  </r>
  <r>
    <x v="2"/>
    <d v="2006-03-13T00:00:00"/>
    <x v="2"/>
    <n v="79.357638888888886"/>
    <x v="1"/>
    <n v="4783.083333333333"/>
    <n v="0.47195122463891848"/>
    <n v="0.37538403706134466"/>
    <n v="4.1750000000000002E-2"/>
    <n v="8.009587813438665E-2"/>
    <n v="9.1413340381115288E-2"/>
    <n v="177.59844854812172"/>
    <n v="29.794674802122486"/>
    <n v="21.624694171122769"/>
    <n v="83.251836365020523"/>
    <n v="75.967260123179216"/>
  </r>
  <r>
    <x v="2"/>
    <d v="2006-03-14T00:00:00"/>
    <x v="2"/>
    <n v="80.711805555555557"/>
    <x v="1"/>
    <n v="4547.666666666667"/>
    <n v="0.51577025846587998"/>
    <n v="0.35560085013101955"/>
    <n v="4.7750000000000001E-2"/>
    <n v="5.4284228286271434E-2"/>
    <n v="6.5402989498702643E-2"/>
    <n v="163.3788821051125"/>
    <n v="31.003434475323466"/>
    <n v="19.527260890147613"/>
    <n v="89.632042517674478"/>
    <n v="81.881977007592297"/>
  </r>
  <r>
    <x v="2"/>
    <d v="2006-03-15T00:00:00"/>
    <x v="2"/>
    <n v="96.041666666666671"/>
    <x v="0"/>
    <n v="5349.5"/>
    <n v="0.54291463513272264"/>
    <n v="0.37008815680951496"/>
    <n v="5.2824999999999997E-2"/>
    <n v="4.3228823750171751E-2"/>
    <n v="5.7206059447458289E-2"/>
    <n v="186.52353065721374"/>
    <n v="28.519395442451458"/>
    <n v="17.887681865686584"/>
    <n v="92.176774161269378"/>
    <n v="84.812841577237805"/>
  </r>
  <r>
    <x v="2"/>
    <d v="2006-03-16T00:00:00"/>
    <x v="2"/>
    <n v="75.868055555555571"/>
    <x v="1"/>
    <n v="5177.625"/>
    <n v="0.51355299928313336"/>
    <n v="0.42588504925126547"/>
    <n v="3.9000000000000007E-2"/>
    <n v="4.3014805938696346E-2"/>
    <n v="7.0548187159041417E-2"/>
    <n v="190.00150352789899"/>
    <n v="28.526460402001341"/>
    <n v="21.58010323474879"/>
    <n v="91.761701969845873"/>
    <n v="83.706650950239464"/>
  </r>
  <r>
    <x v="2"/>
    <d v="2006-03-17T00:00:00"/>
    <x v="2"/>
    <n v="77.083333333333314"/>
    <x v="1"/>
    <n v="5404.083333333333"/>
    <n v="0.56227976113818257"/>
    <n v="0.52686018358370978"/>
    <n v="3.6750000000000005E-2"/>
    <n v="4.2511111381455309E-2"/>
    <n v="9.3538714032582584E-2"/>
    <n v="183.18960578247476"/>
    <n v="28.356801161026585"/>
    <n v="23.698456437136009"/>
    <n v="92.577443430064108"/>
    <n v="82.57053110929715"/>
  </r>
  <r>
    <x v="2"/>
    <d v="2006-03-18T00:00:00"/>
    <x v="2"/>
    <n v="97.465277777777771"/>
    <x v="0"/>
    <n v="5807.2867132867095"/>
    <n v="0.49005154287109759"/>
    <n v="0.39227442347178976"/>
    <n v="4.9750000000000003E-2"/>
    <n v="5.9835272812357794E-2"/>
    <n v="9.4922756058958738E-2"/>
    <n v="176.94876747581247"/>
    <n v="28.080856684985843"/>
    <n v="19.462061118293963"/>
    <n v="87.977251674675898"/>
    <n v="76.172925952601105"/>
  </r>
  <r>
    <x v="2"/>
    <d v="2006-03-19T00:00:00"/>
    <x v="2"/>
    <n v="84.305555555555557"/>
    <x v="1"/>
    <n v="5223.125"/>
    <n v="0.49140825601794902"/>
    <n v="0.42742213487351921"/>
    <n v="5.8000000000000003E-2"/>
    <n v="7.4896559460872827E-2"/>
    <n v="0.10648968522872213"/>
    <n v="215.69861698802077"/>
    <n v="29.025647239441206"/>
    <n v="22.413600812749696"/>
    <n v="84.977316424665176"/>
    <n v="75.442864798361981"/>
  </r>
  <r>
    <x v="2"/>
    <d v="2006-03-20T00:00:00"/>
    <x v="2"/>
    <n v="81.71875"/>
    <x v="1"/>
    <n v="4639.136490250693"/>
    <n v="0.49416813467675402"/>
    <n v="0.41413626528019448"/>
    <n v="5.5750000000000008E-2"/>
    <n v="4.1483780363709262E-2"/>
    <n v="7.4774704108835119E-2"/>
    <n v="160.20517149452095"/>
    <n v="30.026904264985649"/>
    <n v="22.553790096249198"/>
    <n v="91.732058002018306"/>
    <n v="82.216992586725993"/>
  </r>
  <r>
    <x v="2"/>
    <d v="2006-03-21T00:00:00"/>
    <x v="2"/>
    <n v="93.038194444444443"/>
    <x v="0"/>
    <n v="5962.333333333333"/>
    <n v="0.58731669367753114"/>
    <n v="0.55590668498853912"/>
    <n v="5.1750000000000004E-2"/>
    <n v="7.3695116753925552E-2"/>
    <n v="0.13065691421318393"/>
    <n v="253.20026651036676"/>
    <n v="30.823545511859429"/>
    <n v="25.589692235449274"/>
    <n v="87.66170779498708"/>
    <n v="76.88875805988927"/>
  </r>
  <r>
    <x v="2"/>
    <d v="2006-03-22T00:00:00"/>
    <x v="2"/>
    <n v="55"/>
    <x v="1"/>
    <n v="5388.4696016771486"/>
    <n v="0.61321674869291531"/>
    <n v="0.58541319069548303"/>
    <n v="4.7500000000000001E-2"/>
    <n v="6.4998164541260742E-2"/>
    <n v="0.11774732439278553"/>
    <n v="200.95078102094323"/>
    <n v="29.946855777840121"/>
    <n v="25.608895546174093"/>
    <n v="89.594893120991429"/>
    <n v="80.255421076531093"/>
  </r>
  <r>
    <x v="2"/>
    <d v="2006-03-23T00:00:00"/>
    <x v="2"/>
    <n v="76.440972222222214"/>
    <x v="1"/>
    <n v="5489.166666666667"/>
    <n v="0.71968940388644309"/>
    <n v="0.70484653724305446"/>
    <n v="5.6749999999999995E-2"/>
    <n v="6.7513935924958066E-2"/>
    <n v="9.7366782469841123E-2"/>
    <n v="210.75376413568023"/>
    <n v="32.727263627536132"/>
    <n v="30.518751351050788"/>
    <n v="90.806126061979157"/>
    <n v="86.461497346854316"/>
  </r>
  <r>
    <x v="2"/>
    <d v="2006-03-24T00:00:00"/>
    <x v="2"/>
    <n v="64.079861111111114"/>
    <x v="1"/>
    <n v="5094.6365217391267"/>
    <n v="0.69194856588403975"/>
    <n v="0.61525336272491171"/>
    <n v="5.5E-2"/>
    <n v="6.1791967738706162E-2"/>
    <n v="0.11421246892417498"/>
    <n v="171.59265128272651"/>
    <n v="32.489901130845951"/>
    <n v="25.897871968614567"/>
    <n v="91.24310235611604"/>
    <n v="81.796656243109382"/>
  </r>
  <r>
    <x v="2"/>
    <d v="2006-03-25T00:00:00"/>
    <x v="2"/>
    <n v="81.875"/>
    <x v="1"/>
    <n v="5509.166666666667"/>
    <n v="0.74268102720503715"/>
    <n v="0.57715110177355911"/>
    <n v="3.5000000000000003E-2"/>
    <n v="5.6429094421185495E-2"/>
    <n v="0.11081418553236068"/>
    <n v="231.62393353851024"/>
    <n v="26.94528161704503"/>
    <n v="18.382891359433231"/>
    <n v="92.595711985932567"/>
    <n v="81.289559355064426"/>
  </r>
  <r>
    <x v="2"/>
    <d v="2006-03-26T00:00:00"/>
    <x v="2"/>
    <n v="87.534722222222214"/>
    <x v="1"/>
    <n v="5458.791666666667"/>
    <n v="0.57317973683629619"/>
    <n v="0.42569099951652911"/>
    <n v="3.3000000000000002E-2"/>
    <n v="6.7417711890354878E-2"/>
    <n v="8.7093786479280261E-2"/>
    <n v="225.13649585818601"/>
    <n v="27.465089936531395"/>
    <n v="18.428932903029594"/>
    <n v="88.454392582393055"/>
    <n v="79.916219072231215"/>
  </r>
  <r>
    <x v="2"/>
    <d v="2006-03-27T00:00:00"/>
    <x v="2"/>
    <n v="95.954861111111128"/>
    <x v="0"/>
    <n v="5096.8798313422385"/>
    <n v="0.52340588158784263"/>
    <n v="0.40789322307293957"/>
    <n v="3.5250000000000004E-2"/>
    <n v="6.7173125741446418E-2"/>
    <n v="9.2157005454971089E-2"/>
    <n v="208.32969601783049"/>
    <n v="28.546761933577304"/>
    <n v="19.801375212568903"/>
    <n v="87.371636495752185"/>
    <n v="77.76802665466991"/>
  </r>
  <r>
    <x v="2"/>
    <d v="2006-03-28T00:00:00"/>
    <x v="2"/>
    <n v="97.604166666666671"/>
    <x v="0"/>
    <n v="5622.5"/>
    <n v="0.58751924884066986"/>
    <n v="0.3550734711489551"/>
    <n v="3.7249999999999998E-2"/>
    <n v="7.5596563188928836E-2"/>
    <n v="7.4562940116899151E-2"/>
    <n v="211.114457372446"/>
    <n v="26.163798410446827"/>
    <n v="14.369591483374894"/>
    <n v="87.384802817647738"/>
    <n v="79.411502314612903"/>
  </r>
  <r>
    <x v="2"/>
    <d v="2006-03-29T00:00:00"/>
    <x v="2"/>
    <n v="95.746527777777771"/>
    <x v="0"/>
    <n v="5457.208333333333"/>
    <n v="0.44387407745558249"/>
    <n v="0.30025589555709953"/>
    <n v="2.1750000000000002E-2"/>
    <n v="5.5997278982583748E-2"/>
    <n v="7.853876150259459E-2"/>
    <n v="217.94403213171398"/>
    <n v="26.120257440271441"/>
    <n v="14.977304357728777"/>
    <n v="87.572048035147702"/>
    <n v="74.231792543192213"/>
  </r>
  <r>
    <x v="2"/>
    <d v="2006-03-30T00:00:00"/>
    <x v="2"/>
    <n v="74.340277777777786"/>
    <x v="1"/>
    <n v="5233.416666666667"/>
    <n v="0.49748799493081325"/>
    <n v="0.43745444658636007"/>
    <n v="0.04"/>
    <n v="3.3302098505225114E-2"/>
    <n v="5.5197754172889288E-2"/>
    <n v="169.35530576522001"/>
    <n v="27.764257540946218"/>
    <n v="22.891615836167468"/>
    <n v="93.417997637538789"/>
    <n v="87.593263772517389"/>
  </r>
  <r>
    <x v="2"/>
    <d v="2006-03-31T00:00:00"/>
    <x v="2"/>
    <n v="59.75694444444445"/>
    <x v="1"/>
    <n v="5270.1404494381986"/>
    <n v="0.59950296075760723"/>
    <n v="0.67662645291753953"/>
    <n v="4.8250000000000001E-2"/>
    <n v="6.4862386720676915E-2"/>
    <n v="0.11844845941870354"/>
    <n v="199.17359176595625"/>
    <n v="30.733605713278283"/>
    <n v="32.137303181746653"/>
    <n v="89.369104663403149"/>
    <n v="82.799112402441409"/>
  </r>
  <r>
    <x v="2"/>
    <d v="2006-04-01T00:00:00"/>
    <x v="2"/>
    <n v="60.625"/>
    <x v="1"/>
    <n v="4988.6608695652139"/>
    <n v="0.58971472739491304"/>
    <n v="0.60151468953982601"/>
    <n v="5.6250000000000001E-2"/>
    <n v="5.1093897513414657E-2"/>
    <n v="0.10748009372585154"/>
    <n v="169.91662940739025"/>
    <n v="25.650151884325254"/>
    <n v="23.58734350259968"/>
    <n v="91.517749217782935"/>
    <n v="82.506878641675826"/>
  </r>
  <r>
    <x v="2"/>
    <d v="2006-04-02T00:00:00"/>
    <x v="2"/>
    <n v="72.552083333333343"/>
    <x v="1"/>
    <n v="4804.416666666667"/>
    <n v="0.40674194045132084"/>
    <n v="0.24270132124737653"/>
    <n v="3.3000000000000002E-2"/>
    <n v="3.743043276714654E-2"/>
    <n v="3.5896159166951304E-2"/>
    <n v="183.7692761888305"/>
    <n v="24.084608915980898"/>
    <n v="13.501605386023178"/>
    <n v="90.938343496808699"/>
    <n v="85.435755956592502"/>
  </r>
  <r>
    <x v="2"/>
    <d v="2006-04-03T00:00:00"/>
    <x v="2"/>
    <n v="76.753472222222229"/>
    <x v="1"/>
    <n v="4438.375"/>
    <n v="0.42757824163010116"/>
    <n v="0.27851683863942323"/>
    <n v="3.3250000000000002E-2"/>
    <n v="8.649680993863143E-2"/>
    <n v="8.9782702313306775E-2"/>
    <n v="198.1889986771225"/>
    <n v="27.00087116734737"/>
    <n v="14.982504714751531"/>
    <n v="80.026359797539939"/>
    <n v="68.171656764902366"/>
  </r>
  <r>
    <x v="2"/>
    <d v="2006-04-04T00:00:00"/>
    <x v="2"/>
    <n v="65.590277777777771"/>
    <x v="1"/>
    <n v="4700.583333333333"/>
    <n v="0.53012860272200257"/>
    <n v="0.51140408835853712"/>
    <n v="3.6000000000000004E-2"/>
    <n v="5.7846986284304049E-2"/>
    <n v="0.10857888976320972"/>
    <n v="181.91806308940548"/>
    <n v="28.580578780562782"/>
    <n v="24.436594220893269"/>
    <n v="89.268798588086668"/>
    <n v="79.120020134522804"/>
  </r>
  <r>
    <x v="2"/>
    <d v="2006-04-05T00:00:00"/>
    <x v="2"/>
    <n v="83.489583333333343"/>
    <x v="1"/>
    <n v="4746.522195036704"/>
    <n v="0.54703027681323724"/>
    <n v="0.65614771560376439"/>
    <n v="5.7749999999999996E-2"/>
    <n v="5.6615004830396644E-2"/>
    <n v="0.12115715967658522"/>
    <n v="190.268249549193"/>
    <n v="31.400478936921353"/>
    <n v="34.313847560233334"/>
    <n v="89.812272042864549"/>
    <n v="81.823597787435816"/>
  </r>
  <r>
    <x v="2"/>
    <d v="2006-04-06T00:00:00"/>
    <x v="2"/>
    <n v="87.465277777777786"/>
    <x v="1"/>
    <n v="5551.1830985915531"/>
    <n v="0.74657716956423448"/>
    <n v="0.87433157691127894"/>
    <n v="5.3500000000000006E-2"/>
    <n v="8.8515873937665038E-2"/>
    <n v="0.24830954837701286"/>
    <n v="251.02361268929528"/>
    <n v="32.402685318480145"/>
    <n v="30.989158669372912"/>
    <n v="88.385048143648206"/>
    <n v="72.178213232804737"/>
  </r>
  <r>
    <x v="2"/>
    <d v="2006-04-07T00:00:00"/>
    <x v="2"/>
    <n v="88.333333333333329"/>
    <x v="1"/>
    <n v="5556.625"/>
    <n v="0.7157798244205491"/>
    <n v="0.70798946863151346"/>
    <n v="5.6749999999999995E-2"/>
    <n v="7.9102546337373889E-2"/>
    <n v="0.10805493640576033"/>
    <n v="201.39446252314923"/>
    <n v="30.425996004071969"/>
    <n v="28.703162558439139"/>
    <n v="89.180295497450373"/>
    <n v="85.056304362130277"/>
  </r>
  <r>
    <x v="2"/>
    <d v="2006-04-08T00:00:00"/>
    <x v="2"/>
    <n v="95.989583333333343"/>
    <x v="0"/>
    <n v="5139.9791013584118"/>
    <n v="0.51830499352887605"/>
    <n v="0.42536726071885111"/>
    <n v="4.8000000000000001E-2"/>
    <n v="5.5964999719944432E-2"/>
    <n v="8.0653554569119795E-2"/>
    <n v="188.38433433027001"/>
    <n v="26.327691593927241"/>
    <n v="19.668446220332335"/>
    <n v="89.392299224658032"/>
    <n v="81.372697104740411"/>
  </r>
  <r>
    <x v="2"/>
    <d v="2006-04-09T00:00:00"/>
    <x v="2"/>
    <n v="81.701388888888886"/>
    <x v="1"/>
    <n v="4780.6613296206096"/>
    <n v="0.55840478426736684"/>
    <n v="0.33204178038451121"/>
    <n v="6.7750000000000005E-2"/>
    <n v="9.7007958702991587E-2"/>
    <n v="7.8683342444209547E-2"/>
    <n v="151.93801035657651"/>
    <n v="28.979973518147549"/>
    <n v="15.938608470812648"/>
    <n v="82.905046843262468"/>
    <n v="76.681355945159183"/>
  </r>
  <r>
    <x v="2"/>
    <d v="2006-04-10T00:00:00"/>
    <x v="2"/>
    <n v="98.350694444444457"/>
    <x v="0"/>
    <n v="5093.583333333333"/>
    <n v="0.49570242499950917"/>
    <n v="0.36913002082972035"/>
    <n v="4.1250000000000002E-2"/>
    <n v="8.0832046922208065E-2"/>
    <n v="8.8235034485631414E-2"/>
    <n v="187.85515007832049"/>
    <n v="25.50150503925445"/>
    <n v="17.299720385037457"/>
    <n v="83.959532676943965"/>
    <n v="76.486530324666219"/>
  </r>
  <r>
    <x v="2"/>
    <d v="2006-04-11T00:00:00"/>
    <x v="2"/>
    <n v="93.472222222222229"/>
    <x v="0"/>
    <n v="5688.5"/>
    <n v="0.85546188658433675"/>
    <n v="0.73768782994579707"/>
    <n v="3.0249999999999999E-2"/>
    <n v="8.1132546677048084E-2"/>
    <n v="0.13262999860143859"/>
    <n v="243.30722082672349"/>
    <n v="30.518606927226458"/>
    <n v="23.916330726245381"/>
    <n v="90.757166271636962"/>
    <n v="82.478132437519136"/>
  </r>
  <r>
    <x v="2"/>
    <d v="2006-04-12T00:00:00"/>
    <x v="2"/>
    <n v="98.472222222222214"/>
    <x v="0"/>
    <n v="6222.2005571030595"/>
    <n v="0.68177802587739567"/>
    <n v="0.737310939044172"/>
    <n v="5.3499999999999999E-2"/>
    <n v="7.8015425678602535E-2"/>
    <n v="0.17452853180224456"/>
    <n v="205.60893868634375"/>
    <n v="30.346623776214791"/>
    <n v="28.388638644202754"/>
    <n v="88.785223594283792"/>
    <n v="76.801057709302739"/>
  </r>
  <r>
    <x v="2"/>
    <d v="2006-04-13T00:00:00"/>
    <x v="2"/>
    <n v="87.100694444444443"/>
    <x v="1"/>
    <n v="5498.2882882882886"/>
    <n v="0.54964765345168842"/>
    <n v="0.47120131435237833"/>
    <n v="3.9750000000000001E-2"/>
    <n v="7.1048825675618751E-2"/>
    <n v="0.11004282139090921"/>
    <n v="226.46582548040524"/>
    <n v="26.15956864024686"/>
    <n v="19.796606085943814"/>
    <n v="87.310171519588081"/>
    <n v="77.073111047551706"/>
  </r>
  <r>
    <x v="2"/>
    <d v="2006-04-14T00:00:00"/>
    <x v="2"/>
    <n v="70.920138888888886"/>
    <x v="1"/>
    <n v="5533.6117702895162"/>
    <n v="0.47175041241681326"/>
    <n v="0.40785582523461061"/>
    <n v="3.4500000000000003E-2"/>
    <n v="8.6938511206050895E-2"/>
    <n v="0.10446151094624057"/>
    <n v="190.55045861756599"/>
    <n v="25.56868269835126"/>
    <n v="20.194746658964807"/>
    <n v="81.849229938646161"/>
    <n v="74.773941252326367"/>
  </r>
  <r>
    <x v="2"/>
    <d v="2006-04-15T00:00:00"/>
    <x v="2"/>
    <n v="66.371527777777786"/>
    <x v="1"/>
    <n v="5508.208333333333"/>
    <n v="0.60178487518211454"/>
    <n v="0.53372590000453868"/>
    <n v="2.8000000000000001E-2"/>
    <n v="4.9067669647367682E-2"/>
    <n v="0.10205169471422618"/>
    <n v="166.47988527537049"/>
    <n v="31.624908594407273"/>
    <n v="24.762690380907109"/>
    <n v="91.988186133667526"/>
    <n v="81.212633551577056"/>
  </r>
  <r>
    <x v="2"/>
    <d v="2006-04-16T00:00:00"/>
    <x v="2"/>
    <n v="83.715277777777786"/>
    <x v="1"/>
    <n v="5615.4201680672277"/>
    <n v="0.59700471921195386"/>
    <n v="0.46705439323942927"/>
    <n v="4.9500000000000002E-2"/>
    <n v="6.7036403820521284E-2"/>
    <n v="0.10600238497228835"/>
    <n v="202.977089321314"/>
    <n v="30.28552885132461"/>
    <n v="20.692970701307896"/>
    <n v="88.968077264253822"/>
    <n v="77.701998422212355"/>
  </r>
  <r>
    <x v="2"/>
    <d v="2006-04-17T00:00:00"/>
    <x v="2"/>
    <n v="82.326388888888886"/>
    <x v="1"/>
    <n v="5180.7188160676533"/>
    <n v="0.54335400421468438"/>
    <n v="0.43465922298227289"/>
    <n v="3.7749999999999999E-2"/>
    <n v="7.0011181910723794E-2"/>
    <n v="0.13023815683697973"/>
    <n v="199.62048537233301"/>
    <n v="30.534106827707568"/>
    <n v="19.722569136230234"/>
    <n v="87.315076126237059"/>
    <n v="70.502006298502067"/>
  </r>
  <r>
    <x v="2"/>
    <d v="2006-04-18T00:00:00"/>
    <x v="2"/>
    <n v="63.506944444444436"/>
    <x v="1"/>
    <n v="4685.5901926444867"/>
    <n v="0.51837154560774323"/>
    <n v="0.42119796133129411"/>
    <n v="4.3249999999999997E-2"/>
    <n v="6.3253135207378408E-2"/>
    <n v="0.10193336125905297"/>
    <n v="211.59267549020177"/>
    <n v="27.990667152028337"/>
    <n v="19.692892155102395"/>
    <n v="87.996363627402516"/>
    <n v="76.193140082572882"/>
  </r>
  <r>
    <x v="2"/>
    <d v="2006-04-19T00:00:00"/>
    <x v="2"/>
    <n v="71.180555555555571"/>
    <x v="1"/>
    <n v="5038.4535005224661"/>
    <n v="0.50974686861205365"/>
    <n v="0.47849648497341241"/>
    <n v="0.05"/>
    <n v="5.39532260129418E-2"/>
    <n v="0.13185787833983231"/>
    <n v="181.66713355122698"/>
    <n v="25.722068240966703"/>
    <n v="19.652725161578577"/>
    <n v="89.603251579074396"/>
    <n v="72.931723917002699"/>
  </r>
  <r>
    <x v="2"/>
    <d v="2006-04-20T00:00:00"/>
    <x v="2"/>
    <n v="57.777777777777771"/>
    <x v="1"/>
    <n v="4798.2827225130886"/>
    <n v="0.53771899759503838"/>
    <n v="0.39268601528112151"/>
    <n v="5.0250000000000003E-2"/>
    <n v="6.1104594468477588E-2"/>
    <n v="5.859075788330078E-2"/>
    <n v="175.31912086549499"/>
    <n v="29.057995320251109"/>
    <n v="20.384526137349589"/>
    <n v="88.822800683712714"/>
    <n v="85.323640836384968"/>
  </r>
  <r>
    <x v="2"/>
    <d v="2006-04-21T00:00:00"/>
    <x v="2"/>
    <n v="79.565972222222214"/>
    <x v="1"/>
    <n v="5207.770294221903"/>
    <n v="0.60292387170674522"/>
    <n v="0.41252517043667197"/>
    <n v="4.4000000000000004E-2"/>
    <n v="8.2458165955349591E-2"/>
    <n v="8.6762351658704093E-2"/>
    <n v="221.00715653999373"/>
    <n v="33.522535684566947"/>
    <n v="21.017050320919687"/>
    <n v="86.536316897378072"/>
    <n v="79.294914712918839"/>
  </r>
  <r>
    <x v="2"/>
    <d v="2006-04-22T00:00:00"/>
    <x v="2"/>
    <n v="88.090277777777771"/>
    <x v="1"/>
    <n v="5441.8971178402044"/>
    <n v="0.53742508116691601"/>
    <n v="0.45507210291234246"/>
    <n v="4.6000000000000006E-2"/>
    <n v="6.0985643890919435E-2"/>
    <n v="0.12937111413473112"/>
    <n v="262.020806572629"/>
    <n v="30.209312982946145"/>
    <n v="20.739188637252081"/>
    <n v="88.831373393450832"/>
    <n v="72.020313506553038"/>
  </r>
  <r>
    <x v="2"/>
    <d v="2006-04-23T00:00:00"/>
    <x v="2"/>
    <n v="91.4409722222222"/>
    <x v="0"/>
    <n v="4505.875"/>
    <n v="0.47907919662403714"/>
    <n v="0.19792320197945273"/>
    <n v="4.0250000000000001E-2"/>
    <n v="7.1241325797100574E-2"/>
    <n v="4.8686118480447148E-2"/>
    <n v="179.550845311068"/>
    <n v="28.24544601562496"/>
    <n v="10.358227367928436"/>
    <n v="85.344638775613873"/>
    <n v="75.757189008335885"/>
  </r>
  <r>
    <x v="2"/>
    <d v="2006-04-24T00:00:00"/>
    <x v="2"/>
    <n v="33.732638888888886"/>
    <x v="1"/>
    <n v="3745.5401662049831"/>
    <n v="0.46770140588903514"/>
    <n v="0.25010408781782956"/>
    <n v="3.7999999999999999E-2"/>
    <n v="6.7681385541246489E-2"/>
    <n v="7.1049317422209435E-2"/>
    <n v="153.08165825623774"/>
    <n v="28.274834232648974"/>
    <n v="12.696962380093742"/>
    <n v="85.733997998120159"/>
    <n v="71.994733280300892"/>
  </r>
  <r>
    <x v="2"/>
    <d v="2006-04-25T00:00:00"/>
    <x v="2"/>
    <n v="41.979166666666664"/>
    <x v="1"/>
    <n v="3615.7150025087813"/>
    <n v="0.38162657303158981"/>
    <n v="0.28891704392249923"/>
    <n v="3.8000000000000006E-2"/>
    <n v="5.4438437598650351E-2"/>
    <n v="5.886426577520007E-2"/>
    <n v="155.407983129797"/>
    <n v="24.360408883863023"/>
    <n v="17.148796819522921"/>
    <n v="85.92683236578884"/>
    <n v="79.899365064023556"/>
  </r>
  <r>
    <x v="2"/>
    <d v="2006-04-26T00:00:00"/>
    <x v="2"/>
    <n v="85.15625"/>
    <x v="1"/>
    <n v="4594.5468053491868"/>
    <n v="0.44359665918919966"/>
    <n v="0.2446062245599635"/>
    <n v="4.1250000000000002E-2"/>
    <n v="9.0231840631458116E-2"/>
    <n v="7.7102646847924838E-2"/>
    <n v="201.68592529166449"/>
    <n v="27.020200466702615"/>
    <n v="12.842567391515926"/>
    <n v="79.925939238791315"/>
    <n v="68.892476600520894"/>
  </r>
  <r>
    <x v="2"/>
    <d v="2006-04-27T00:00:00"/>
    <x v="2"/>
    <n v="91.197916666666686"/>
    <x v="0"/>
    <n v="5412.5874125874088"/>
    <n v="0.59959935765883721"/>
    <n v="0.54674363252046509"/>
    <n v="3.2750000000000001E-2"/>
    <n v="8.4413926904677861E-2"/>
    <n v="0.14567484296373595"/>
    <n v="188.26633963878425"/>
    <n v="30.60230018676851"/>
    <n v="23.903616646570345"/>
    <n v="86.15908009418574"/>
    <n v="73.805380360482218"/>
  </r>
  <r>
    <x v="2"/>
    <d v="2006-04-28T00:00:00"/>
    <x v="2"/>
    <n v="93.177083333333314"/>
    <x v="0"/>
    <n v="5605.7381615598842"/>
    <n v="0.60615366027980677"/>
    <n v="0.6332542486831042"/>
    <n v="3.6999999999999998E-2"/>
    <n v="8.1664285998404862E-2"/>
    <n v="0.17943254601950384"/>
    <n v="256.4874699824785"/>
    <n v="32.66646209537884"/>
    <n v="28.373877391591243"/>
    <n v="86.744311441449312"/>
    <n v="72.121078120314323"/>
  </r>
  <r>
    <x v="2"/>
    <d v="2006-04-29T00:00:00"/>
    <x v="2"/>
    <n v="72.517361111111128"/>
    <x v="1"/>
    <n v="5009.291666666667"/>
    <n v="0.54280252880563618"/>
    <n v="0.52195198266870735"/>
    <n v="3.4500000000000003E-2"/>
    <n v="7.2090094011195108E-2"/>
    <n v="0.10045993563576486"/>
    <n v="215.9732256110035"/>
    <n v="28.21064222140544"/>
    <n v="25.296482834977105"/>
    <n v="86.940599744726427"/>
    <n v="81.07390867758609"/>
  </r>
  <r>
    <x v="2"/>
    <d v="2006-04-30T00:00:00"/>
    <x v="2"/>
    <n v="96.371527777777786"/>
    <x v="0"/>
    <n v="5732.916666666667"/>
    <n v="0.5759714961450686"/>
    <n v="0.41638117883741554"/>
    <n v="3.4250000000000003E-2"/>
    <n v="5.844027792138487E-2"/>
    <n v="9.0045421125210842E-2"/>
    <n v="168.39721401905535"/>
    <n v="28.44698442343007"/>
    <n v="17.990636305395441"/>
    <n v="90.03797190922306"/>
    <n v="78.767288258918327"/>
  </r>
  <r>
    <x v="2"/>
    <d v="2006-05-01T00:00:00"/>
    <x v="2"/>
    <n v="83.489583333333343"/>
    <x v="1"/>
    <n v="5298.2901191310521"/>
    <n v="0.56718463802906105"/>
    <n v="0.41046481147352215"/>
    <n v="2.9500000000000002E-2"/>
    <n v="6.124081267187656E-2"/>
    <n v="9.2213826689119704E-2"/>
    <n v="156.80405121173749"/>
    <n v="29.213663879686013"/>
    <n v="18.429785822948208"/>
    <n v="89.390018118997958"/>
    <n v="77.924103293920865"/>
  </r>
  <r>
    <x v="2"/>
    <d v="2006-05-02T00:00:00"/>
    <x v="2"/>
    <n v="87.847222222222214"/>
    <x v="1"/>
    <n v="5511.8828451882846"/>
    <n v="0.6858879463881763"/>
    <n v="0.63125041111892144"/>
    <n v="5.5750000000000001E-2"/>
    <n v="5.0966707778111936E-2"/>
    <n v="0.12862292164636663"/>
    <n v="236.34615571584675"/>
    <n v="34.089816186619139"/>
    <n v="27.075014754328389"/>
    <n v="92.707693814444511"/>
    <n v="80.003929226927781"/>
  </r>
  <r>
    <x v="2"/>
    <d v="2006-05-03T00:00:00"/>
    <x v="2"/>
    <n v="78.975694444444443"/>
    <x v="1"/>
    <n v="5486.1260006961402"/>
    <n v="0.66842149428110276"/>
    <n v="0.69719745160247282"/>
    <n v="5.7500000000000002E-2"/>
    <n v="6.6810274374918308E-2"/>
    <n v="0.18775881075306572"/>
    <n v="211.52156761946975"/>
    <n v="32.925458753308618"/>
    <n v="28.012110346640561"/>
    <n v="90.187660813577523"/>
    <n v="73.562373355953397"/>
  </r>
  <r>
    <x v="2"/>
    <d v="2006-05-04T00:00:00"/>
    <x v="2"/>
    <n v="95.208333333333343"/>
    <x v="0"/>
    <n v="5253.6503496503456"/>
    <n v="0.65569094426372865"/>
    <n v="0.5211536665986487"/>
    <n v="0.06"/>
    <n v="6.5155275858271022E-2"/>
    <n v="0.11510016725958544"/>
    <n v="198.84759444861373"/>
    <n v="29.442025724534041"/>
    <n v="20.314277739294639"/>
    <n v="90.261853369446428"/>
    <n v="78.355833167174168"/>
  </r>
  <r>
    <x v="2"/>
    <d v="2006-05-05T00:00:00"/>
    <x v="2"/>
    <n v="87.34375"/>
    <x v="1"/>
    <n v="5220.1678321678282"/>
    <n v="0.66128766445705478"/>
    <n v="0.56518537470389185"/>
    <n v="3.1E-2"/>
    <n v="7.2811837235020271E-2"/>
    <n v="0.12640323469134696"/>
    <n v="254.61275715062027"/>
    <n v="28.652079950255079"/>
    <n v="21.435846005413353"/>
    <n v="89.215610829353452"/>
    <n v="78.095288536779748"/>
  </r>
  <r>
    <x v="2"/>
    <d v="2006-05-06T00:00:00"/>
    <x v="2"/>
    <n v="82.413194444444443"/>
    <x v="1"/>
    <n v="6035.515320334257"/>
    <n v="0.69746504714018687"/>
    <n v="0.94078307058255473"/>
    <n v="4.4499999999999998E-2"/>
    <n v="7.7407227778935953E-2"/>
    <n v="0.24015442577521326"/>
    <n v="317.90585630124053"/>
    <n v="30.995321506272841"/>
    <n v="35.175359683477843"/>
    <n v="89.123567680897452"/>
    <n v="74.983881775968385"/>
  </r>
  <r>
    <x v="2"/>
    <d v="2006-05-07T00:00:00"/>
    <x v="2"/>
    <n v="83.819444444444443"/>
    <x v="1"/>
    <n v="4931.7062937062901"/>
    <n v="0.53901859322190937"/>
    <n v="0.43860894983741572"/>
    <n v="5.5999999999999994E-2"/>
    <n v="8.2269010794199571E-2"/>
    <n v="7.6833279402733601E-2"/>
    <n v="203.45175309518999"/>
    <n v="29.249993595835722"/>
    <n v="23.179584891205643"/>
    <n v="84.976257613235092"/>
    <n v="82.756809018376387"/>
  </r>
  <r>
    <x v="2"/>
    <d v="2006-05-08T00:00:00"/>
    <x v="2"/>
    <n v="86.961805555555557"/>
    <x v="1"/>
    <n v="5053.166666666667"/>
    <n v="0.3934390401453709"/>
    <n v="0.25088345118300409"/>
    <n v="4.5999999999999999E-2"/>
    <n v="7.3431259325764886E-2"/>
    <n v="5.3607593353787453E-2"/>
    <n v="221.60119299724551"/>
    <n v="28.021766191761309"/>
    <n v="17.28294905299358"/>
    <n v="81.549481407672388"/>
    <n v="78.876745827488122"/>
  </r>
  <r>
    <x v="2"/>
    <d v="2006-05-09T00:00:00"/>
    <x v="2"/>
    <n v="46.736111111111114"/>
    <x v="1"/>
    <n v="4677.1665937909966"/>
    <n v="0.43435989221507981"/>
    <n v="0.27948630519660306"/>
    <n v="4.1000000000000002E-2"/>
    <n v="5.3648470087826083E-2"/>
    <n v="5.6422059523327947E-2"/>
    <n v="182.01871608811041"/>
    <n v="30.673578318319354"/>
    <n v="17.996952967169847"/>
    <n v="87.802078214316339"/>
    <n v="80.062384143178619"/>
  </r>
  <r>
    <x v="2"/>
    <d v="2006-05-10T00:00:00"/>
    <x v="2"/>
    <n v="74.791666666666671"/>
    <x v="1"/>
    <n v="5425.833333333333"/>
    <n v="0.56246350484472429"/>
    <n v="0.59791110540009207"/>
    <n v="3.6249999999999998E-2"/>
    <n v="5.0321211348018785E-2"/>
    <n v="0.15500259608480002"/>
    <n v="256.31254062943174"/>
    <n v="31.840150857926638"/>
    <n v="27.647142033212905"/>
    <n v="91.1967140069425"/>
    <n v="74.492413588225261"/>
  </r>
  <r>
    <x v="2"/>
    <d v="2006-05-11T00:00:00"/>
    <x v="2"/>
    <n v="87.743055555555557"/>
    <x v="1"/>
    <n v="5669.791666666667"/>
    <n v="0.5489088319901525"/>
    <n v="0.46855631052125674"/>
    <n v="5.3499999999999992E-2"/>
    <n v="6.6331210991096318E-2"/>
    <n v="7.788699951605213E-2"/>
    <n v="230.66761055894548"/>
    <n v="31.384424311581739"/>
    <n v="25.431043686694213"/>
    <n v="88.100902937704234"/>
    <n v="83.6312915864724"/>
  </r>
  <r>
    <x v="2"/>
    <d v="2006-05-12T00:00:00"/>
    <x v="2"/>
    <n v="99.236111111111114"/>
    <x v="0"/>
    <n v="5309.75"/>
    <n v="0.446678993199774"/>
    <n v="0.20724054591835775"/>
    <n v="3.6999999999999998E-2"/>
    <n v="8.0609790288044089E-2"/>
    <n v="4.721214394355415E-2"/>
    <n v="243.9109005682175"/>
    <n v="23.674340082720761"/>
    <n v="10.3612853270117"/>
    <n v="82.233499678793549"/>
    <n v="77.572060164434134"/>
  </r>
  <r>
    <x v="2"/>
    <d v="2006-05-13T00:00:00"/>
    <x v="2"/>
    <n v="96.423611111111114"/>
    <x v="0"/>
    <n v="5273.458333333333"/>
    <n v="0.35389568816241712"/>
    <n v="0.12668801266033516"/>
    <n v="3.2500000000000001E-2"/>
    <n v="0.10149679630986118"/>
    <n v="4.699826182717582E-2"/>
    <n v="295.13154686843251"/>
    <n v="25.289648569527362"/>
    <n v="7.9995541826704795"/>
    <n v="71.607155986099613"/>
    <n v="63.273107316654865"/>
  </r>
  <r>
    <x v="2"/>
    <d v="2006-05-14T00:00:00"/>
    <x v="2"/>
    <n v="97.569444444444457"/>
    <x v="0"/>
    <n v="5174.625"/>
    <n v="0.39698006118857238"/>
    <n v="0.20232589451353158"/>
    <n v="3.4250000000000003E-2"/>
    <n v="8.2914374291260001E-2"/>
    <n v="5.4273211166788599E-2"/>
    <n v="301.45963114754124"/>
    <n v="26.291476535670082"/>
    <n v="12.409003700762314"/>
    <n v="79.363584677903191"/>
    <n v="73.495447419468235"/>
  </r>
  <r>
    <x v="2"/>
    <d v="2006-05-15T00:00:00"/>
    <x v="2"/>
    <n v="90.295138888888886"/>
    <x v="0"/>
    <n v="5435.6745332863647"/>
    <n v="0.45647720990886398"/>
    <n v="0.14401449012107403"/>
    <n v="2.325E-2"/>
    <n v="8.135088315512061E-2"/>
    <n v="4.3682809427490803E-2"/>
    <n v="308.68099735233977"/>
    <n v="27.283534792373949"/>
    <n v="7.319148536607158"/>
    <n v="82.423973690956046"/>
    <n v="70.085210481790725"/>
  </r>
  <r>
    <x v="2"/>
    <d v="2006-05-16T00:00:00"/>
    <x v="2"/>
    <n v="72.517361111111128"/>
    <x v="1"/>
    <n v="4917.791666666667"/>
    <n v="0.5117232883846069"/>
    <n v="0.19360607760198936"/>
    <n v="2.7749999999999997E-2"/>
    <n v="7.6971692984528411E-2"/>
    <n v="4.8479385707678443E-2"/>
    <n v="239.15337957754124"/>
    <n v="30.427120956372587"/>
    <n v="10.17975795945509"/>
    <n v="85.173408572359563"/>
    <n v="75.31765926828686"/>
  </r>
  <r>
    <x v="2"/>
    <d v="2006-05-17T00:00:00"/>
    <x v="2"/>
    <n v="59.809027777777779"/>
    <x v="1"/>
    <n v="4490.4378283712813"/>
    <n v="0.38297781260813402"/>
    <n v="0.14812704315149527"/>
    <n v="2.35E-2"/>
    <n v="4.8508209721651145E-2"/>
    <n v="4.7212755661686721E-2"/>
    <n v="182.99255655126024"/>
    <n v="30.446039800640076"/>
    <n v="9.218552534528957"/>
    <n v="87.472858916896058"/>
    <n v="68.476965362164435"/>
  </r>
  <r>
    <x v="2"/>
    <d v="2006-05-18T00:00:00"/>
    <x v="2"/>
    <n v="78.142361111111114"/>
    <x v="1"/>
    <n v="5472.708333333333"/>
    <n v="0.53068996355559794"/>
    <n v="0.33942344364391491"/>
    <n v="3.8250000000000006E-2"/>
    <n v="9.5088559081747862E-2"/>
    <n v="8.925746930055814E-2"/>
    <n v="235.4329204214975"/>
    <n v="32.547520778398244"/>
    <n v="18.726694452809561"/>
    <n v="82.322596563279262"/>
    <n v="74.056180764146646"/>
  </r>
  <r>
    <x v="2"/>
    <d v="2006-05-19T00:00:00"/>
    <x v="2"/>
    <n v="96.545138888888886"/>
    <x v="0"/>
    <n v="4776.166666666667"/>
    <n v="0.42973891435007155"/>
    <n v="0.27162875621034999"/>
    <n v="3.175E-2"/>
    <n v="5.470446901424799E-2"/>
    <n v="6.1529326848729367E-2"/>
    <n v="192.29376772243177"/>
    <n v="31.308280453939986"/>
    <n v="17.570146303313969"/>
    <n v="87.422768371857046"/>
    <n v="77.619287989853433"/>
  </r>
  <r>
    <x v="2"/>
    <d v="2006-05-20T00:00:00"/>
    <x v="2"/>
    <n v="97.899305555555557"/>
    <x v="0"/>
    <n v="4673.416666666667"/>
    <n v="0.42598894013694483"/>
    <n v="0.26712393745493129"/>
    <n v="3.7499999999999999E-2"/>
    <n v="5.5169229964213667E-2"/>
    <n v="6.3730459405438825E-2"/>
    <n v="213.44867982852924"/>
    <n v="30.592149699828592"/>
    <n v="16.813165379896411"/>
    <n v="87.20637336699977"/>
    <n v="76.431649280856391"/>
  </r>
  <r>
    <x v="2"/>
    <d v="2006-05-21T00:00:00"/>
    <x v="2"/>
    <n v="91.493055555555543"/>
    <x v="0"/>
    <n v="5449.958333333333"/>
    <n v="0.47005897377220013"/>
    <n v="0.35613369390874544"/>
    <n v="4.8500000000000001E-2"/>
    <n v="5.9790809081861768E-2"/>
    <n v="7.887135042972046E-2"/>
    <n v="219.93313988360052"/>
    <n v="27.861608637335749"/>
    <n v="18.867322430415751"/>
    <n v="87.467211408000523"/>
    <n v="78.178736693597784"/>
  </r>
  <r>
    <x v="2"/>
    <d v="2006-05-22T00:00:00"/>
    <x v="2"/>
    <n v="93.541666666666686"/>
    <x v="0"/>
    <n v="5031.333333333333"/>
    <n v="0.4783656758776666"/>
    <n v="0.42680333069978132"/>
    <n v="4.5499999999999999E-2"/>
    <n v="7.6592073477706121E-2"/>
    <n v="9.1252649998218846E-2"/>
    <n v="167.46235495269599"/>
    <n v="26.947933991993761"/>
    <n v="22.533391337189084"/>
    <n v="84.228078090933735"/>
    <n v="78.938739207526666"/>
  </r>
  <r>
    <x v="2"/>
    <d v="2006-05-23T00:00:00"/>
    <x v="2"/>
    <n v="89.774305555555557"/>
    <x v="1"/>
    <n v="5028.3507306889351"/>
    <n v="0.68330962264404749"/>
    <n v="0.90690326991123393"/>
    <n v="3.15E-2"/>
    <n v="6.7547061024614885E-2"/>
    <n v="0.21255639250677424"/>
    <n v="213.46578409109077"/>
    <n v="32.753659999784304"/>
    <n v="37.069882542386189"/>
    <n v="90.300527905784335"/>
    <n v="77.003103932949074"/>
  </r>
  <r>
    <x v="2"/>
    <d v="2006-05-24T00:00:00"/>
    <x v="2"/>
    <n v="70.260416666666671"/>
    <x v="1"/>
    <n v="4753.4033613445472"/>
    <n v="0.8159425924971051"/>
    <n v="1.1839673687282883"/>
    <n v="5.1499999999999997E-2"/>
    <n v="5.2916939918451873E-2"/>
    <n v="0.20879548588584329"/>
    <n v="253.29828967100224"/>
    <n v="32.49099923549575"/>
    <n v="41.665671535084321"/>
    <n v="93.667090702409496"/>
    <n v="82.779389707349992"/>
  </r>
  <r>
    <x v="2"/>
    <d v="2006-05-25T00:00:00"/>
    <x v="2"/>
    <n v="81.753472222222214"/>
    <x v="1"/>
    <n v="4917.4040474528929"/>
    <n v="0.64788771420762237"/>
    <n v="0.82152262375157525"/>
    <n v="5.3000000000000005E-2"/>
    <n v="4.5203585573510702E-2"/>
    <n v="0.12939441254591252"/>
    <n v="230.88983783309124"/>
    <n v="30.800415695159607"/>
    <n v="35.448913832188403"/>
    <n v="93.159487404262308"/>
    <n v="84.557797397021105"/>
  </r>
  <r>
    <x v="2"/>
    <d v="2006-05-26T00:00:00"/>
    <x v="2"/>
    <n v="83.732638888888872"/>
    <x v="1"/>
    <n v="4132.875"/>
    <n v="0.44097202049551865"/>
    <n v="0.34862431136386096"/>
    <n v="3.875E-2"/>
    <n v="5.3260883510091082E-2"/>
    <n v="7.7248827192946748E-2"/>
    <n v="150.09778695352099"/>
    <n v="25.367425967598013"/>
    <n v="17.79569481476204"/>
    <n v="88.106854028059914"/>
    <n v="78.181069505979337"/>
  </r>
  <r>
    <x v="2"/>
    <d v="2006-05-27T00:00:00"/>
    <x v="2"/>
    <n v="82.65625"/>
    <x v="1"/>
    <n v="4447.625"/>
    <n v="0.42507334538461544"/>
    <n v="0.24360961197127678"/>
    <n v="2.5250000000000002E-2"/>
    <n v="5.5993260232648091E-2"/>
    <n v="5.3313183797655359E-2"/>
    <n v="155.11330320162725"/>
    <n v="24.119449869798036"/>
    <n v="12.460299566809708"/>
    <n v="87.029199539983409"/>
    <n v="78.450466010665338"/>
  </r>
  <r>
    <x v="2"/>
    <d v="2006-05-28T00:00:00"/>
    <x v="2"/>
    <n v="83.958333333333329"/>
    <x v="1"/>
    <n v="5701.875"/>
    <n v="0.4866396156737916"/>
    <n v="0.52302332106741201"/>
    <n v="3.8999999999999993E-2"/>
    <n v="5.0049016170667565E-2"/>
    <n v="0.1137261532428518"/>
    <n v="190.55488742509976"/>
    <n v="25.592396944892396"/>
    <n v="24.059259710251887"/>
    <n v="89.891084060839674"/>
    <n v="78.627473592595663"/>
  </r>
  <r>
    <x v="2"/>
    <d v="2006-05-29T00:00:00"/>
    <x v="2"/>
    <n v="87.152777777777771"/>
    <x v="1"/>
    <n v="5096.3035154890395"/>
    <n v="0.47970216174479979"/>
    <n v="0.42156324644139193"/>
    <n v="4.65E-2"/>
    <n v="8.4378699658178236E-2"/>
    <n v="9.9165708078981396E-2"/>
    <n v="222.77560225628201"/>
    <n v="32.246441556441184"/>
    <n v="26.328118263557315"/>
    <n v="82.626114689942284"/>
    <n v="76.765183127747434"/>
  </r>
  <r>
    <x v="2"/>
    <d v="2006-05-30T00:00:00"/>
    <x v="2"/>
    <n v="93.194444444444443"/>
    <x v="0"/>
    <n v="5764.666666666667"/>
    <n v="0.70395774254604204"/>
    <n v="0.78717262488811146"/>
    <n v="3.5000000000000003E-2"/>
    <n v="0.12299017429056776"/>
    <n v="0.24217299408096468"/>
    <n v="219.69290179471705"/>
    <n v="31.65925074288123"/>
    <n v="29.825952471415434"/>
    <n v="82.850462404435973"/>
    <n v="69.801576758584346"/>
  </r>
  <r>
    <x v="2"/>
    <d v="2006-05-31T00:00:00"/>
    <x v="2"/>
    <n v="94.496527777777786"/>
    <x v="0"/>
    <n v="5100.541666666667"/>
    <n v="0.58576822463226952"/>
    <n v="0.58372512688121359"/>
    <n v="3.7025000000000002E-2"/>
    <n v="9.0923674880877339E-2"/>
    <n v="0.11655192553014157"/>
    <n v="276.75088748102002"/>
    <n v="31.45530644775911"/>
    <n v="29.727021716265796"/>
    <n v="84.722714190339317"/>
    <n v="80.347942745853786"/>
  </r>
  <r>
    <x v="2"/>
    <d v="2006-06-01T00:00:00"/>
    <x v="2"/>
    <n v="89.236111111111114"/>
    <x v="1"/>
    <n v="4897.9175704989157"/>
    <n v="0.4842088088949219"/>
    <n v="0.36645372811934773"/>
    <n v="3.5999999999999997E-2"/>
    <n v="8.2618416311837459E-2"/>
    <n v="8.872622449437291E-2"/>
    <n v="203.12446624877774"/>
    <n v="26.395298820496389"/>
    <n v="18.285741434723093"/>
    <n v="83.197702108818547"/>
    <n v="76.157181783786484"/>
  </r>
  <r>
    <x v="2"/>
    <d v="2006-06-02T00:00:00"/>
    <x v="2"/>
    <n v="95.607638888888886"/>
    <x v="0"/>
    <n v="5545.958333333333"/>
    <n v="0.47990240080959862"/>
    <n v="0.39097522588003275"/>
    <n v="4.4999999999999998E-2"/>
    <n v="8.0523628497100957E-2"/>
    <n v="0.10120499614363961"/>
    <n v="259.29549487317576"/>
    <n v="28.545993617573913"/>
    <n v="20.754201524315739"/>
    <n v="83.455820534654663"/>
    <n v="74.476829428056789"/>
  </r>
  <r>
    <x v="2"/>
    <d v="2006-06-03T00:00:00"/>
    <x v="2"/>
    <n v="80.104166666666671"/>
    <x v="1"/>
    <n v="5035.875"/>
    <n v="0.4661811539787028"/>
    <n v="0.50577182363764983"/>
    <n v="4.8999999999999995E-2"/>
    <n v="9.1303245338135011E-2"/>
    <n v="0.11416225975255601"/>
    <n v="215.51244662073651"/>
    <n v="29.577886893348996"/>
    <n v="30.916741447629885"/>
    <n v="80.663527459040239"/>
    <n v="77.71482286875343"/>
  </r>
  <r>
    <x v="2"/>
    <d v="2006-06-04T00:00:00"/>
    <x v="2"/>
    <n v="93.767361111111114"/>
    <x v="0"/>
    <n v="5321.458333333333"/>
    <n v="0.42603202156974512"/>
    <n v="0.35873049871636065"/>
    <n v="5.1000000000000004E-2"/>
    <n v="8.3542821201938622E-2"/>
    <n v="9.4152370796585477E-2"/>
    <n v="211.60062410329999"/>
    <n v="27.204572120653999"/>
    <n v="21.045365472374069"/>
    <n v="80.63728896398851"/>
    <n v="74.084001591907494"/>
  </r>
  <r>
    <x v="2"/>
    <d v="2006-06-05T00:00:00"/>
    <x v="2"/>
    <n v="91.545138888888872"/>
    <x v="0"/>
    <n v="4953.041666666667"/>
    <n v="0.42356463106062769"/>
    <n v="0.29525212128548961"/>
    <n v="4.4999999999999998E-2"/>
    <n v="5.2668634994163147E-2"/>
    <n v="7.3859768467272505E-2"/>
    <n v="214.02273646033299"/>
    <n v="25.881859467310903"/>
    <n v="15.49153317651353"/>
    <n v="87.743581157351429"/>
    <n v="75.342659094314257"/>
  </r>
  <r>
    <x v="2"/>
    <d v="2006-06-06T00:00:00"/>
    <x v="2"/>
    <n v="81.822916666666671"/>
    <x v="1"/>
    <n v="4834.1544885177454"/>
    <n v="0.59301867094283889"/>
    <n v="0.43048645937552898"/>
    <n v="4.5499999999999999E-2"/>
    <n v="6.7939392132346371E-2"/>
    <n v="0.10334428225906928"/>
    <n v="211.49153275792975"/>
    <n v="30.258365572670982"/>
    <n v="18.912962191861716"/>
    <n v="88.74263456598122"/>
    <n v="76.410893508847607"/>
  </r>
  <r>
    <x v="2"/>
    <d v="2006-06-07T00:00:00"/>
    <x v="2"/>
    <n v="52.378472222222214"/>
    <x v="1"/>
    <n v="4418.7262569832401"/>
    <n v="0.52770896571230619"/>
    <n v="0.5566046677713945"/>
    <n v="8.1750000000000003E-2"/>
    <n v="7.1220548577376155E-2"/>
    <n v="0.10725796891786409"/>
    <n v="209.3498958233715"/>
    <n v="29.777465239863574"/>
    <n v="29.348618195335998"/>
    <n v="86.710630642418394"/>
    <n v="81.025161563581221"/>
  </r>
  <r>
    <x v="2"/>
    <d v="2006-06-08T00:00:00"/>
    <x v="2"/>
    <n v="99.027777777777786"/>
    <x v="0"/>
    <n v="5255.083333333333"/>
    <n v="0.49839960108323694"/>
    <n v="0.46077369990961131"/>
    <n v="5.6000000000000001E-2"/>
    <n v="8.6038162995124109E-2"/>
    <n v="0.11238568572597087"/>
    <n v="244.92327171281275"/>
    <n v="27.666972965197981"/>
    <n v="23.414271883595344"/>
    <n v="82.994889622351224"/>
    <n v="75.973190780141863"/>
  </r>
  <r>
    <x v="2"/>
    <d v="2006-06-09T00:00:00"/>
    <x v="2"/>
    <n v="94.027777777777771"/>
    <x v="0"/>
    <n v="5208.5"/>
    <n v="0.49351685852372723"/>
    <n v="0.4926568178476689"/>
    <n v="4.4999999999999998E-2"/>
    <n v="7.9985640133646063E-2"/>
    <n v="0.14019462526899501"/>
    <n v="226.88364537845351"/>
    <n v="27.820441935719757"/>
    <n v="23.784024039136771"/>
    <n v="84.03432827470175"/>
    <n v="71.967354569625428"/>
  </r>
  <r>
    <x v="2"/>
    <d v="2006-06-10T00:00:00"/>
    <x v="2"/>
    <n v="90"/>
    <x v="1"/>
    <n v="4946.5267576075548"/>
    <n v="0.47081102495685229"/>
    <n v="0.48987862829793555"/>
    <n v="5.1999999999999998E-2"/>
    <n v="5.5034616989943184E-2"/>
    <n v="9.8957102886179968E-2"/>
    <n v="207.68370995907924"/>
    <n v="27.65563215564433"/>
    <n v="26.049363475610903"/>
    <n v="88.486257307931723"/>
    <n v="80.102760463463795"/>
  </r>
  <r>
    <x v="2"/>
    <d v="2006-06-11T00:00:00"/>
    <x v="2"/>
    <n v="80.46875"/>
    <x v="1"/>
    <n v="4994.125"/>
    <n v="0.43877198901934772"/>
    <n v="0.44920612119640579"/>
    <n v="5.2250000000000005E-2"/>
    <n v="5.0496052251478844E-2"/>
    <n v="9.0294492320563788E-2"/>
    <n v="187.55844042354823"/>
    <n v="26.00144054062163"/>
    <n v="24.078532984350502"/>
    <n v="88.6634285433598"/>
    <n v="80.199260542639578"/>
  </r>
  <r>
    <x v="2"/>
    <d v="2006-06-12T00:00:00"/>
    <x v="2"/>
    <n v="82.222222222222229"/>
    <x v="1"/>
    <n v="5458.291666666667"/>
    <n v="0.50896621782937268"/>
    <n v="0.48865610810563437"/>
    <n v="3.6000000000000004E-2"/>
    <n v="8.4353178150334648E-2"/>
    <n v="0.13202572846248184"/>
    <n v="248.941515552261"/>
    <n v="28.268141568317301"/>
    <n v="23.803375296343386"/>
    <n v="83.676075810202263"/>
    <n v="73.388534736573561"/>
  </r>
  <r>
    <x v="2"/>
    <d v="2006-06-13T00:00:00"/>
    <x v="2"/>
    <n v="99.809027777777771"/>
    <x v="0"/>
    <n v="5493.9804469273786"/>
    <n v="0.45231941502688316"/>
    <n v="0.22443908683076194"/>
    <n v="3.9750000000000001E-2"/>
    <n v="0.13428200836872439"/>
    <n v="8.2347107360482494E-2"/>
    <n v="210.62859915958725"/>
    <n v="21.606378589025585"/>
    <n v="9.6755661854680177"/>
    <n v="70.752146122177905"/>
    <n v="63.852919763958063"/>
  </r>
  <r>
    <x v="2"/>
    <d v="2006-06-14T00:00:00"/>
    <x v="2"/>
    <n v="97.5"/>
    <x v="0"/>
    <n v="5142.5104602510464"/>
    <n v="0.41947569858753847"/>
    <n v="0.24098226617496299"/>
    <n v="4.5249999999999999E-2"/>
    <n v="8.6751126733800976E-2"/>
    <n v="6.5967285268846612E-2"/>
    <n v="259.96990876424798"/>
    <n v="25.311663233497658"/>
    <n v="13.33431144848857"/>
    <n v="79.59156707739541"/>
    <n v="72.985853071421118"/>
  </r>
  <r>
    <x v="2"/>
    <d v="2006-06-15T00:00:00"/>
    <x v="2"/>
    <n v="94.965277777777786"/>
    <x v="0"/>
    <n v="5198.541666666667"/>
    <n v="0.43927900538251913"/>
    <n v="0.43155123091740472"/>
    <n v="5.5500000000000001E-2"/>
    <n v="6.7555609286750015E-2"/>
    <n v="0.10727330557862742"/>
    <n v="288.7068360726895"/>
    <n v="28.345174683218243"/>
    <n v="24.775585306103466"/>
    <n v="84.823333740217194"/>
    <n v="75.468933070578117"/>
  </r>
  <r>
    <x v="2"/>
    <d v="2006-06-16T00:00:00"/>
    <x v="2"/>
    <n v="93.003472222222214"/>
    <x v="0"/>
    <n v="4554.041666666667"/>
    <n v="0.40880972145173244"/>
    <n v="0.17974989282066295"/>
    <n v="3.4750000000000003E-2"/>
    <n v="0.11497956182324937"/>
    <n v="6.4537519947129821E-2"/>
    <n v="255.11732456140322"/>
    <n v="28.012148225862191"/>
    <n v="11.003132915113953"/>
    <n v="72.170716627885014"/>
    <n v="64.473839791935831"/>
  </r>
  <r>
    <x v="2"/>
    <d v="2006-06-17T00:00:00"/>
    <x v="2"/>
    <n v="78.541666666666671"/>
    <x v="1"/>
    <n v="4182"/>
    <n v="0.39748252452116212"/>
    <n v="0.13310101935377811"/>
    <n v="4.2749999999999996E-2"/>
    <n v="0.11694132815412531"/>
    <n v="4.664121055652632E-2"/>
    <n v="283.4433590251183"/>
    <n v="29.896478793948198"/>
    <n v="9.224366412526841"/>
    <n v="70.856606395213205"/>
    <n v="65.288022119341392"/>
  </r>
  <r>
    <x v="2"/>
    <d v="2006-06-18T00:00:00"/>
    <x v="2"/>
    <n v="83.472222222222214"/>
    <x v="1"/>
    <n v="4339.541666666667"/>
    <n v="0.34255322631835161"/>
    <n v="0.13817949066424068"/>
    <n v="2.0249999999999997E-2"/>
    <n v="6.0289328946852426E-2"/>
    <n v="4.9844324765192093E-2"/>
    <n v="203.6327672840645"/>
    <n v="26.3987650607116"/>
    <n v="8.2925193626287204"/>
    <n v="82.588270914198773"/>
    <n v="64.314031162833118"/>
  </r>
  <r>
    <x v="2"/>
    <d v="2006-06-19T00:00:00"/>
    <x v="2"/>
    <n v="84.184027777777771"/>
    <x v="1"/>
    <n v="4888.166666666667"/>
    <n v="0.39469145363266739"/>
    <n v="0.32411050695079957"/>
    <n v="0.02"/>
    <n v="4.6168590137788776E-2"/>
    <n v="7.5044174683445555E-2"/>
    <n v="203.99710100791324"/>
    <n v="27.252754694967241"/>
    <n v="19.517765360177552"/>
    <n v="88.452240780417981"/>
    <n v="77.142398452486049"/>
  </r>
  <r>
    <x v="2"/>
    <d v="2006-06-20T00:00:00"/>
    <x v="2"/>
    <n v="80.017361111111114"/>
    <x v="1"/>
    <n v="5234.958333333333"/>
    <n v="0.51295776838752305"/>
    <n v="0.73405282900468805"/>
    <n v="4.1999999999999996E-2"/>
    <n v="5.1555359935732799E-2"/>
    <n v="0.1514500631831483"/>
    <n v="238.47917729093425"/>
    <n v="28.373718421237978"/>
    <n v="35.91307606470027"/>
    <n v="90.112839622300442"/>
    <n v="79.703486756372342"/>
  </r>
  <r>
    <x v="2"/>
    <d v="2006-06-21T00:00:00"/>
    <x v="2"/>
    <n v="57.708333333333329"/>
    <x v="1"/>
    <n v="5063.833333333333"/>
    <n v="0.414408342301616"/>
    <n v="0.46293153931022279"/>
    <n v="3.3750000000000002E-2"/>
    <n v="6.4690319376519437E-2"/>
    <n v="9.6765011277765919E-2"/>
    <n v="205.2551131667835"/>
    <n v="26.61751934310173"/>
    <n v="27.898026491417877"/>
    <n v="84.594848439521158"/>
    <n v="79.370942979190119"/>
  </r>
  <r>
    <x v="2"/>
    <d v="2006-06-22T00:00:00"/>
    <x v="2"/>
    <n v="81.840277777777771"/>
    <x v="1"/>
    <n v="4572.0614035087719"/>
    <n v="0.3610678217509089"/>
    <n v="0.25080717752127241"/>
    <n v="2.5000000000000001E-2"/>
    <n v="5.5901921481774287E-2"/>
    <n v="6.7296757919887026E-2"/>
    <n v="217.28834775714876"/>
    <n v="17.130061842807329"/>
    <n v="10.334781290611353"/>
    <n v="84.79432856605132"/>
    <n v="73.647496798176761"/>
  </r>
  <r>
    <x v="2"/>
    <d v="2006-06-23T00:00:00"/>
    <x v="2"/>
    <n v="90.833333333333329"/>
    <x v="0"/>
    <n v="4613.4404470834761"/>
    <n v="0.34268722156510911"/>
    <n v="0.17355456844706504"/>
    <n v="3.3500000000000002E-2"/>
    <n v="6.4503453687655657E-2"/>
    <n v="5.1657410621484795E-2"/>
    <n v="239.0654890945145"/>
    <n v="20.113350150728923"/>
    <n v="8.8368194515178473"/>
    <n v="81.438178945485291"/>
    <n v="70.648261895269584"/>
  </r>
  <r>
    <x v="2"/>
    <d v="2006-06-24T00:00:00"/>
    <x v="2"/>
    <n v="93.975694444444443"/>
    <x v="0"/>
    <n v="5504.083333333333"/>
    <n v="0.48234581697315626"/>
    <n v="0.19544208111614103"/>
    <n v="3.7749999999999999E-2"/>
    <n v="0.10971738330621415"/>
    <n v="5.3360135272293503E-2"/>
    <n v="303.03638377176799"/>
    <n v="28.350663951715646"/>
    <n v="10.821451896174477"/>
    <n v="77.553229915194407"/>
    <n v="73.057133329746208"/>
  </r>
  <r>
    <x v="2"/>
    <d v="2006-06-25T00:00:00"/>
    <x v="2"/>
    <n v="97.013888888888872"/>
    <x v="0"/>
    <n v="5818.1985164252837"/>
    <n v="0.50812209758387306"/>
    <n v="0.16343970882639641"/>
    <n v="0.05"/>
    <n v="9.2473447197183631E-2"/>
    <n v="3.7181600369026756E-2"/>
    <n v="284.622723480697"/>
    <n v="28.004449690211395"/>
    <n v="8.5155362138206243"/>
    <n v="82.071309194040865"/>
    <n v="77.586617925255823"/>
  </r>
  <r>
    <x v="2"/>
    <d v="2006-06-26T00:00:00"/>
    <x v="2"/>
    <n v="92.638888888888886"/>
    <x v="0"/>
    <n v="5644.25"/>
    <n v="0.44119282821898387"/>
    <n v="0.20620690330801258"/>
    <n v="4.9249999999999995E-2"/>
    <n v="8.311578437242878E-2"/>
    <n v="6.6552741473393753E-2"/>
    <n v="345.62492247396631"/>
    <n v="29.198433089075731"/>
    <n v="11.421854020041353"/>
    <n v="81.392772438142813"/>
    <n v="68.122118429002285"/>
  </r>
  <r>
    <x v="2"/>
    <d v="2006-06-27T00:00:00"/>
    <x v="2"/>
    <n v="84.947916666666671"/>
    <x v="1"/>
    <n v="4846.041666666667"/>
    <n v="0.40670805689127726"/>
    <n v="0.12632252006620523"/>
    <n v="3.5499999999999997E-2"/>
    <n v="8.0533782806256782E-2"/>
    <n v="3.0943966865636927E-2"/>
    <n v="226.71934431710798"/>
    <n v="31.165758406864349"/>
    <n v="9.1207578087870811"/>
    <n v="80.406393753010107"/>
    <n v="75.761018257346421"/>
  </r>
  <r>
    <x v="2"/>
    <d v="2006-06-28T00:00:00"/>
    <x v="2"/>
    <n v="88.142361111111128"/>
    <x v="1"/>
    <n v="4836.125"/>
    <n v="0.41015874799684665"/>
    <n v="0.11863531221716768"/>
    <n v="2.6749999999999999E-2"/>
    <n v="6.5063850242378735E-2"/>
    <n v="3.0538671688646553E-2"/>
    <n v="251.41692967726925"/>
    <n v="30.629861103476181"/>
    <n v="7.8330899281823294"/>
    <n v="84.315407196117263"/>
    <n v="74.547490450616635"/>
  </r>
  <r>
    <x v="2"/>
    <d v="2006-06-29T00:00:00"/>
    <x v="2"/>
    <n v="89.84375"/>
    <x v="1"/>
    <n v="4888.458333333333"/>
    <n v="0.4022996657358745"/>
    <n v="0.10603398049105461"/>
    <n v="2.7999999999999997E-2"/>
    <n v="5.6505899991746711E-2"/>
    <n v="2.6100473091249115E-2"/>
    <n v="263.42752098547703"/>
    <n v="31.669673823515762"/>
    <n v="7.3337330908491865"/>
    <n v="86.107645650966447"/>
    <n v="75.653292049696816"/>
  </r>
  <r>
    <x v="2"/>
    <d v="2006-06-30T00:00:00"/>
    <x v="2"/>
    <n v="96.892361111111128"/>
    <x v="0"/>
    <n v="4980.875"/>
    <n v="0.41804327224132309"/>
    <n v="0.11941282696823684"/>
    <n v="2.5000000000000001E-2"/>
    <n v="7.4155653237412189E-2"/>
    <n v="3.2847855381115378E-2"/>
    <n v="304.17694730046708"/>
    <n v="27.706981810868051"/>
    <n v="6.988701320259703"/>
    <n v="82.481953752007968"/>
    <n v="72.834385215317994"/>
  </r>
  <r>
    <x v="2"/>
    <d v="2006-07-01T00:00:00"/>
    <x v="2"/>
    <n v="85.885416666666657"/>
    <x v="1"/>
    <n v="5300.583333333333"/>
    <n v="0.416708895674061"/>
    <n v="0.11122515176269908"/>
    <n v="2.2750000000000003E-2"/>
    <n v="8.45314150901018E-2"/>
    <n v="3.5964171332387322E-2"/>
    <n v="262.46060172519299"/>
    <n v="26.170012816994848"/>
    <n v="5.9460914763830264"/>
    <n v="79.972671267460598"/>
    <n v="68.076781970200543"/>
  </r>
  <r>
    <x v="2"/>
    <d v="2006-07-02T00:00:00"/>
    <x v="2"/>
    <n v="89.722222222222214"/>
    <x v="1"/>
    <n v="4849.541666666667"/>
    <n v="0.38799301226292865"/>
    <n v="0.1170406358561376"/>
    <n v="2.0750000000000001E-2"/>
    <n v="6.4668327837098791E-2"/>
    <n v="3.4840819000932083E-2"/>
    <n v="281.16294722131624"/>
    <n v="26.566119723557101"/>
    <n v="6.7723581326035438"/>
    <n v="83.535756710447558"/>
    <n v="70.594592101672362"/>
  </r>
  <r>
    <x v="2"/>
    <d v="2006-07-03T00:00:00"/>
    <x v="2"/>
    <n v="64.53125"/>
    <x v="1"/>
    <n v="4885.5114822546975"/>
    <n v="0.41242755381888418"/>
    <n v="0.13069739141853548"/>
    <n v="3.7499999999999999E-2"/>
    <n v="6.9876618597996668E-2"/>
    <n v="3.4721863158102551E-2"/>
    <n v="216.36420857210499"/>
    <n v="28.688256374982871"/>
    <n v="8.0529283543203984"/>
    <n v="83.259766609907558"/>
    <n v="73.750611188720839"/>
  </r>
  <r>
    <x v="2"/>
    <d v="2006-07-04T00:00:00"/>
    <x v="2"/>
    <n v="85.590277777777786"/>
    <x v="1"/>
    <n v="4779.583333333333"/>
    <n v="0.41090472793592536"/>
    <n v="0.16788401135576672"/>
    <n v="2.1999999999999999E-2"/>
    <n v="6.9413920027675546E-2"/>
    <n v="5.1510728783439888E-2"/>
    <n v="289.72552101590776"/>
    <n v="26.60659104589854"/>
    <n v="9.0948427983113742"/>
    <n v="83.324337091159933"/>
    <n v="69.71233513951978"/>
  </r>
  <r>
    <x v="2"/>
    <d v="2006-07-05T00:00:00"/>
    <x v="2"/>
    <n v="71.857638888888886"/>
    <x v="1"/>
    <n v="4104.291666666667"/>
    <n v="0.39019637197141205"/>
    <n v="0.12316130894043836"/>
    <n v="3.2250000000000001E-2"/>
    <n v="7.0806641381838051E-2"/>
    <n v="3.9519362845558126E-2"/>
    <n v="182.10196826213726"/>
    <n v="27.581248122112807"/>
    <n v="7.2439485192712665"/>
    <n v="82.063985517728995"/>
    <n v="68.284632472339609"/>
  </r>
  <r>
    <x v="2"/>
    <d v="2006-07-06T00:00:00"/>
    <x v="2"/>
    <n v="96.354166666666657"/>
    <x v="0"/>
    <n v="5205.791666666667"/>
    <n v="0.45745579275534465"/>
    <n v="0.12444273423030439"/>
    <n v="4.0750000000000001E-2"/>
    <n v="6.8922538648127238E-2"/>
    <n v="3.2118313435434302E-2"/>
    <n v="209.680518518518"/>
    <n v="24.9034682668557"/>
    <n v="5.9333760287952746"/>
    <n v="85.169222710211315"/>
    <n v="74.594070771297126"/>
  </r>
  <r>
    <x v="2"/>
    <d v="2006-07-07T00:00:00"/>
    <x v="2"/>
    <n v="89.027777777777786"/>
    <x v="1"/>
    <n v="4589.041666666667"/>
    <n v="0.43710879465792601"/>
    <n v="0.17290699432543105"/>
    <n v="3.6249999999999998E-2"/>
    <n v="6.589972689397057E-2"/>
    <n v="3.9344321349150647E-2"/>
    <n v="212.93451246058649"/>
    <n v="24.772962227479308"/>
    <n v="8.9290256151650595"/>
    <n v="85.150093345057996"/>
    <n v="77.586871426456028"/>
  </r>
  <r>
    <x v="2"/>
    <d v="2006-07-08T00:00:00"/>
    <x v="2"/>
    <n v="85.642361111111114"/>
    <x v="1"/>
    <n v="5160.1671309192161"/>
    <n v="0.44726651256299599"/>
    <n v="0.25143775041530364"/>
    <n v="4.5749999999999999E-2"/>
    <n v="0.10197015648212224"/>
    <n v="6.8789781295960459E-2"/>
    <n v="303.4627169470765"/>
    <n v="23.721546312098521"/>
    <n v="12.562599983198815"/>
    <n v="77.534316604233638"/>
    <n v="73.040947747875009"/>
  </r>
  <r>
    <x v="2"/>
    <d v="2006-07-09T00:00:00"/>
    <x v="2"/>
    <n v="85.190972222222214"/>
    <x v="1"/>
    <n v="5313.416666666667"/>
    <n v="0.47943526528536251"/>
    <n v="0.33224345769075136"/>
    <n v="3.2250000000000001E-2"/>
    <n v="0.13316044598743093"/>
    <n v="7.8762866917516883E-2"/>
    <n v="311.2261407660518"/>
    <n v="19.370525024444763"/>
    <n v="14.1606452625225"/>
    <n v="72.725266525523551"/>
    <n v="76.718572045927814"/>
  </r>
  <r>
    <x v="2"/>
    <d v="2006-07-10T00:00:00"/>
    <x v="2"/>
    <n v="76.753472222222229"/>
    <x v="1"/>
    <n v="4488.916666666667"/>
    <n v="0.55361174318181816"/>
    <n v="0.39776691538520803"/>
    <n v="4.9250000000000002E-2"/>
    <n v="0.10759572298915569"/>
    <n v="0.12840291129079923"/>
    <n v="231.37635145424125"/>
    <n v="25.549560844813296"/>
    <n v="15.493546123349184"/>
    <n v="80.905154828564775"/>
    <n v="68.284198990976591"/>
  </r>
  <r>
    <x v="2"/>
    <d v="2006-07-11T00:00:00"/>
    <x v="2"/>
    <n v="71.5625"/>
    <x v="1"/>
    <n v="4484.1425020712504"/>
    <n v="0.66363809339068358"/>
    <n v="0.42887643670975323"/>
    <n v="5.1000000000000004E-2"/>
    <n v="7.5763144599142809E-2"/>
    <n v="8.4572801818146248E-2"/>
    <n v="213.45995879120926"/>
    <n v="29.87489828071206"/>
    <n v="17.537124488597716"/>
    <n v="88.808627246216489"/>
    <n v="80.668917219525923"/>
  </r>
  <r>
    <x v="2"/>
    <d v="2006-07-12T00:00:00"/>
    <x v="2"/>
    <n v="50.885416666666671"/>
    <x v="1"/>
    <n v="4012.8828181164686"/>
    <n v="0.63844207967753031"/>
    <n v="0.50538080189913148"/>
    <n v="7.3000000000000009E-2"/>
    <n v="8.2425893211831941E-2"/>
    <n v="0.10455790727123956"/>
    <n v="186.64531193046776"/>
    <n v="31.875858632682291"/>
    <n v="23.023711526573837"/>
    <n v="87.314649330541968"/>
    <n v="79.671559955562316"/>
  </r>
  <r>
    <x v="2"/>
    <d v="2006-07-13T00:00:00"/>
    <x v="2"/>
    <n v="36.163194444444443"/>
    <x v="1"/>
    <n v="3974.9583333333335"/>
    <n v="0.56739058090441197"/>
    <n v="0.39213257551515218"/>
    <n v="0.10099999999999999"/>
    <n v="9.6575878056980938E-2"/>
    <n v="8.0788824805291162E-2"/>
    <n v="153.033511361423"/>
    <n v="28.639858473277307"/>
    <n v="18.955966710694355"/>
    <n v="83.259240515330632"/>
    <n v="79.736416702165926"/>
  </r>
  <r>
    <x v="2"/>
    <d v="2006-07-14T00:00:00"/>
    <x v="2"/>
    <n v="35.208333333333329"/>
    <x v="1"/>
    <n v="3857.875"/>
    <n v="0.46554289522340664"/>
    <n v="0.36249929849463758"/>
    <n v="7.9000000000000001E-2"/>
    <n v="0.10604277574173085"/>
    <n v="7.9316222337714057E-2"/>
    <n v="164.39670613390001"/>
    <n v="28.011293985043942"/>
    <n v="22.060645218533921"/>
    <n v="77.51512199955927"/>
    <n v="78.4014340200454"/>
  </r>
  <r>
    <x v="2"/>
    <d v="2006-07-15T00:00:00"/>
    <x v="2"/>
    <n v="33.385416666666664"/>
    <x v="1"/>
    <n v="3320.4583333333335"/>
    <n v="0.49819958704232598"/>
    <n v="0.26071250610671221"/>
    <n v="7.5249999999999997E-2"/>
    <n v="9.8695306303008948E-2"/>
    <n v="5.2815105806179874E-2"/>
    <n v="132.19359591992975"/>
    <n v="26.351163215893131"/>
    <n v="13.714201106378395"/>
    <n v="80.490819332041653"/>
    <n v="80.049490085850309"/>
  </r>
  <r>
    <x v="2"/>
    <d v="2006-07-16T00:00:00"/>
    <x v="2"/>
    <n v="0"/>
    <x v="1"/>
    <n v="4134.8596427269385"/>
    <n v="0.47790999327309663"/>
    <n v="0.29601053381300524"/>
    <n v="3.875E-2"/>
    <n v="7.9686244507796197E-2"/>
    <n v="5.2920326961388382E-2"/>
    <n v="156.79556129100575"/>
    <n v="24.340559400348031"/>
    <n v="14.862429476769492"/>
    <n v="83.599393405318295"/>
    <n v="82.414062711294022"/>
  </r>
  <r>
    <x v="2"/>
    <d v="2006-07-20T00:00:00"/>
    <x v="2"/>
    <n v="8.1423611111111107"/>
    <x v="1"/>
    <n v="3807.2354948809584"/>
    <n v="0.49808254999994639"/>
    <n v="0.22582885999997568"/>
    <m/>
    <n v="7.1999575999992196E-2"/>
    <n v="6.8752531999992567E-2"/>
    <n v="136.857142857143"/>
    <n v="25.819080999998317"/>
    <n v="9.5604603999993767"/>
    <n v="85.783853596056986"/>
    <n v="70.059246700412089"/>
  </r>
  <r>
    <x v="2"/>
    <d v="2006-07-21T00:00:00"/>
    <x v="2"/>
    <n v="32.777777777777779"/>
    <x v="1"/>
    <n v="3341.7593790426918"/>
    <n v="0.4894121375483706"/>
    <n v="0.20657135818061459"/>
    <n v="3.85E-2"/>
    <n v="6.8218652331949417E-2"/>
    <n v="5.9251024203208956E-2"/>
    <n v="209.29387307321775"/>
    <n v="27.092859741421247"/>
    <n v="9.5116233005497435"/>
    <n v="86.278346980645651"/>
    <n v="71.763934316963557"/>
  </r>
  <r>
    <x v="2"/>
    <d v="2006-07-22T00:00:00"/>
    <x v="2"/>
    <n v="83.576388888888872"/>
    <x v="1"/>
    <n v="3984.8652751423147"/>
    <n v="0.45395129362761572"/>
    <n v="0.17136998208580473"/>
    <n v="3.6333333333333336E-2"/>
    <n v="7.1980437840151401E-2"/>
    <n v="4.7064720124467656E-2"/>
    <n v="169.53484236433263"/>
    <n v="29.15467601474921"/>
    <n v="9.5114018234656381"/>
    <n v="84.351375042162346"/>
    <n v="72.895880001950829"/>
  </r>
  <r>
    <x v="2"/>
    <d v="2006-07-23T00:00:00"/>
    <x v="2"/>
    <n v="95.9375"/>
    <x v="0"/>
    <n v="4684.125"/>
    <n v="0.55714190686334153"/>
    <n v="0.18864248910166428"/>
    <n v="7.0500000000000007E-2"/>
    <n v="6.932206670190437E-2"/>
    <n v="4.715126495332185E-2"/>
    <n v="211.34188726711352"/>
    <n v="31.748244100570183"/>
    <n v="9.2355134984300111"/>
    <n v="87.748852016886062"/>
    <n v="75.389191904991307"/>
  </r>
  <r>
    <x v="2"/>
    <d v="2006-07-24T00:00:00"/>
    <x v="2"/>
    <n v="72.847222222222214"/>
    <x v="1"/>
    <n v="4541.4274258219693"/>
    <n v="0.64117775019007051"/>
    <n v="0.3806257040652215"/>
    <n v="0.05"/>
    <n v="5.6817656549302063E-2"/>
    <n v="0.1016666719678037"/>
    <n v="188.58444903540351"/>
    <n v="28.935212239845935"/>
    <n v="13.887367932180577"/>
    <n v="91.317362933887523"/>
    <n v="73.828995745176556"/>
  </r>
  <r>
    <x v="2"/>
    <d v="2006-07-25T00:00:00"/>
    <x v="2"/>
    <n v="82.065972222222214"/>
    <x v="1"/>
    <n v="4674.125"/>
    <n v="0.5877185668965671"/>
    <n v="0.26517040967908428"/>
    <n v="5.9499999999999997E-2"/>
    <n v="6.071879400070275E-2"/>
    <n v="6.012418996022223E-2"/>
    <n v="262.20550220304875"/>
    <n v="25.738903604694134"/>
    <n v="10.051046929106425"/>
    <n v="89.880760290032924"/>
    <n v="77.791535882493378"/>
  </r>
  <r>
    <x v="2"/>
    <d v="2006-07-26T00:00:00"/>
    <x v="2"/>
    <n v="83.628472222222214"/>
    <x v="1"/>
    <n v="5277.875"/>
    <n v="0.63638510662679892"/>
    <n v="0.28923970134263316"/>
    <n v="6.0249999999999998E-2"/>
    <n v="7.6811887160718795E-2"/>
    <n v="7.4709101341274092E-2"/>
    <n v="299.80594633018927"/>
    <n v="28.246042660848136"/>
    <n v="10.874281124648492"/>
    <n v="88.169600834766982"/>
    <n v="74.683372806522513"/>
  </r>
  <r>
    <x v="2"/>
    <d v="2006-07-27T00:00:00"/>
    <x v="2"/>
    <n v="94.670138888888872"/>
    <x v="0"/>
    <n v="5340.291666666667"/>
    <n v="0.5477765959867984"/>
    <n v="0.21923112677132178"/>
    <n v="5.1999999999999998E-2"/>
    <n v="0.10019086486342194"/>
    <n v="5.1941678283238944E-2"/>
    <n v="341.86643166206551"/>
    <n v="24.657042287698598"/>
    <n v="9.2302411988553121"/>
    <n v="82.042616302075544"/>
    <n v="76.738415594965716"/>
  </r>
  <r>
    <x v="2"/>
    <d v="2006-07-28T00:00:00"/>
    <x v="2"/>
    <n v="84.826388888888886"/>
    <x v="1"/>
    <n v="4710.291666666667"/>
    <n v="0.4455856636229179"/>
    <n v="0.16251742782577158"/>
    <n v="3.5999999999999997E-2"/>
    <n v="7.1722633904735142E-2"/>
    <n v="4.4224044752105167E-2"/>
    <n v="260.998345243328"/>
    <n v="26.76632802466348"/>
    <n v="8.4906175498212892"/>
    <n v="84.129158321232396"/>
    <n v="73.169198239285464"/>
  </r>
  <r>
    <x v="2"/>
    <d v="2006-07-29T00:00:00"/>
    <x v="2"/>
    <n v="83.4375"/>
    <x v="1"/>
    <n v="4843.5"/>
    <n v="0.49692004191880873"/>
    <n v="0.21298025976411689"/>
    <n v="4.4250000000000005E-2"/>
    <n v="7.536307025716725E-2"/>
    <n v="5.5703987045094376E-2"/>
    <n v="201.86403836862451"/>
    <n v="29.032105671703764"/>
    <n v="10.858991048515453"/>
    <n v="85.0546645244373"/>
    <n v="74.226030531733073"/>
  </r>
  <r>
    <x v="2"/>
    <d v="2006-07-30T00:00:00"/>
    <x v="2"/>
    <n v="56.458333333333336"/>
    <x v="1"/>
    <n v="4019.625"/>
    <n v="0.52727966545977545"/>
    <n v="0.23715847055498543"/>
    <n v="2.8999999999999998E-2"/>
    <n v="7.9561473051813728E-2"/>
    <n v="5.287356900876073E-2"/>
    <n v="180.53259344450743"/>
    <n v="29.020773790128107"/>
    <n v="11.965326328629356"/>
    <n v="85.144310591491305"/>
    <n v="78.050120004304432"/>
  </r>
  <r>
    <x v="2"/>
    <d v="2006-07-31T00:00:00"/>
    <x v="2"/>
    <n v="66.267361111111114"/>
    <x v="1"/>
    <n v="4097.7042253521158"/>
    <n v="0.3996197320153847"/>
    <n v="0.14194084813701935"/>
    <n v="2.8750000000000001E-2"/>
    <n v="9.155527832447502E-2"/>
    <n v="4.9422892990755744E-2"/>
    <n v="203.63179590017833"/>
    <n v="28.377360733450207"/>
    <n v="8.5442075578729"/>
    <n v="77.33884593755468"/>
    <n v="65.559707051057117"/>
  </r>
  <r>
    <x v="2"/>
    <d v="2006-08-01T00:00:00"/>
    <x v="2"/>
    <n v="94.704861111111114"/>
    <x v="0"/>
    <n v="4931.3825691284528"/>
    <n v="0.49795383608391253"/>
    <n v="0.1589615582627249"/>
    <n v="3.5499999999999997E-2"/>
    <n v="9.9087212606170649E-2"/>
    <n v="5.0800034399187982E-2"/>
    <n v="254.96702806725227"/>
    <n v="23.340489798139775"/>
    <n v="6.353216680601907"/>
    <n v="80.442588646567785"/>
    <n v="68.590933072749863"/>
  </r>
  <r>
    <x v="2"/>
    <d v="2006-08-02T00:00:00"/>
    <x v="2"/>
    <n v="94.496527777777786"/>
    <x v="0"/>
    <n v="4466"/>
    <n v="0.40214721579638751"/>
    <n v="9.5963416281683825E-2"/>
    <n v="2.4E-2"/>
    <n v="8.1157424575774378E-2"/>
    <n v="5.2367451332825485E-2"/>
    <n v="233.51298295944923"/>
    <n v="23.253387628921153"/>
    <n v="3.1995554257680401"/>
    <n v="80.098517859368187"/>
    <n v="46.185670455803333"/>
  </r>
  <r>
    <x v="2"/>
    <d v="2006-08-03T00:00:00"/>
    <x v="2"/>
    <n v="89.305555555555557"/>
    <x v="1"/>
    <n v="4320.6309148264991"/>
    <n v="0.46524035903887156"/>
    <n v="0.1523321794109401"/>
    <n v="3.075E-2"/>
    <n v="0.10042636155609981"/>
    <n v="5.3539085146715786E-2"/>
    <n v="232.806260025543"/>
    <n v="28.048339609989085"/>
    <n v="7.6219398217870769"/>
    <n v="78.695803850213409"/>
    <n v="65.312402706983988"/>
  </r>
  <r>
    <x v="2"/>
    <d v="2006-08-04T00:00:00"/>
    <x v="2"/>
    <n v="81.961805555555557"/>
    <x v="1"/>
    <n v="3960.9583333333335"/>
    <n v="0.43402382560775482"/>
    <n v="0.15563869772656028"/>
    <n v="4.3749999999999997E-2"/>
    <n v="8.1509765995412084E-2"/>
    <n v="4.956411788057126E-2"/>
    <n v="234.06951961057476"/>
    <n v="27.20101680725492"/>
    <n v="8.2098915244567312"/>
    <n v="81.463802566834858"/>
    <n v="68.566651465174061"/>
  </r>
  <r>
    <x v="2"/>
    <d v="2006-08-05T00:00:00"/>
    <x v="2"/>
    <n v="84.270833333333329"/>
    <x v="1"/>
    <n v="3896.334269662927"/>
    <n v="0.39092940244103691"/>
    <n v="0.12579014967579724"/>
    <n v="2.2499999999999999E-2"/>
    <n v="6.2782557521098917E-2"/>
    <n v="3.4337251342038098E-2"/>
    <n v="165.42196683710603"/>
    <n v="26.866195282194091"/>
    <n v="7.5042727139570271"/>
    <n v="84.136387014424798"/>
    <n v="73.036171816575703"/>
  </r>
  <r>
    <x v="2"/>
    <d v="2006-08-06T00:00:00"/>
    <x v="2"/>
    <n v="93.229166666666657"/>
    <x v="0"/>
    <n v="4326.7230443974631"/>
    <n v="0.42694612781015762"/>
    <n v="0.17524121614178076"/>
    <n v="5.4249999999999993E-2"/>
    <n v="7.5438046471936304E-2"/>
    <n v="4.9166386484114859E-2"/>
    <n v="213.80987688287601"/>
    <n v="26.710710074551262"/>
    <n v="9.6023711411122825"/>
    <n v="82.5638656996409"/>
    <n v="72.313585214666773"/>
  </r>
  <r>
    <x v="2"/>
    <d v="2006-08-07T00:00:00"/>
    <x v="2"/>
    <n v="86.041666666666671"/>
    <x v="1"/>
    <n v="4042.9583333333335"/>
    <n v="0.41445575147540475"/>
    <n v="0.13895731024806504"/>
    <n v="3.2000000000000001E-2"/>
    <n v="6.247278970144967E-2"/>
    <n v="3.924560378676166E-2"/>
    <n v="188.15377289302401"/>
    <n v="24.252157407841501"/>
    <n v="6.8918288511022734"/>
    <n v="85.145834324435384"/>
    <n v="72.167935661475894"/>
  </r>
  <r>
    <x v="2"/>
    <d v="2006-08-08T00:00:00"/>
    <x v="2"/>
    <n v="79.670138888888886"/>
    <x v="1"/>
    <n v="4070.0833333333335"/>
    <n v="0.39171698901517171"/>
    <n v="0.12717325406840563"/>
    <n v="3.075E-2"/>
    <n v="6.5709282575310279E-2"/>
    <n v="3.8831618019013095E-2"/>
    <n v="172.93805946893349"/>
    <n v="25.194491995502737"/>
    <n v="6.8482131164657982"/>
    <n v="83.442745900165178"/>
    <n v="69.861333638411693"/>
  </r>
  <r>
    <x v="2"/>
    <d v="2006-08-09T00:00:00"/>
    <x v="2"/>
    <n v="68.90625"/>
    <x v="1"/>
    <n v="4380.3143555710767"/>
    <n v="0.57596040592965059"/>
    <n v="0.25794517194695094"/>
    <n v="5.2999999999999999E-2"/>
    <n v="6.2475164582713863E-2"/>
    <n v="4.6998552168319621E-2"/>
    <n v="266.43919837432577"/>
    <n v="30.339822422304696"/>
    <n v="12.48526970038467"/>
    <n v="89.33643512679933"/>
    <n v="82.087822923557056"/>
  </r>
  <r>
    <x v="2"/>
    <d v="2006-08-10T00:00:00"/>
    <x v="2"/>
    <n v="71.458333333333343"/>
    <x v="1"/>
    <n v="4933.2152974504215"/>
    <n v="0.77223934313088416"/>
    <n v="0.3717067568957319"/>
    <n v="4.0500000000000001E-2"/>
    <n v="7.1821514286584495E-2"/>
    <n v="8.9160245829943571E-2"/>
    <n v="223.499154896422"/>
    <n v="29.208633483792507"/>
    <n v="11.842822956523772"/>
    <n v="90.922813135774902"/>
    <n v="76.589340516911037"/>
  </r>
  <r>
    <x v="2"/>
    <d v="2006-08-11T00:00:00"/>
    <x v="2"/>
    <n v="85.052083333333343"/>
    <x v="1"/>
    <n v="5700.333333333333"/>
    <n v="0.75966658279574295"/>
    <n v="0.36763004649201803"/>
    <n v="5.2499999999999998E-2"/>
    <n v="9.1454896365716631E-2"/>
    <n v="0.10182732577755675"/>
    <n v="263.998599985711"/>
    <n v="28.026508450239767"/>
    <n v="11.213893558892414"/>
    <n v="88.249138110151435"/>
    <n v="72.964217416345463"/>
  </r>
  <r>
    <x v="2"/>
    <d v="2006-08-12T00:00:00"/>
    <x v="2"/>
    <n v="99.565972222222229"/>
    <x v="0"/>
    <n v="5863.9350052984855"/>
    <n v="0.56267669371107421"/>
    <n v="0.32813134264370392"/>
    <n v="5.1999999999999998E-2"/>
    <n v="8.5021050155077285E-2"/>
    <n v="0.11805016889919999"/>
    <n v="266.43143922005851"/>
    <n v="26.745466699104846"/>
    <n v="11.843714711358787"/>
    <n v="85.160215381457988"/>
    <n v="64.667447555305586"/>
  </r>
  <r>
    <x v="2"/>
    <d v="2006-08-13T00:00:00"/>
    <x v="2"/>
    <n v="91.736111111111114"/>
    <x v="0"/>
    <n v="4982.083333333333"/>
    <n v="0.45196488029823534"/>
    <n v="0.24983850828761392"/>
    <n v="4.8349999999999997E-2"/>
    <n v="5.7271643175075319E-2"/>
    <n v="6.2353532257754501E-2"/>
    <n v="205.641042348811"/>
    <n v="24.831069351779686"/>
    <n v="11.830263773808733"/>
    <n v="87.530184979286616"/>
    <n v="75.44008389395799"/>
  </r>
  <r>
    <x v="2"/>
    <d v="2006-08-14T00:00:00"/>
    <x v="2"/>
    <n v="79.340277777777786"/>
    <x v="1"/>
    <n v="4017.5"/>
    <n v="0.41228239947199746"/>
    <n v="0.14817754115473969"/>
    <n v="4.8500000000000001E-2"/>
    <n v="6.8028281570213511E-2"/>
    <n v="4.364229626322224E-2"/>
    <n v="205.81144189434326"/>
    <n v="27.89471263834233"/>
    <n v="8.493386192977594"/>
    <n v="83.703480744126679"/>
    <n v="70.911212159577744"/>
  </r>
  <r>
    <x v="2"/>
    <d v="2006-08-15T00:00:00"/>
    <x v="2"/>
    <n v="79.288194444444443"/>
    <x v="1"/>
    <n v="4854.375"/>
    <n v="0.50471717764087376"/>
    <n v="0.20623139879618904"/>
    <n v="4.2249999999999996E-2"/>
    <n v="6.7603105204112487E-2"/>
    <n v="5.7446670192924251E-2"/>
    <n v="211.93106462249148"/>
    <n v="29.187483429947747"/>
    <n v="9.9692602681444384"/>
    <n v="86.806802412737454"/>
    <n v="72.562684330854083"/>
  </r>
  <r>
    <x v="2"/>
    <d v="2006-08-16T00:00:00"/>
    <x v="2"/>
    <n v="95.677083333333329"/>
    <x v="0"/>
    <n v="5152.416666666667"/>
    <n v="0.43379333113037577"/>
    <n v="0.18361218537514756"/>
    <n v="5.0750000000000003E-2"/>
    <n v="6.987467508234306E-2"/>
    <n v="5.1014640243099138E-2"/>
    <n v="222.54711445687974"/>
    <n v="27.18097208489306"/>
    <n v="9.9290517451311544"/>
    <n v="84.107605951813369"/>
    <n v="72.587097745053413"/>
  </r>
  <r>
    <x v="2"/>
    <d v="2006-08-17T00:00:00"/>
    <x v="2"/>
    <n v="93.368055555555557"/>
    <x v="0"/>
    <n v="5338.583333333333"/>
    <n v="0.49690550743065426"/>
    <n v="0.21179288987886924"/>
    <n v="4.7500000000000001E-2"/>
    <n v="9.6027091010535484E-2"/>
    <n v="6.0379133070021164E-2"/>
    <n v="240.9718620265115"/>
    <n v="23.137146763711055"/>
    <n v="8.763104707999009"/>
    <n v="81.011055321543381"/>
    <n v="71.987140596289549"/>
  </r>
  <r>
    <x v="2"/>
    <d v="2006-08-18T00:00:00"/>
    <x v="2"/>
    <n v="98.142361111111114"/>
    <x v="0"/>
    <n v="5185.416666666667"/>
    <n v="0.41586177722523099"/>
    <n v="0.16613529484837286"/>
    <n v="5.3999999999999999E-2"/>
    <n v="8.2786885750019953E-2"/>
    <n v="4.6222185460937634E-2"/>
    <n v="222.26635561825174"/>
    <n v="26.418979908299036"/>
    <n v="9.5277189370155071"/>
    <n v="80.344345401456508"/>
    <n v="72.529604285823481"/>
  </r>
  <r>
    <x v="2"/>
    <d v="2006-08-19T00:00:00"/>
    <x v="2"/>
    <n v="93.090277777777757"/>
    <x v="0"/>
    <n v="5461.25"/>
    <n v="0.43901892887541011"/>
    <n v="0.17257393351094835"/>
    <n v="6.3250000000000001E-2"/>
    <n v="7.7769534452089437E-2"/>
    <n v="4.9724832832555382E-2"/>
    <n v="222.210783116123"/>
    <n v="26.740724560064105"/>
    <n v="9.1168918912495727"/>
    <n v="82.525450965423218"/>
    <n v="71.576356626861326"/>
  </r>
  <r>
    <x v="2"/>
    <d v="2006-08-20T00:00:00"/>
    <x v="2"/>
    <n v="99.84375"/>
    <x v="0"/>
    <n v="5466.208333333333"/>
    <n v="0.41971086090274334"/>
    <n v="0.14565995083955208"/>
    <n v="4.1500000000000002E-2"/>
    <n v="8.9132527885764354E-2"/>
    <n v="4.9059517120062159E-2"/>
    <n v="257.95897857142825"/>
    <n v="26.089268325920191"/>
    <n v="7.6467100805085462"/>
    <n v="79.033216595168753"/>
    <n v="66.747104616109581"/>
  </r>
  <r>
    <x v="2"/>
    <d v="2006-08-21T00:00:00"/>
    <x v="2"/>
    <n v="99.409722222222229"/>
    <x v="0"/>
    <n v="5691.291666666667"/>
    <n v="0.43635873711013168"/>
    <n v="0.18532188696034144"/>
    <n v="5.2999999999999992E-2"/>
    <n v="7.2386720775785354E-2"/>
    <n v="5.3056605949889896E-2"/>
    <n v="256.17054185622794"/>
    <n v="26.353005582197316"/>
    <n v="9.6032756013618812"/>
    <n v="83.640909877514488"/>
    <n v="71.767026048672065"/>
  </r>
  <r>
    <x v="2"/>
    <d v="2006-08-22T00:00:00"/>
    <x v="2"/>
    <n v="90.625"/>
    <x v="0"/>
    <n v="4793.416666666667"/>
    <n v="0.40939546504233237"/>
    <n v="0.15389097855496253"/>
    <n v="4.5249999999999999E-2"/>
    <n v="6.3144863970292092E-2"/>
    <n v="4.1902260791458076E-2"/>
    <n v="274.12198166721953"/>
    <n v="26.271980432191221"/>
    <n v="8.5186911288125202"/>
    <n v="84.77982473881562"/>
    <n v="73.131156372349906"/>
  </r>
  <r>
    <x v="2"/>
    <d v="2006-08-23T00:00:00"/>
    <x v="2"/>
    <n v="98.003472222222229"/>
    <x v="0"/>
    <n v="4602.666666666667"/>
    <n v="0.42301024863910414"/>
    <n v="0.17415336620962485"/>
    <n v="3.6000000000000004E-2"/>
    <n v="4.736464730120974E-2"/>
    <n v="4.3504926842762463E-2"/>
    <n v="265.5904588048665"/>
    <n v="27.69942201643925"/>
    <n v="9.6607923324707627"/>
    <n v="88.954869629436885"/>
    <n v="75.358246315668012"/>
  </r>
  <r>
    <x v="2"/>
    <d v="2006-08-24T00:00:00"/>
    <x v="2"/>
    <n v="96.927083333333314"/>
    <x v="0"/>
    <n v="4972.693110647182"/>
    <n v="0.47839081812722506"/>
    <n v="0.21197236945388595"/>
    <n v="4.8000000000000001E-2"/>
    <n v="6.2068277517251212E-2"/>
    <n v="5.5204273265885381E-2"/>
    <n v="254.8578022194925"/>
    <n v="28.765560056984221"/>
    <n v="10.863516248869686"/>
    <n v="87.213181177977773"/>
    <n v="74.333279432073979"/>
  </r>
  <r>
    <x v="2"/>
    <d v="2006-08-25T00:00:00"/>
    <x v="2"/>
    <n v="83.506944444444457"/>
    <x v="1"/>
    <n v="5343.6637589214915"/>
    <n v="0.426968484011718"/>
    <n v="0.1639191140279237"/>
    <n v="4.3499999999999997E-2"/>
    <n v="5.7310182093953284E-2"/>
    <n v="4.2011971620782268E-2"/>
    <n v="268.58210605444424"/>
    <n v="28.798844275625076"/>
    <n v="9.5204324137498322"/>
    <n v="86.749671245526315"/>
    <n v="74.6991523786009"/>
  </r>
  <r>
    <x v="2"/>
    <d v="2006-08-26T00:00:00"/>
    <x v="2"/>
    <n v="84.010416666666671"/>
    <x v="1"/>
    <n v="5434.866008462619"/>
    <n v="0.6631664257665596"/>
    <n v="0.37650123381146644"/>
    <n v="4.2249999999999996E-2"/>
    <n v="6.5508868685284813E-2"/>
    <n v="6.6328520922729714E-2"/>
    <n v="246.545381436772"/>
    <n v="30.805931173194907"/>
    <n v="16.020006915547729"/>
    <n v="90.313857511544185"/>
    <n v="82.725400442156754"/>
  </r>
  <r>
    <x v="2"/>
    <d v="2006-08-27T00:00:00"/>
    <x v="2"/>
    <n v="93.072916666666671"/>
    <x v="0"/>
    <n v="5675.958333333333"/>
    <n v="0.74547784833545006"/>
    <n v="0.40558736035904364"/>
    <n v="5.5E-2"/>
    <n v="6.2643291502265094E-2"/>
    <n v="9.9095720749391644E-2"/>
    <n v="231.78145786452174"/>
    <n v="32.529615261119638"/>
    <n v="14.671861193307537"/>
    <n v="91.772849418103263"/>
    <n v="76.080057077839285"/>
  </r>
  <r>
    <x v="2"/>
    <d v="2006-08-28T00:00:00"/>
    <x v="2"/>
    <n v="98.715277777777771"/>
    <x v="0"/>
    <n v="5440.375"/>
    <n v="0.5705268645875361"/>
    <n v="0.31294512863773177"/>
    <n v="4.4999999999999998E-2"/>
    <n v="6.7455586677523438E-2"/>
    <n v="7.1338284000112273E-2"/>
    <n v="288.18144273262703"/>
    <n v="27.765094253217033"/>
    <n v="13.373499412901607"/>
    <n v="88.391307468651874"/>
    <n v="77.618165177804727"/>
  </r>
  <r>
    <x v="2"/>
    <d v="2006-08-29T00:00:00"/>
    <x v="2"/>
    <n v="98.732638888888886"/>
    <x v="0"/>
    <n v="5497.3234984193887"/>
    <n v="0.51599349555879293"/>
    <n v="0.24061143776850888"/>
    <n v="4.4749999999999998E-2"/>
    <n v="6.1142785767820992E-2"/>
    <n v="5.2407482955416661E-2"/>
    <n v="276.17181268749249"/>
    <n v="27.261574265520647"/>
    <n v="11.307077066839284"/>
    <n v="88.348078452271835"/>
    <n v="78.582255141369444"/>
  </r>
  <r>
    <x v="2"/>
    <d v="2006-08-30T00:00:00"/>
    <x v="2"/>
    <n v="98.59375"/>
    <x v="0"/>
    <n v="5638.458333333333"/>
    <n v="0.51668945369360719"/>
    <n v="0.25394923239478878"/>
    <n v="4.675E-2"/>
    <n v="5.3454391677359547E-2"/>
    <n v="5.5451315598213674E-2"/>
    <n v="226.16036744496176"/>
    <n v="25.737532339913212"/>
    <n v="11.061105052514343"/>
    <n v="89.840583786823046"/>
    <n v="78.557358119099646"/>
  </r>
  <r>
    <x v="2"/>
    <d v="2006-08-31T00:00:00"/>
    <x v="2"/>
    <n v="94.427083333333343"/>
    <x v="0"/>
    <n v="5544.791666666667"/>
    <n v="0.5671693178805185"/>
    <n v="0.23576770892459142"/>
    <n v="5.5499999999999994E-2"/>
    <n v="6.1530031335839279E-2"/>
    <n v="4.919227784053809E-2"/>
    <n v="205.90973273797968"/>
    <n v="27.046296131806649"/>
    <n v="10.006234214712052"/>
    <n v="89.354396773786547"/>
    <n v="79.525644624392015"/>
  </r>
  <r>
    <x v="2"/>
    <d v="2006-09-01T00:00:00"/>
    <x v="2"/>
    <n v="90.972222222222229"/>
    <x v="0"/>
    <n v="4533.5"/>
    <n v="0.43730160638349697"/>
    <n v="0.16493260258611817"/>
    <n v="4.4000000000000004E-2"/>
    <n v="7.1535420044073622E-2"/>
    <n v="5.6689925795327882E-2"/>
    <n v="204.65990997838725"/>
    <n v="25.949298586085309"/>
    <n v="7.7147545646371141"/>
    <n v="83.872551165903971"/>
    <n v="66.113615032191106"/>
  </r>
  <r>
    <x v="2"/>
    <d v="2006-09-02T00:00:00"/>
    <x v="2"/>
    <n v="88.072916666666671"/>
    <x v="1"/>
    <n v="4872.541666666667"/>
    <n v="0.60161474474256249"/>
    <n v="0.27605035211918832"/>
    <n v="4.2999999999999997E-2"/>
    <n v="6.8323161512994834E-2"/>
    <n v="6.0262150375191885E-2"/>
    <n v="225.20452689380301"/>
    <n v="28.367236952279669"/>
    <n v="11.510970410563813"/>
    <n v="88.857342024934582"/>
    <n v="78.581150958244208"/>
  </r>
  <r>
    <x v="2"/>
    <d v="2006-09-03T00:00:00"/>
    <x v="2"/>
    <n v="99.201388888888886"/>
    <x v="0"/>
    <n v="5045.291666666667"/>
    <n v="0.5007085427234137"/>
    <n v="0.23911591163791324"/>
    <n v="2.8249999999999997E-2"/>
    <n v="5.0557370141189495E-2"/>
    <n v="4.2312094594632976E-2"/>
    <n v="189.0564021607135"/>
    <n v="26.555881839312057"/>
    <n v="11.630294373161721"/>
    <n v="90.074245712795602"/>
    <n v="82.60515266001569"/>
  </r>
  <r>
    <x v="2"/>
    <d v="2006-09-04T00:00:00"/>
    <x v="2"/>
    <n v="100"/>
    <x v="0"/>
    <n v="5275.666666666667"/>
    <n v="0.51500534706751122"/>
    <n v="0.20755504477356734"/>
    <n v="3.8249999999999999E-2"/>
    <n v="5.9516042588595004E-2"/>
    <n v="4.8408841279872744E-2"/>
    <n v="258.29640743184825"/>
    <n v="28.751856596996252"/>
    <n v="10.073340660400943"/>
    <n v="88.626564770692937"/>
    <n v="77.045980782149144"/>
  </r>
  <r>
    <x v="2"/>
    <d v="2006-09-05T00:00:00"/>
    <x v="2"/>
    <n v="99.670138888888886"/>
    <x v="0"/>
    <n v="5285.3370984821713"/>
    <n v="0.47715860489557455"/>
    <n v="0.20077536817523922"/>
    <n v="4.7E-2"/>
    <n v="8.354296028716604E-2"/>
    <n v="5.2846492897364157E-2"/>
    <n v="239.38923674482203"/>
    <n v="27.08737006490751"/>
    <n v="10.201313984975439"/>
    <n v="82.7462948343519"/>
    <n v="74.061100185587961"/>
  </r>
  <r>
    <x v="2"/>
    <d v="2006-09-06T00:00:00"/>
    <x v="2"/>
    <n v="97.899305555555557"/>
    <x v="0"/>
    <n v="5248.458333333333"/>
    <n v="0.50824529553829301"/>
    <n v="0.23056307876042967"/>
    <n v="3.7000000000000005E-2"/>
    <n v="6.5514486475835118E-2"/>
    <n v="5.6358800236372242E-2"/>
    <n v="231.42868852459"/>
    <n v="25.132917521746112"/>
    <n v="9.9197574929307351"/>
    <n v="87.336992416444062"/>
    <n v="75.987120252145587"/>
  </r>
  <r>
    <x v="2"/>
    <d v="2006-09-07T00:00:00"/>
    <x v="2"/>
    <n v="96.076388888888886"/>
    <x v="0"/>
    <n v="5221.2140575079866"/>
    <n v="0.45550898747731877"/>
    <n v="0.1806921913934306"/>
    <n v="6.3250000000000001E-2"/>
    <n v="7.6394393711181632E-2"/>
    <n v="5.0929095071619461E-2"/>
    <n v="218.055867794204"/>
    <n v="23.425296824339863"/>
    <n v="8.0427702815737057"/>
    <n v="83.501061660721433"/>
    <n v="72.272008545168802"/>
  </r>
  <r>
    <x v="2"/>
    <d v="2006-09-08T00:00:00"/>
    <x v="2"/>
    <n v="95.416666666666657"/>
    <x v="0"/>
    <n v="5395.291666666667"/>
    <n v="0.56569195061589195"/>
    <n v="0.28093305853815442"/>
    <n v="6.0749999999999998E-2"/>
    <n v="8.8562177039697987E-2"/>
    <n v="5.3347753379902614E-2"/>
    <n v="222.68887049515149"/>
    <n v="29.27931487001381"/>
    <n v="13.976704215319856"/>
    <n v="84.599481274127797"/>
    <n v="81.318379621982857"/>
  </r>
  <r>
    <x v="2"/>
    <d v="2006-09-09T00:00:00"/>
    <x v="2"/>
    <n v="91.649305555555543"/>
    <x v="0"/>
    <n v="5558.666666666667"/>
    <n v="0.72193445794997302"/>
    <n v="0.35816952026812487"/>
    <n v="6.6250000000000003E-2"/>
    <n v="8.9906902103079098E-2"/>
    <n v="6.8395904566212029E-2"/>
    <n v="236.21613168697849"/>
    <n v="33.197257833041682"/>
    <n v="15.247388842254757"/>
    <n v="87.783499306679786"/>
    <n v="81.267200516624598"/>
  </r>
  <r>
    <x v="2"/>
    <d v="2006-09-10T00:00:00"/>
    <x v="2"/>
    <n v="97.743055555555571"/>
    <x v="0"/>
    <n v="6086.833333333333"/>
    <n v="0.61474136821486269"/>
    <n v="0.41001200651857839"/>
    <n v="7.4750000000000011E-2"/>
    <n v="7.5611263085389346E-2"/>
    <n v="9.3718147836632543E-2"/>
    <n v="183.46285009313976"/>
    <n v="29.1265828238915"/>
    <n v="17.137112127915838"/>
    <n v="87.928350855269272"/>
    <n v="77.566267833446375"/>
  </r>
  <r>
    <x v="2"/>
    <d v="2006-09-11T00:00:00"/>
    <x v="2"/>
    <n v="94.739583333333314"/>
    <x v="0"/>
    <n v="5876.833333333333"/>
    <n v="0.57969059141813895"/>
    <n v="0.38446980994285473"/>
    <n v="8.8749999999999996E-2"/>
    <n v="7.1242149181688627E-2"/>
    <n v="8.3311772248628679E-2"/>
    <n v="173.15816030634323"/>
    <n v="26.748846940338094"/>
    <n v="15.884543214288641"/>
    <n v="87.94399255560262"/>
    <n v="78.742618323235476"/>
  </r>
  <r>
    <x v="2"/>
    <d v="2006-09-12T00:00:00"/>
    <x v="2"/>
    <n v="89.201388888888872"/>
    <x v="1"/>
    <n v="5465.833333333333"/>
    <n v="0.4844652262386035"/>
    <n v="0.29403541186484217"/>
    <n v="5.6999999999999995E-2"/>
    <n v="4.7299103906960953E-2"/>
    <n v="6.0200490995630761E-2"/>
    <n v="259.98259203421753"/>
    <n v="26.887157827560706"/>
    <n v="14.41637248056078"/>
    <n v="90.395275366387082"/>
    <n v="79.858252564626753"/>
  </r>
  <r>
    <x v="2"/>
    <d v="2006-09-13T00:00:00"/>
    <x v="2"/>
    <n v="75.260416666666657"/>
    <x v="1"/>
    <n v="5073.4929006085194"/>
    <n v="0.49565427388301442"/>
    <n v="0.21043219072367536"/>
    <n v="5.8666666666666666E-2"/>
    <n v="5.5205330366559335E-2"/>
    <n v="4.843639210011829E-2"/>
    <n v="285.75460368206899"/>
    <n v="23.73558208047583"/>
    <n v="8.7579800063085855"/>
    <n v="89.069091682768757"/>
    <n v="77.410124346956991"/>
  </r>
  <r>
    <x v="2"/>
    <d v="2006-09-14T00:00:00"/>
    <x v="2"/>
    <n v="99.809027777777771"/>
    <x v="0"/>
    <n v="5215"/>
    <n v="0.63166812526462124"/>
    <n v="0.2657752145118249"/>
    <n v="8.0250000000000002E-2"/>
    <n v="6.6425456906922822E-2"/>
    <n v="5.2473198306447401E-2"/>
    <n v="196.81635948165848"/>
    <n v="30.95794179964232"/>
    <n v="11.709749279870708"/>
    <n v="89.676162599144291"/>
    <n v="80.617071479029846"/>
  </r>
  <r>
    <x v="2"/>
    <d v="2006-09-15T00:00:00"/>
    <x v="2"/>
    <n v="89.722222222222214"/>
    <x v="1"/>
    <n v="3971.3734939759079"/>
    <n v="0.57942765445355926"/>
    <n v="0.22311641141348931"/>
    <n v="6.6000000000000003E-2"/>
    <n v="7.7562650551606716E-2"/>
    <n v="5.4988534720645112E-2"/>
    <n v="211.83751665749747"/>
    <n v="31.460656792557224"/>
    <n v="10.568512190531063"/>
    <n v="86.827938967532504"/>
    <n v="75.748364943795281"/>
  </r>
  <r>
    <x v="2"/>
    <d v="2006-09-16T00:00:00"/>
    <x v="2"/>
    <n v="91.458333333333329"/>
    <x v="0"/>
    <n v="4757.2354211663069"/>
    <n v="0.45371088115554342"/>
    <n v="0.21168708153909019"/>
    <n v="3.7749999999999999E-2"/>
    <n v="5.0348692232330336E-2"/>
    <n v="3.7356749501927002E-2"/>
    <n v="214.89381194112451"/>
    <n v="30.558821406558348"/>
    <n v="13.222904505501528"/>
    <n v="89.04962530864988"/>
    <n v="82.586145505733782"/>
  </r>
  <r>
    <x v="2"/>
    <d v="2006-09-17T00:00:00"/>
    <x v="2"/>
    <n v="87.065972222222214"/>
    <x v="1"/>
    <n v="4810.666666666667"/>
    <n v="0.4533991293777716"/>
    <n v="0.20283036034368071"/>
    <n v="4.0749999999999995E-2"/>
    <n v="5.4216244576512307E-2"/>
    <n v="4.5054132876501243E-2"/>
    <n v="201.8324691952015"/>
    <n v="28.034048154331856"/>
    <n v="11.103925827185641"/>
    <n v="88.212194523657018"/>
    <n v="78.102886238277733"/>
  </r>
  <r>
    <x v="2"/>
    <d v="2006-09-18T00:00:00"/>
    <x v="2"/>
    <n v="98.177083333333343"/>
    <x v="0"/>
    <n v="5456.208333333333"/>
    <n v="0.42389493434382858"/>
    <n v="0.24386609427433584"/>
    <n v="6.3E-2"/>
    <n v="6.3294902167878836E-2"/>
    <n v="6.8140547787515396E-2"/>
    <n v="234.23368766309949"/>
    <n v="25.082333552496564"/>
    <n v="12.260267242028705"/>
    <n v="85.283303457150978"/>
    <n v="72.460748561352119"/>
  </r>
  <r>
    <x v="2"/>
    <d v="2006-09-19T00:00:00"/>
    <x v="2"/>
    <n v="99.722222222222229"/>
    <x v="0"/>
    <n v="4737.458333333333"/>
    <n v="0.47298793322307142"/>
    <n v="0.34068389541895705"/>
    <n v="3.175E-2"/>
    <n v="6.24824377152726E-2"/>
    <n v="7.1577168042565864E-2"/>
    <n v="232.82718821136575"/>
    <n v="27.164125431804418"/>
    <n v="17.837970946874883"/>
    <n v="86.989649293463756"/>
    <n v="79.307774283768211"/>
  </r>
  <r>
    <x v="2"/>
    <d v="2006-09-20T00:00:00"/>
    <x v="2"/>
    <n v="95.017361111111114"/>
    <x v="0"/>
    <n v="4895.208333333333"/>
    <n v="0.41402542803804743"/>
    <n v="0.19269373435289611"/>
    <n v="6.5750000000000003E-2"/>
    <n v="5.504555983915984E-2"/>
    <n v="4.2593320578077923E-2"/>
    <n v="228.04112417021724"/>
    <n v="28.337483490177529"/>
    <n v="11.868317242800419"/>
    <n v="86.873433737864048"/>
    <n v="78.176149471566077"/>
  </r>
  <r>
    <x v="2"/>
    <d v="2006-09-21T00:00:00"/>
    <x v="2"/>
    <n v="98.576328627180914"/>
    <x v="0"/>
    <n v="4935.583333333333"/>
    <n v="0.3740193925840411"/>
    <n v="0.18507688691694665"/>
    <n v="4.5999999999999999E-2"/>
    <n v="5.9526239558034572E-2"/>
    <n v="5.5254498863479204E-2"/>
    <n v="181.7852000621815"/>
    <n v="28.884549353948437"/>
    <n v="11.953919443238922"/>
    <n v="84.257342934407049"/>
    <n v="70.46840193821545"/>
  </r>
  <r>
    <x v="2"/>
    <d v="2006-09-22T00:00:00"/>
    <x v="2"/>
    <n v="93.628472222222214"/>
    <x v="0"/>
    <n v="4973.1147540983538"/>
    <n v="0.46005715870345743"/>
    <n v="0.27366585744680855"/>
    <n v="0.05"/>
    <n v="6.3685782183083448E-2"/>
    <n v="5.8487722484218595E-2"/>
    <n v="202.32947358365902"/>
    <n v="31.145603358515984"/>
    <n v="16.931914201502746"/>
    <n v="86.33342990002798"/>
    <n v="78.900450048855348"/>
  </r>
  <r>
    <x v="2"/>
    <d v="2006-09-23T00:00:00"/>
    <x v="2"/>
    <n v="99.375"/>
    <x v="0"/>
    <n v="5583.958333333333"/>
    <n v="0.48392222670223478"/>
    <n v="0.3583906968193859"/>
    <n v="4.4000000000000004E-2"/>
    <n v="5.9536070976640806E-2"/>
    <n v="6.0373866042307107E-2"/>
    <n v="272.21989346132199"/>
    <n v="30.416113229352923"/>
    <n v="21.377662828275827"/>
    <n v="87.869139796287882"/>
    <n v="83.389567973958776"/>
  </r>
  <r>
    <x v="2"/>
    <d v="2006-09-24T00:00:00"/>
    <x v="2"/>
    <n v="87.621527777777786"/>
    <x v="1"/>
    <n v="5658.583333333333"/>
    <n v="0.53068663920305437"/>
    <n v="0.39693991289361297"/>
    <n v="5.2999999999999992E-2"/>
    <n v="6.60856986196795E-2"/>
    <n v="7.3654830673167665E-2"/>
    <n v="256.39883072158875"/>
    <n v="31.468884797788498"/>
    <n v="21.924774273532918"/>
    <n v="87.73133804837002"/>
    <n v="81.718787670099914"/>
  </r>
  <r>
    <x v="2"/>
    <d v="2006-09-25T00:00:00"/>
    <x v="2"/>
    <n v="90.086805555555557"/>
    <x v="0"/>
    <n v="6057"/>
    <n v="0.60242717549281821"/>
    <n v="0.29315495038688016"/>
    <n v="4.9749999999999996E-2"/>
    <n v="7.7016605910377109E-2"/>
    <n v="5.9328974556830685E-2"/>
    <n v="281.94780834390122"/>
    <n v="33.172456466736577"/>
    <n v="14.7878449753625"/>
    <n v="87.418121946335688"/>
    <n v="80.082210177374677"/>
  </r>
  <r>
    <x v="2"/>
    <d v="2006-09-26T00:00:00"/>
    <x v="2"/>
    <n v="99.861111111111128"/>
    <x v="0"/>
    <n v="6007.875"/>
    <n v="0.52720355352585835"/>
    <n v="0.23219028997378441"/>
    <n v="5.2999999999999999E-2"/>
    <n v="0.1080215703169711"/>
    <n v="6.9145769478983321E-2"/>
    <n v="292.45664954660424"/>
    <n v="31.902788551143804"/>
    <n v="12.435998537332708"/>
    <n v="79.780590985227903"/>
    <n v="70.612817570714043"/>
  </r>
  <r>
    <x v="2"/>
    <d v="2006-09-27T00:00:00"/>
    <x v="2"/>
    <n v="86.059027777777786"/>
    <x v="1"/>
    <n v="5788.7729196050859"/>
    <n v="0.52912457391899592"/>
    <n v="0.3196227418980615"/>
    <n v="5.9499999999999997E-2"/>
    <n v="8.6907925970332367E-2"/>
    <n v="8.6282372503202115E-2"/>
    <n v="320.41665133917502"/>
    <n v="28.421847006371614"/>
    <n v="15.037419617031141"/>
    <n v="83.83115722325897"/>
    <n v="73.425471116947733"/>
  </r>
  <r>
    <x v="2"/>
    <d v="2006-09-28T00:00:00"/>
    <x v="2"/>
    <n v="98.715277777777771"/>
    <x v="0"/>
    <n v="5872.5"/>
    <n v="0.48430611092862214"/>
    <n v="0.32488481128834962"/>
    <n v="8.1750000000000003E-2"/>
    <n v="8.9999940974520784E-2"/>
    <n v="8.8564665043286014E-2"/>
    <n v="282.73153961827626"/>
    <n v="27.839276015387636"/>
    <n v="16.719544960128705"/>
    <n v="81.680690734559377"/>
    <n v="73.126781464051192"/>
  </r>
  <r>
    <x v="2"/>
    <d v="2006-09-29T00:00:00"/>
    <x v="2"/>
    <n v="97.326388888888886"/>
    <x v="0"/>
    <n v="5838.166666666667"/>
    <n v="0.45019708815053239"/>
    <n v="0.26212173860315741"/>
    <n v="6.6250000000000003E-2"/>
    <n v="9.2017032238631308E-2"/>
    <n v="8.9532710807217711E-2"/>
    <n v="292.12941234976222"/>
    <n v="24.868512879651199"/>
    <n v="12.028077211780538"/>
    <n v="79.856155893310884"/>
    <n v="66.33678717201991"/>
  </r>
  <r>
    <x v="2"/>
    <d v="2006-09-30T00:00:00"/>
    <x v="2"/>
    <n v="77.795138888888886"/>
    <x v="1"/>
    <n v="5589.708333333333"/>
    <n v="0.57659610866309363"/>
    <n v="0.36786610714519991"/>
    <n v="5.3499999999999999E-2"/>
    <n v="6.4102098204048635E-2"/>
    <n v="7.9934295622071619E-2"/>
    <n v="227.49625541978713"/>
    <n v="33.270890486189458"/>
    <n v="18.736252325020292"/>
    <n v="89.053917607383767"/>
    <n v="78.605559217328079"/>
  </r>
  <r>
    <x v="2"/>
    <d v="2006-10-01T00:00:00"/>
    <x v="2"/>
    <n v="83.680555555555571"/>
    <x v="1"/>
    <n v="5887.833333333333"/>
    <n v="0.82331859975259725"/>
    <n v="0.53729573102549033"/>
    <n v="7.4749999999999997E-2"/>
    <n v="9.0658535259846657E-2"/>
    <n v="9.7564975642458446E-2"/>
    <n v="206.27811310059576"/>
    <n v="38.074706932010194"/>
    <n v="22.894936792615603"/>
    <n v="89.200930144928222"/>
    <n v="82.191479763690737"/>
  </r>
  <r>
    <x v="2"/>
    <d v="2006-10-02T00:00:00"/>
    <x v="2"/>
    <n v="99.045138888888886"/>
    <x v="0"/>
    <n v="5941.125"/>
    <n v="0.68407828389236047"/>
    <n v="0.45530549657430197"/>
    <n v="7.1249999999999994E-2"/>
    <n v="5.2869580838687251E-2"/>
    <n v="7.9593157076857116E-2"/>
    <n v="184.47502103152775"/>
    <n v="31.008687353510751"/>
    <n v="18.505067604541416"/>
    <n v="92.428107538139798"/>
    <n v="82.873229912063621"/>
  </r>
  <r>
    <x v="2"/>
    <d v="2006-10-03T00:00:00"/>
    <x v="2"/>
    <n v="86.232638888888886"/>
    <x v="1"/>
    <n v="5691.7647058823532"/>
    <n v="0.54256612407761473"/>
    <n v="0.42308652829666921"/>
    <n v="9.7250000000000003E-2"/>
    <n v="5.5378701239292269E-2"/>
    <n v="9.4505677989645431E-2"/>
    <n v="220.55531091344025"/>
    <n v="32.275172117894066"/>
    <n v="21.824963809405162"/>
    <n v="89.94750561412674"/>
    <n v="78.000532382305863"/>
  </r>
  <r>
    <x v="2"/>
    <d v="2006-10-04T00:00:00"/>
    <x v="2"/>
    <n v="99.236111111111114"/>
    <x v="0"/>
    <n v="5132.166666666667"/>
    <n v="0.59133728570714128"/>
    <n v="0.34540127014134703"/>
    <n v="5.6499999999999995E-2"/>
    <n v="7.136679440145613E-2"/>
    <n v="8.4062569908387577E-2"/>
    <n v="231.84367392743826"/>
    <n v="31.136853680145929"/>
    <n v="15.697469416336888"/>
    <n v="88.132485918894147"/>
    <n v="76.068048250795272"/>
  </r>
  <r>
    <x v="2"/>
    <d v="2006-10-05T00:00:00"/>
    <x v="2"/>
    <n v="31.909722222222221"/>
    <x v="1"/>
    <n v="4000.170454545454"/>
    <n v="0.53805304693336931"/>
    <n v="0.31627929234293994"/>
    <n v="6.0999999999999999E-2"/>
    <n v="5.9845727825191861E-2"/>
    <n v="6.3953553075568118E-2"/>
    <n v="144.41817682949025"/>
    <n v="32.251765588825108"/>
    <n v="17.049770240577818"/>
    <n v="89.041891311557123"/>
    <n v="80.078097962138315"/>
  </r>
  <r>
    <x v="2"/>
    <d v="2006-10-06T00:00:00"/>
    <x v="2"/>
    <n v="71.475694444444443"/>
    <x v="1"/>
    <n v="4565"/>
    <n v="0.54271583064257023"/>
    <n v="0.30718508351259582"/>
    <n v="6.6250000000000003E-2"/>
    <n v="5.9879981398620094E-2"/>
    <n v="6.4356771143554536E-2"/>
    <n v="177.87806784539825"/>
    <n v="34.351282902738134"/>
    <n v="17.31013163420268"/>
    <n v="89.12170845074165"/>
    <n v="79.343851721360267"/>
  </r>
  <r>
    <x v="2"/>
    <d v="2006-10-07T00:00:00"/>
    <x v="2"/>
    <n v="78.854166666666671"/>
    <x v="1"/>
    <n v="5023.791666666667"/>
    <n v="0.48463320680793887"/>
    <n v="0.27487335200172514"/>
    <n v="6.4250000000000002E-2"/>
    <n v="6.1164659430882784E-2"/>
    <n v="5.3144888484848447E-2"/>
    <n v="213.01902322130925"/>
    <n v="30.065743625627189"/>
    <n v="15.763567720387471"/>
    <n v="87.557307229081971"/>
    <n v="80.938563730193309"/>
  </r>
  <r>
    <x v="2"/>
    <d v="2006-10-08T00:00:00"/>
    <x v="2"/>
    <n v="89.184027777777786"/>
    <x v="1"/>
    <n v="4636.041666666667"/>
    <n v="0.5802031428531883"/>
    <n v="0.28881801412061298"/>
    <n v="4.6249999999999999E-2"/>
    <n v="4.6279962370982156E-2"/>
    <n v="4.7455902884753785E-2"/>
    <n v="188.44126810501976"/>
    <n v="30.6357269731995"/>
    <n v="13.875535947839543"/>
    <n v="92.162714852068959"/>
    <n v="83.855709009619716"/>
  </r>
  <r>
    <x v="2"/>
    <d v="2006-10-09T00:00:00"/>
    <x v="2"/>
    <n v="98.784722222222229"/>
    <x v="0"/>
    <n v="5094.1127348643004"/>
    <n v="0.58346170378167939"/>
    <n v="0.27057239583275955"/>
    <n v="5.6999999999999995E-2"/>
    <n v="7.5107899850440585E-2"/>
    <n v="4.2973797565160586E-2"/>
    <n v="238.45162717249823"/>
    <n v="31.032230869099386"/>
    <n v="13.903001756158959"/>
    <n v="87.338577970114045"/>
    <n v="84.378259972854707"/>
  </r>
  <r>
    <x v="2"/>
    <d v="2006-10-10T00:00:00"/>
    <x v="2"/>
    <n v="99.409722222222229"/>
    <x v="0"/>
    <n v="5792.3044096728381"/>
    <n v="0.51460972750613343"/>
    <n v="0.26030153002571227"/>
    <n v="6.0499999999999998E-2"/>
    <n v="6.5053712406382413E-2"/>
    <n v="5.243924469470182E-2"/>
    <n v="237.76211565559424"/>
    <n v="29.564429854426834"/>
    <n v="13.692037033037009"/>
    <n v="87.550775706812772"/>
    <n v="80.160390787886243"/>
  </r>
  <r>
    <x v="2"/>
    <d v="2006-10-11T00:00:00"/>
    <x v="2"/>
    <n v="99.6875"/>
    <x v="0"/>
    <n v="5932.25"/>
    <n v="0.52360287591835586"/>
    <n v="0.24249389740626798"/>
    <n v="6.275E-2"/>
    <n v="6.7606277678242843E-2"/>
    <n v="4.7252018141982315E-2"/>
    <n v="281.26407571286853"/>
    <n v="29.968212871746957"/>
    <n v="12.849623333369772"/>
    <n v="87.285041069426427"/>
    <n v="80.811018882239722"/>
  </r>
  <r>
    <x v="2"/>
    <d v="2006-10-12T00:00:00"/>
    <x v="2"/>
    <n v="99.340277777777786"/>
    <x v="0"/>
    <n v="6171.5"/>
    <n v="0.5286886901235518"/>
    <n v="0.33983290740156363"/>
    <n v="5.6250000000000001E-2"/>
    <n v="6.2699626124877422E-2"/>
    <n v="7.0349207280656342E-2"/>
    <n v="245.69445128561151"/>
    <n v="31.43093650112209"/>
    <n v="18.210669730683694"/>
    <n v="88.316382406098242"/>
    <n v="79.60575340902875"/>
  </r>
  <r>
    <x v="2"/>
    <d v="2006-10-13T00:00:00"/>
    <x v="2"/>
    <n v="96.71875"/>
    <x v="0"/>
    <n v="5733.515789473684"/>
    <n v="0.61664858818764623"/>
    <n v="0.44582266574490903"/>
    <n v="6.0749999999999998E-2"/>
    <n v="7.2858097727713844E-2"/>
    <n v="9.5896718402549125E-2"/>
    <n v="268.59179314932373"/>
    <n v="32.029177455602124"/>
    <n v="20.659597983607565"/>
    <n v="88.385879704302695"/>
    <n v="78.855967877415111"/>
  </r>
  <r>
    <x v="2"/>
    <d v="2006-10-14T00:00:00"/>
    <x v="2"/>
    <n v="58.020833333333336"/>
    <x v="1"/>
    <n v="5200.541666666667"/>
    <n v="0.60060580040019873"/>
    <n v="0.40885852213415275"/>
    <n v="6.4750000000000002E-2"/>
    <n v="9.1537203134771206E-2"/>
    <n v="0.11866560052189358"/>
    <n v="219.50745313608849"/>
    <n v="31.504890998514963"/>
    <n v="18.0256242626191"/>
    <n v="85.00573215784658"/>
    <n v="71.445850859996582"/>
  </r>
  <r>
    <x v="2"/>
    <d v="2006-10-15T00:00:00"/>
    <x v="2"/>
    <n v="94.6875"/>
    <x v="0"/>
    <n v="5761.791666666667"/>
    <n v="0.57082261229153253"/>
    <n v="0.35251834488049866"/>
    <n v="5.5750000000000001E-2"/>
    <n v="7.3640644219935145E-2"/>
    <n v="7.3286152152715014E-2"/>
    <n v="236.50579261770952"/>
    <n v="29.270390195830807"/>
    <n v="16.470991349078773"/>
    <n v="87.318749133545836"/>
    <n v="79.564287711442759"/>
  </r>
  <r>
    <x v="2"/>
    <d v="2006-10-16T00:00:00"/>
    <x v="2"/>
    <n v="70.416666666666657"/>
    <x v="1"/>
    <n v="5239.416666666667"/>
    <n v="0.50944042107375187"/>
    <n v="0.24094996780382677"/>
    <n v="5.2249999999999998E-2"/>
    <n v="6.4827022893599068E-2"/>
    <n v="5.0461970393940202E-2"/>
    <n v="213.93436888318874"/>
    <n v="30.688223421288299"/>
    <n v="13.170565031987131"/>
    <n v="87.459442791937533"/>
    <n v="79.360773841961034"/>
  </r>
  <r>
    <x v="2"/>
    <d v="2006-10-17T00:00:00"/>
    <x v="2"/>
    <n v="89.010416666666671"/>
    <x v="1"/>
    <n v="5088.875"/>
    <n v="0.50477724295669479"/>
    <n v="0.26351948604095538"/>
    <n v="4.5249999999999999E-2"/>
    <n v="9.4909350954974214E-2"/>
    <n v="6.4430642098368782E-2"/>
    <n v="211.6964076858815"/>
    <n v="28.352913752986773"/>
    <n v="13.790440730888932"/>
    <n v="81.470475492010976"/>
    <n v="75.904536515190273"/>
  </r>
  <r>
    <x v="2"/>
    <d v="2006-10-18T00:00:00"/>
    <x v="2"/>
    <n v="97.430555555555557"/>
    <x v="0"/>
    <n v="5699.333333333333"/>
    <n v="0.57101697419230324"/>
    <n v="0.27657635097394434"/>
    <n v="8.8999999999999996E-2"/>
    <n v="7.4974173688362983E-2"/>
    <n v="7.1290100302881007E-2"/>
    <n v="243.69526594529452"/>
    <n v="34.528323982618097"/>
    <n v="14.329622578652168"/>
    <n v="87.05853284887344"/>
    <n v="74.594116365772024"/>
  </r>
  <r>
    <x v="2"/>
    <d v="2006-10-19T00:00:00"/>
    <x v="2"/>
    <n v="49.21875"/>
    <x v="1"/>
    <n v="4412.8657129672401"/>
    <n v="0.44101705290316107"/>
    <n v="0.24157100933780074"/>
    <n v="7.2499999999999995E-2"/>
    <n v="6.611770792147767E-2"/>
    <n v="4.9909182475433196E-2"/>
    <n v="233.11777397260278"/>
    <n v="30.284993717757555"/>
    <n v="15.498793265417161"/>
    <n v="85.1935996009706"/>
    <n v="79.595393615984165"/>
  </r>
  <r>
    <x v="2"/>
    <d v="2006-10-20T00:00:00"/>
    <x v="2"/>
    <n v="97.135416666666657"/>
    <x v="0"/>
    <n v="5197.375"/>
    <n v="0.42752808887427141"/>
    <n v="0.25444055222099299"/>
    <n v="4.3749999999999997E-2"/>
    <n v="6.8998975803241616E-2"/>
    <n v="5.6791834663911661E-2"/>
    <n v="256.93192823379127"/>
    <n v="26.981705930450524"/>
    <n v="14.893101446979633"/>
    <n v="84.075773364453468"/>
    <n v="77.976715469919355"/>
  </r>
  <r>
    <x v="2"/>
    <d v="2006-10-21T00:00:00"/>
    <x v="2"/>
    <n v="99.340277777777786"/>
    <x v="0"/>
    <n v="5551.791666666667"/>
    <n v="0.4799423731018515"/>
    <n v="0.24588829240440402"/>
    <n v="6.6000000000000003E-2"/>
    <n v="9.8606572511673624E-2"/>
    <n v="7.2803121590956962E-2"/>
    <n v="275.97102882699653"/>
    <n v="29.381370987149459"/>
    <n v="13.363923971385976"/>
    <n v="79.721807425779915"/>
    <n v="70.77670158159053"/>
  </r>
  <r>
    <x v="2"/>
    <d v="2006-10-22T00:00:00"/>
    <x v="2"/>
    <n v="99.53125"/>
    <x v="0"/>
    <n v="5765.791666666667"/>
    <n v="0.50870673910672859"/>
    <n v="0.28541229226891363"/>
    <n v="4.65E-2"/>
    <n v="6.437039803380544E-2"/>
    <n v="5.7276826309982688E-2"/>
    <n v="269.23240496575278"/>
    <n v="29.265718191980444"/>
    <n v="15.049946225756722"/>
    <n v="87.538043741247577"/>
    <n v="80.235657573883785"/>
  </r>
  <r>
    <x v="2"/>
    <d v="2006-10-23T00:00:00"/>
    <x v="2"/>
    <n v="99.53125"/>
    <x v="0"/>
    <n v="6941.75"/>
    <n v="0.62226594186702444"/>
    <n v="0.52177813958998087"/>
    <n v="8.6499999999999994E-2"/>
    <n v="6.1281181269697511E-2"/>
    <n v="0.10411871278958311"/>
    <n v="270.03142343346497"/>
    <n v="29.684352629003918"/>
    <n v="22.15876205712933"/>
    <n v="90.337976651927633"/>
    <n v="80.422658046804003"/>
  </r>
  <r>
    <x v="2"/>
    <d v="2006-10-24T00:00:00"/>
    <x v="2"/>
    <n v="97.274305555555557"/>
    <x v="0"/>
    <n v="6485"/>
    <n v="0.54954275120637375"/>
    <n v="0.52345714869506554"/>
    <n v="7.0250000000000007E-2"/>
    <n v="5.0126022736132585E-2"/>
    <n v="0.10859591687947148"/>
    <n v="234.10865423284375"/>
    <n v="29.163449348615867"/>
    <n v="24.292519424807526"/>
    <n v="91.034185284050579"/>
    <n v="79.608332552625129"/>
  </r>
  <r>
    <x v="2"/>
    <d v="2006-10-25T00:00:00"/>
    <x v="2"/>
    <n v="100"/>
    <x v="0"/>
    <n v="5723.25"/>
    <n v="0.65644256292680447"/>
    <n v="0.37061667108126212"/>
    <n v="6.9500000000000006E-2"/>
    <n v="6.1457676131862198E-2"/>
    <n v="7.0860786118253208E-2"/>
    <n v="210.74368256581477"/>
    <n v="32.454026479555544"/>
    <n v="16.390203636619809"/>
    <n v="90.808878440387446"/>
    <n v="81.229888410825069"/>
  </r>
  <r>
    <x v="2"/>
    <d v="2006-10-26T00:00:00"/>
    <x v="2"/>
    <n v="99.270833333333329"/>
    <x v="0"/>
    <n v="5414.541666666667"/>
    <n v="0.73408279449345504"/>
    <n v="0.42446326780506194"/>
    <n v="7.2499999999999995E-2"/>
    <n v="6.803500609834226E-2"/>
    <n v="7.080889469293436E-2"/>
    <n v="236.38045867095548"/>
    <n v="32.668438421500575"/>
    <n v="17.380730544387927"/>
    <n v="90.921118967042204"/>
    <n v="83.658361659290961"/>
  </r>
  <r>
    <x v="2"/>
    <d v="2006-10-27T00:00:00"/>
    <x v="2"/>
    <n v="98.454861111111114"/>
    <x v="0"/>
    <n v="5704.416666666667"/>
    <n v="0.583445331804888"/>
    <n v="0.40473674201276788"/>
    <n v="8.2250000000000004E-2"/>
    <n v="8.5166756771947252E-2"/>
    <n v="9.2210481076790723E-2"/>
    <n v="218.18993800127527"/>
    <n v="32.338939935439811"/>
    <n v="20.322149200119519"/>
    <n v="85.628238799703155"/>
    <n v="77.569037975310152"/>
  </r>
  <r>
    <x v="2"/>
    <d v="2006-10-28T00:00:00"/>
    <x v="2"/>
    <n v="96.25"/>
    <x v="0"/>
    <n v="5798.7232549982418"/>
    <n v="0.58427223921527494"/>
    <n v="0.31418587333147024"/>
    <n v="0.113"/>
    <n v="5.9486106813307495E-2"/>
    <n v="5.4764424906879175E-2"/>
    <n v="269.46524108686629"/>
    <n v="32.063427059022651"/>
    <n v="15.875204978833732"/>
    <n v="89.985020532813394"/>
    <n v="82.85299652197105"/>
  </r>
  <r>
    <x v="2"/>
    <d v="2006-10-29T00:00:00"/>
    <x v="2"/>
    <n v="99.704861111111114"/>
    <x v="0"/>
    <n v="5744.458333333333"/>
    <n v="0.56993764428572469"/>
    <n v="0.31971749856629944"/>
    <n v="8.6750000000000008E-2"/>
    <n v="4.9920047981765428E-2"/>
    <n v="5.705401527372881E-2"/>
    <n v="258.00987032799401"/>
    <n v="30.358466395084985"/>
    <n v="15.365939524758678"/>
    <n v="91.390796595229489"/>
    <n v="82.459878444777075"/>
  </r>
  <r>
    <x v="2"/>
    <d v="2006-10-30T00:00:00"/>
    <x v="2"/>
    <n v="87.135416666666671"/>
    <x v="1"/>
    <n v="6168.416666666667"/>
    <n v="0.70494043200436363"/>
    <n v="0.76251404495926833"/>
    <n v="5.7749999999999996E-2"/>
    <n v="6.7683276248155622E-2"/>
    <n v="0.12651601223224326"/>
    <n v="259.34278589678075"/>
    <n v="31.281313728351929"/>
    <n v="31.27840035870053"/>
    <n v="90.594586600288793"/>
    <n v="83.746443118332337"/>
  </r>
  <r>
    <x v="2"/>
    <d v="2006-10-31T00:00:00"/>
    <x v="2"/>
    <n v="96.423611111111114"/>
    <x v="0"/>
    <n v="6632.958333333333"/>
    <n v="0.67680340565377439"/>
    <n v="0.71671222440307558"/>
    <n v="6.9250000000000006E-2"/>
    <n v="5.5904662417301722E-2"/>
    <n v="0.11964578236538655"/>
    <m/>
    <n v="32.071493774554455"/>
    <n v="30.90582706263838"/>
    <n v="91.899080308391078"/>
    <n v="83.627684176692924"/>
  </r>
  <r>
    <x v="2"/>
    <d v="2006-11-01T00:00:00"/>
    <x v="2"/>
    <n v="99.6875"/>
    <x v="0"/>
    <n v="6338.7891440501044"/>
    <n v="0.68847658766648667"/>
    <n v="0.65838030302949657"/>
    <n v="5.6749999999999995E-2"/>
    <n v="5.7425239075063778E-2"/>
    <n v="0.133844874145016"/>
    <n v="225.17457439028072"/>
    <n v="31.431714180065683"/>
    <n v="26.212428785605429"/>
    <n v="91.826849651620037"/>
    <n v="80.079477115443467"/>
  </r>
  <r>
    <x v="2"/>
    <d v="2006-11-02T00:00:00"/>
    <x v="2"/>
    <n v="81.163194444444429"/>
    <x v="1"/>
    <n v="4776.9857142857109"/>
    <n v="0.62513354322483683"/>
    <n v="0.54007569499923735"/>
    <n v="5.7249999999999995E-2"/>
    <n v="5.6032330761196347E-2"/>
    <n v="7.8290470911857701E-2"/>
    <n v="196.62411913367575"/>
    <n v="30.185496124035879"/>
    <n v="24.525879554839229"/>
    <n v="91.205110705489986"/>
    <n v="85.775570903255598"/>
  </r>
  <r>
    <x v="2"/>
    <d v="2006-11-03T00:00:00"/>
    <x v="2"/>
    <n v="98.59375"/>
    <x v="0"/>
    <n v="5119.5780590717304"/>
    <n v="0.55417725028466869"/>
    <n v="0.49039894079153412"/>
    <n v="6.1749999999999999E-2"/>
    <n v="9.7983984991514769E-2"/>
    <n v="0.12071828251544857"/>
    <n v="223.99159011338"/>
    <n v="33.094978851907307"/>
    <n v="26.86010187182303"/>
    <n v="82.563383802095188"/>
    <n v="75.72376541881475"/>
  </r>
  <r>
    <x v="2"/>
    <d v="2006-11-04T00:00:00"/>
    <x v="2"/>
    <n v="99.236111111111114"/>
    <x v="0"/>
    <n v="4911.375"/>
    <n v="0.47781566854317781"/>
    <n v="0.31471367412613571"/>
    <n v="4.2500000000000003E-2"/>
    <n v="6.5981773950378478E-2"/>
    <n v="6.5356207610779746E-2"/>
    <n v="224.67666390499852"/>
    <n v="27.314750402257861"/>
    <n v="16.563953792344446"/>
    <n v="86.39966219723604"/>
    <n v="79.546960951268147"/>
  </r>
  <r>
    <x v="2"/>
    <d v="2006-11-05T00:00:00"/>
    <x v="2"/>
    <n v="94.322916666666671"/>
    <x v="0"/>
    <n v="5794.875"/>
    <n v="0.61248380809594682"/>
    <n v="0.62631878092452375"/>
    <n v="4.4750000000000005E-2"/>
    <n v="5.1001272108523357E-2"/>
    <n v="0.10164183187290471"/>
    <n v="255.161978139919"/>
    <n v="31.123869687325257"/>
    <n v="29.137654507988113"/>
    <n v="91.823460783739151"/>
    <n v="84.064732527958199"/>
  </r>
  <r>
    <x v="2"/>
    <d v="2006-11-06T00:00:00"/>
    <x v="2"/>
    <n v="86.684027777777786"/>
    <x v="1"/>
    <n v="5786.5360391882477"/>
    <n v="0.81318774060892773"/>
    <n v="1.0278627397776745"/>
    <n v="6.6000000000000003E-2"/>
    <n v="6.3671430795676845E-2"/>
    <n v="0.18422550574510826"/>
    <n v="241.96962589332753"/>
    <n v="33.680636031138562"/>
    <n v="38.022047723727866"/>
    <n v="92.343557839774192"/>
    <n v="82.474087886272443"/>
  </r>
  <r>
    <x v="2"/>
    <d v="2006-11-07T00:00:00"/>
    <x v="2"/>
    <n v="94.010416666666686"/>
    <x v="0"/>
    <n v="6116.333333333333"/>
    <n v="0.57297028048865062"/>
    <n v="0.71673752278625535"/>
    <n v="7.2250000000000009E-2"/>
    <n v="6.5874500457252141E-2"/>
    <n v="0.1813775314223636"/>
    <n v="266.88171179686549"/>
    <n v="29.751683364955838"/>
    <n v="31.521727168346128"/>
    <n v="88.699291121962531"/>
    <n v="75.126051923126525"/>
  </r>
  <r>
    <x v="2"/>
    <d v="2006-11-08T00:00:00"/>
    <x v="2"/>
    <n v="98.211805555555557"/>
    <x v="0"/>
    <n v="6603.083333333333"/>
    <n v="0.65998120417765693"/>
    <n v="0.53397034071778349"/>
    <n v="7.7249999999999999E-2"/>
    <n v="6.9849592043813899E-2"/>
    <n v="0.1004754686123409"/>
    <n v="264.78901850493179"/>
    <n v="32.091208593996178"/>
    <n v="23.622202782964468"/>
    <n v="89.61063211362783"/>
    <n v="81.528282446317817"/>
  </r>
  <r>
    <x v="2"/>
    <d v="2006-11-09T00:00:00"/>
    <x v="2"/>
    <n v="89.652777777777771"/>
    <x v="1"/>
    <n v="6283.6823612087192"/>
    <n v="0.63454330123017155"/>
    <n v="0.62456984498892831"/>
    <n v="6.9750000000000006E-2"/>
    <n v="5.1806158805598357E-2"/>
    <n v="9.0336445711069635E-2"/>
    <n v="242.059825587852"/>
    <n v="31.30390107581804"/>
    <n v="28.741142558844356"/>
    <n v="91.987792065197041"/>
    <n v="85.805675136167437"/>
  </r>
  <r>
    <x v="2"/>
    <d v="2006-11-10T00:00:00"/>
    <x v="2"/>
    <n v="84.84375"/>
    <x v="1"/>
    <n v="5968.375"/>
    <n v="0.82899096398663785"/>
    <n v="1.0526481256340015"/>
    <n v="6.3E-2"/>
    <n v="5.2977479569333151E-2"/>
    <n v="0.14970841951690086"/>
    <n v="254.00628450125376"/>
    <n v="32.988969839630542"/>
    <n v="38.471895008706227"/>
    <n v="93.758473355035491"/>
    <n v="86.109670520062664"/>
  </r>
  <r>
    <x v="2"/>
    <d v="2006-11-11T00:00:00"/>
    <x v="2"/>
    <n v="88.940972222222214"/>
    <x v="1"/>
    <n v="5302.416666666667"/>
    <n v="0.50979894464127995"/>
    <n v="0.43446656459083122"/>
    <n v="6.4750000000000002E-2"/>
    <n v="5.9654594900116133E-2"/>
    <n v="8.2626777773908824E-2"/>
    <n v="237.19243126517426"/>
    <n v="30.186505437214674"/>
    <n v="23.630223152593672"/>
    <n v="88.473235099739711"/>
    <n v="81.266108466709071"/>
  </r>
  <r>
    <x v="2"/>
    <d v="2006-11-12T00:00:00"/>
    <x v="2"/>
    <n v="100"/>
    <x v="0"/>
    <n v="4990.125"/>
    <n v="0.5988121001408615"/>
    <n v="0.37366499432863243"/>
    <n v="8.2000000000000003E-2"/>
    <n v="4.2385925551865287E-2"/>
    <n v="6.5985602695274231E-2"/>
    <n v="209.79494266994249"/>
    <n v="29.408870147316879"/>
    <n v="16.304340122561474"/>
    <n v="93.055644823378117"/>
    <n v="82.675296850206493"/>
  </r>
  <r>
    <x v="2"/>
    <d v="2006-11-13T00:00:00"/>
    <x v="2"/>
    <n v="99.548611111111114"/>
    <x v="0"/>
    <n v="5869.041666666667"/>
    <n v="0.65473112525859556"/>
    <n v="0.41686413303470898"/>
    <n v="8.4499999999999992E-2"/>
    <n v="5.6732639509910067E-2"/>
    <n v="7.1309926343818039E-2"/>
    <n v="254.10436417407627"/>
    <n v="32.385287190207407"/>
    <n v="18.752300342769178"/>
    <n v="91.494918582855917"/>
    <n v="83.209369218924266"/>
  </r>
  <r>
    <x v="2"/>
    <d v="2006-11-14T00:00:00"/>
    <x v="2"/>
    <n v="84.288194444444457"/>
    <x v="1"/>
    <n v="6244.237762237758"/>
    <n v="0.56373486833887687"/>
    <n v="0.42494179292606554"/>
    <n v="7.0500000000000007E-2"/>
    <n v="7.1099735378071779E-2"/>
    <n v="0.10294480989581381"/>
    <n v="272.28068485349149"/>
    <n v="28.437741642882116"/>
    <n v="18.643911811535204"/>
    <n v="87.606474702671221"/>
    <n v="76.19449449473251"/>
  </r>
  <r>
    <x v="2"/>
    <d v="2006-11-15T00:00:00"/>
    <x v="2"/>
    <n v="68.767361111111114"/>
    <x v="1"/>
    <n v="5728.791666666667"/>
    <n v="0.60844629761671676"/>
    <n v="0.42506136098704644"/>
    <n v="5.6499999999999995E-2"/>
    <n v="5.5930834505645836E-2"/>
    <n v="7.7090076376756272E-2"/>
    <n v="231.70967437706173"/>
    <n v="29.253064869918354"/>
    <n v="18.465093906537305"/>
    <n v="90.980802168036789"/>
    <n v="82.205435113300666"/>
  </r>
  <r>
    <x v="2"/>
    <d v="2006-11-16T00:00:00"/>
    <x v="2"/>
    <n v="96.909722222222214"/>
    <x v="0"/>
    <n v="6611.940298507463"/>
    <n v="0.60938037839987103"/>
    <n v="0.54243416634569497"/>
    <n v="5.2750000000000005E-2"/>
    <n v="5.9625964593347916E-2"/>
    <n v="0.1110936790299254"/>
    <n v="214.3964084011925"/>
    <n v="29.36094808720976"/>
    <n v="23.100989041447615"/>
    <n v="90.398619979505469"/>
    <n v="79.903118409491796"/>
  </r>
  <r>
    <x v="2"/>
    <d v="2006-11-17T00:00:00"/>
    <x v="2"/>
    <n v="91.614583333333329"/>
    <x v="0"/>
    <n v="6257.625"/>
    <n v="0.75141350963477893"/>
    <n v="0.99276041131945691"/>
    <n v="6.6000000000000003E-2"/>
    <n v="5.8035348892057116E-2"/>
    <n v="0.18379097514171808"/>
    <n v="290.41721748437624"/>
    <n v="33.417391852927196"/>
    <n v="39.104027763969128"/>
    <n v="92.436487500927058"/>
    <n v="81.87040227534068"/>
  </r>
  <r>
    <x v="2"/>
    <d v="2006-11-18T00:00:00"/>
    <x v="2"/>
    <n v="98.315972222222214"/>
    <x v="0"/>
    <n v="6104.291666666667"/>
    <n v="0.60503843761643106"/>
    <n v="0.69534075893326408"/>
    <n v="6.4500000000000002E-2"/>
    <n v="5.9462476231154818E-2"/>
    <n v="0.12689575161970754"/>
    <n v="234.63594307698801"/>
    <n v="33.568225650741482"/>
    <n v="35.039730441700016"/>
    <n v="90.330938176539604"/>
    <n v="82.045387416621637"/>
  </r>
  <r>
    <x v="2"/>
    <d v="2006-11-19T00:00:00"/>
    <x v="2"/>
    <n v="97.743055555555571"/>
    <x v="0"/>
    <n v="5900.875"/>
    <n v="0.55530981569633042"/>
    <n v="0.53801709268194686"/>
    <n v="7.9000000000000001E-2"/>
    <n v="5.4924423881495578E-2"/>
    <n v="9.8337359968558594E-2"/>
    <n v="279.691241528332"/>
    <n v="34.461191437884956"/>
    <n v="30.330460571045844"/>
    <n v="90.252968316482182"/>
    <n v="81.987848112686123"/>
  </r>
  <r>
    <x v="2"/>
    <d v="2006-11-20T00:00:00"/>
    <x v="2"/>
    <n v="98.524305555555543"/>
    <x v="0"/>
    <n v="5726.458333333333"/>
    <n v="0.51657054611670972"/>
    <n v="0.4046230250603558"/>
    <n v="6.4000000000000001E-2"/>
    <n v="4.9924726308214172E-2"/>
    <n v="6.5344029840844933E-2"/>
    <n v="240.16804766310625"/>
    <n v="26.577727647341614"/>
    <n v="19.35230682335305"/>
    <n v="90.50445422855563"/>
    <n v="84.132519584600487"/>
  </r>
  <r>
    <x v="2"/>
    <d v="2006-11-21T00:00:00"/>
    <x v="2"/>
    <n v="97.118055555555557"/>
    <x v="0"/>
    <n v="6090.25"/>
    <n v="0.54892328655268674"/>
    <n v="0.62465103004070721"/>
    <n v="6.5250000000000002E-2"/>
    <n v="7.2438160299334003E-2"/>
    <n v="9.5983079407840677E-2"/>
    <n v="267.42764285714276"/>
    <n v="26.168273040892167"/>
    <n v="29.049303328579406"/>
    <n v="87.043467334143443"/>
    <n v="84.912384314828287"/>
  </r>
  <r>
    <x v="2"/>
    <d v="2006-11-22T00:00:00"/>
    <x v="2"/>
    <n v="73.871527777777771"/>
    <x v="1"/>
    <n v="5429.1240875912372"/>
    <n v="0.61497990618690768"/>
    <n v="0.74833564095760907"/>
    <n v="7.9500000000000001E-2"/>
    <n v="5.8657501619908653E-2"/>
    <n v="9.6342142993282587E-2"/>
    <n v="225.92496147381348"/>
    <n v="27.984381348413851"/>
    <n v="32.824441451448422"/>
    <n v="90.65185361018807"/>
    <n v="87.382168729694371"/>
  </r>
  <r>
    <x v="2"/>
    <d v="2006-11-23T00:00:00"/>
    <x v="2"/>
    <n v="74.375"/>
    <x v="1"/>
    <n v="5394.125"/>
    <n v="0.63191537973543743"/>
    <n v="0.61111307912358348"/>
    <n v="8.975000000000001E-2"/>
    <n v="6.450511435974926E-2"/>
    <n v="0.12873784479143766"/>
    <n v="217.21531776454452"/>
    <n v="32.019876418627717"/>
    <n v="27.295110293270728"/>
    <n v="89.973381339188649"/>
    <n v="79.307925725067562"/>
  </r>
  <r>
    <x v="2"/>
    <d v="2006-11-24T00:00:00"/>
    <x v="2"/>
    <n v="79.913194444444443"/>
    <x v="1"/>
    <n v="5974.791666666667"/>
    <n v="0.77622312660727366"/>
    <n v="1.0529790901195997"/>
    <n v="8.6249999999999993E-2"/>
    <n v="6.9721471952207903E-2"/>
    <n v="0.17040549803663846"/>
    <n v="291.47487814386022"/>
    <n v="32.543593855161376"/>
    <n v="40.736845690680717"/>
    <n v="91.212339617063634"/>
    <n v="84.167090182361591"/>
  </r>
  <r>
    <x v="2"/>
    <d v="2006-11-25T00:00:00"/>
    <x v="2"/>
    <n v="93.506944444444443"/>
    <x v="0"/>
    <n v="6096.7011043819066"/>
    <n v="0.67764292847838892"/>
    <n v="0.66257698554841105"/>
    <n v="6.6750000000000004E-2"/>
    <n v="6.1906792435038813E-2"/>
    <n v="0.15279423326150246"/>
    <n v="291.02371685723023"/>
    <n v="31.828955513345637"/>
    <n v="26.45332654298209"/>
    <n v="91.041118944266699"/>
    <n v="77.385582584304188"/>
  </r>
  <r>
    <x v="2"/>
    <d v="2006-11-26T00:00:00"/>
    <x v="2"/>
    <n v="91.909722222222214"/>
    <x v="0"/>
    <n v="6131.6196447230932"/>
    <n v="0.59912142656650691"/>
    <n v="0.55862648049734498"/>
    <n v="5.8249999999999996E-2"/>
    <n v="6.8000651594696898E-2"/>
    <n v="0.12447370771109444"/>
    <n v="261.07989961011401"/>
    <n v="30.927144291921529"/>
    <n v="25.349367996160112"/>
    <n v="88.844738171576523"/>
    <n v="78.100238543783121"/>
  </r>
  <r>
    <x v="2"/>
    <d v="2006-11-27T00:00:00"/>
    <x v="2"/>
    <n v="99.149305555555557"/>
    <x v="0"/>
    <n v="6482.0696937697994"/>
    <n v="0.7323102986490555"/>
    <n v="0.61398798910818897"/>
    <n v="6.8250000000000005E-2"/>
    <n v="6.9014618905872821E-2"/>
    <n v="0.11420031735992107"/>
    <n v="273.45720290036076"/>
    <n v="32.143528230666519"/>
    <n v="24.281926962405453"/>
    <n v="90.770080308895814"/>
    <n v="81.783857123283056"/>
  </r>
  <r>
    <x v="2"/>
    <d v="2006-11-28T00:00:00"/>
    <x v="2"/>
    <n v="96.284722222222229"/>
    <x v="0"/>
    <n v="6455.5"/>
    <n v="0.76138476079828576"/>
    <n v="0.63356553322180054"/>
    <n v="6.1499999999999999E-2"/>
    <n v="7.3142894331782976E-2"/>
    <n v="0.12818764150725112"/>
    <n v="232.88810000062176"/>
    <n v="32.458169350042674"/>
    <n v="23.908382584728649"/>
    <n v="90.596982177630707"/>
    <n v="80.195969768741904"/>
  </r>
  <r>
    <x v="2"/>
    <d v="2006-11-29T00:00:00"/>
    <x v="2"/>
    <n v="89.166666666666657"/>
    <x v="1"/>
    <n v="6042.1169916434492"/>
    <n v="0.84141692179519811"/>
    <n v="0.62801684666906388"/>
    <n v="8.0499999999999988E-2"/>
    <n v="6.8874665361203596E-2"/>
    <n v="0.10859331753348493"/>
    <n v="256.83582080323578"/>
    <n v="37.642543232945613"/>
    <n v="25.37147407587041"/>
    <n v="91.98271825372494"/>
    <n v="83.064017032513092"/>
  </r>
  <r>
    <x v="2"/>
    <d v="2006-11-30T00:00:00"/>
    <x v="2"/>
    <n v="74.461805555555557"/>
    <x v="1"/>
    <n v="5849.291666666667"/>
    <n v="0.77192957276201546"/>
    <n v="0.55618299818111883"/>
    <n v="6.0249999999999998E-2"/>
    <n v="6.7411142537240412E-2"/>
    <n v="8.5666119361478332E-2"/>
    <n v="302.54074926479984"/>
    <n v="34.363707351133918"/>
    <n v="22.990518139159015"/>
    <n v="91.445828725118076"/>
    <n v="84.912693560062323"/>
  </r>
  <r>
    <x v="2"/>
    <d v="2006-12-01T00:00:00"/>
    <x v="2"/>
    <n v="75"/>
    <x v="1"/>
    <n v="6052.333333333333"/>
    <n v="0.63809216178884176"/>
    <n v="0.45874588772236607"/>
    <n v="6.1499999999999999E-2"/>
    <n v="6.8471143430155756E-2"/>
    <n v="9.1069066486877501E-2"/>
    <n v="229.6140292260765"/>
    <n v="30.426117565001398"/>
    <n v="19.686120307289237"/>
    <n v="89.470399781918715"/>
    <n v="80.520080319202179"/>
  </r>
  <r>
    <x v="2"/>
    <d v="2006-12-02T00:00:00"/>
    <x v="2"/>
    <n v="66.25"/>
    <x v="1"/>
    <n v="5341.7850892544584"/>
    <n v="0.65378284637990558"/>
    <n v="0.61707573779185232"/>
    <n v="7.2250000000000009E-2"/>
    <n v="5.4979266677246945E-2"/>
    <n v="0.13351704050485932"/>
    <n v="201.80909317308226"/>
    <n v="29.937335369923378"/>
    <n v="24.26457509186212"/>
    <n v="91.758364963174614"/>
    <n v="78.795291193026998"/>
  </r>
  <r>
    <x v="2"/>
    <d v="2006-12-03T00:00:00"/>
    <x v="2"/>
    <n v="67.708333333333343"/>
    <x v="1"/>
    <n v="4737.7453027139873"/>
    <n v="0.66359891749147337"/>
    <n v="0.79139587584203608"/>
    <n v="6.225E-2"/>
    <n v="5.5125940596470351E-2"/>
    <n v="0.2144352650551995"/>
    <n v="231.33996497690325"/>
    <n v="29.863076541777001"/>
    <n v="28.478654660763588"/>
    <n v="91.862457269347146"/>
    <n v="73.457283941132943"/>
  </r>
  <r>
    <x v="2"/>
    <d v="2006-12-04T00:00:00"/>
    <x v="2"/>
    <n v="1.0416666666666665"/>
    <x v="1"/>
    <n v="3621.7391739130435"/>
    <n v="0.54817582341926019"/>
    <n v="0.48843949413638299"/>
    <n v="0"/>
    <n v="6.3968216297011701E-2"/>
    <n v="0.16216097821790598"/>
    <n v="215.1391094538275"/>
    <n v="28.349439007296116"/>
    <n v="19.221489648906726"/>
    <n v="88.529012245742521"/>
    <n v="67.36546257889276"/>
  </r>
  <r>
    <x v="2"/>
    <d v="2006-12-05T00:00:00"/>
    <x v="2"/>
    <m/>
    <x v="1"/>
    <m/>
    <m/>
    <m/>
    <m/>
    <m/>
    <m/>
    <m/>
    <m/>
    <m/>
    <m/>
    <m/>
  </r>
  <r>
    <x v="2"/>
    <d v="2006-12-06T00:00:00"/>
    <x v="2"/>
    <m/>
    <x v="1"/>
    <m/>
    <m/>
    <m/>
    <m/>
    <m/>
    <m/>
    <m/>
    <m/>
    <m/>
    <m/>
    <m/>
  </r>
  <r>
    <x v="2"/>
    <d v="2006-12-07T00:00:00"/>
    <x v="2"/>
    <m/>
    <x v="1"/>
    <m/>
    <m/>
    <m/>
    <m/>
    <m/>
    <m/>
    <m/>
    <m/>
    <m/>
    <m/>
    <m/>
  </r>
  <r>
    <x v="2"/>
    <d v="2006-12-08T00:00:00"/>
    <x v="2"/>
    <n v="5.8159722222222214"/>
    <x v="1"/>
    <n v="3686.9081114206147"/>
    <n v="0.66986999392683766"/>
    <n v="0.52487709524136994"/>
    <n v="7.2250000000000009E-2"/>
    <n v="0.14688008877704589"/>
    <n v="0.15653423869666339"/>
    <m/>
    <n v="25.951705836396979"/>
    <n v="18.330716178101181"/>
    <n v="78.517281910647654"/>
    <n v="70.780183364500658"/>
  </r>
  <r>
    <x v="2"/>
    <d v="2006-12-09T00:00:00"/>
    <x v="2"/>
    <n v="39.791666666666671"/>
    <x v="1"/>
    <n v="4226.7921686747022"/>
    <n v="0.68254199291802509"/>
    <n v="0.69198023288617139"/>
    <n v="0.13450000000000001"/>
    <n v="8.0245474776628717E-2"/>
    <n v="0.11985108617367952"/>
    <n v="197.78229475288626"/>
    <n v="30.92625538154839"/>
    <n v="29.420555835613584"/>
    <n v="88.471940032538782"/>
    <n v="83.016567761798669"/>
  </r>
  <r>
    <x v="2"/>
    <d v="2006-12-10T00:00:00"/>
    <x v="2"/>
    <n v="53.350694444444443"/>
    <x v="1"/>
    <n v="5139.3939393939309"/>
    <n v="0.69669654173054241"/>
    <n v="0.65706453567570766"/>
    <n v="6.25E-2"/>
    <n v="8.4233875929563079E-2"/>
    <n v="0.14293941630489687"/>
    <n v="259.10728046725876"/>
    <n v="34.377281231460472"/>
    <n v="28.929845966789479"/>
    <n v="88.125347717148827"/>
    <n v="78.63412624570276"/>
  </r>
  <r>
    <x v="2"/>
    <d v="2006-12-11T00:00:00"/>
    <x v="2"/>
    <n v="40.607638888888893"/>
    <x v="1"/>
    <n v="4943.416666666667"/>
    <n v="0.53220853593912787"/>
    <n v="0.6284334483801689"/>
    <n v="5.8499999999999996E-2"/>
    <n v="4.7442702596631824E-2"/>
    <n v="0.13361724430096697"/>
    <n v="185.12609107055351"/>
    <n v="30.763768392411958"/>
    <n v="31.486330576473289"/>
    <n v="91.225211888824433"/>
    <n v="79.071493533131104"/>
  </r>
  <r>
    <x v="2"/>
    <d v="2006-12-12T00:00:00"/>
    <x v="2"/>
    <n v="54.496527777777779"/>
    <x v="1"/>
    <n v="5175.791666666667"/>
    <n v="0.57508046542082936"/>
    <n v="0.74600488326866254"/>
    <n v="6.4500000000000002E-2"/>
    <n v="5.9500501507394936E-2"/>
    <n v="0.14398897859355825"/>
    <n v="245.98995829317778"/>
    <n v="30.430459041533023"/>
    <n v="35.606512426602833"/>
    <n v="89.829008252325579"/>
    <n v="81.026015746350978"/>
  </r>
  <r>
    <x v="2"/>
    <d v="2006-12-13T00:00:00"/>
    <x v="2"/>
    <n v="71.111111111111114"/>
    <x v="1"/>
    <n v="5525.5882352941171"/>
    <n v="0.66689796506626919"/>
    <n v="0.74298306823654658"/>
    <n v="7.2499999999999995E-2"/>
    <n v="6.5451458965357215E-2"/>
    <n v="0.13405096760332874"/>
    <n v="289.11335893827373"/>
    <n v="32.397842554330317"/>
    <n v="32.86874995068596"/>
    <n v="90.368098832899463"/>
    <n v="82.292966509731471"/>
  </r>
  <r>
    <x v="2"/>
    <d v="2006-12-14T00:00:00"/>
    <x v="2"/>
    <n v="57.586805555555557"/>
    <x v="1"/>
    <n v="5158.6202090592369"/>
    <n v="0.65162524902972196"/>
    <n v="0.9809236862084505"/>
    <n v="6.5000000000000002E-2"/>
    <n v="7.0300967255888275E-2"/>
    <n v="0.19361767629955748"/>
    <n v="267.69958722749499"/>
    <n v="32.093405312546409"/>
    <n v="43.563514711943256"/>
    <n v="89.407263856952724"/>
    <n v="80.61996350969531"/>
  </r>
  <r>
    <x v="2"/>
    <d v="2006-12-15T00:00:00"/>
    <x v="2"/>
    <n v="65.121527777777771"/>
    <x v="1"/>
    <n v="5569.916666666667"/>
    <n v="0.7273909881762145"/>
    <n v="1.0265232797214201"/>
    <n v="9.0999999999999998E-2"/>
    <n v="6.6502738717417964E-2"/>
    <n v="0.24147196462398679"/>
    <n v="241.60240221504975"/>
    <n v="33.191631199901018"/>
    <n v="39.589862849680379"/>
    <n v="91.039619284845969"/>
    <n v="76.945804929621559"/>
  </r>
  <r>
    <x v="2"/>
    <d v="2006-12-16T00:00:00"/>
    <x v="2"/>
    <n v="65.625"/>
    <x v="1"/>
    <n v="5486.1225919439621"/>
    <n v="0.58272130071205297"/>
    <n v="0.62131141092212938"/>
    <n v="7.9750000000000001E-2"/>
    <n v="6.600239923945439E-2"/>
    <n v="0.1400003444151959"/>
    <n v="258.57949504472299"/>
    <n v="28.945226302014277"/>
    <n v="27.040267275426348"/>
    <n v="88.875992826861378"/>
    <n v="77.869979350230082"/>
  </r>
  <r>
    <x v="2"/>
    <d v="2006-12-17T00:00:00"/>
    <x v="2"/>
    <n v="75.590277777777771"/>
    <x v="1"/>
    <n v="5713.5524920466587"/>
    <n v="0.68913834097685922"/>
    <n v="0.99477719749548998"/>
    <n v="6.3E-2"/>
    <n v="7.4423250626838758E-2"/>
    <n v="0.18676786414824403"/>
    <n v="216.49627261546175"/>
    <n v="27.336824834246091"/>
    <n v="36.021525207066304"/>
    <n v="89.443745115049538"/>
    <n v="81.647820138342539"/>
  </r>
  <r>
    <x v="2"/>
    <d v="2006-12-18T00:00:00"/>
    <x v="2"/>
    <n v="64.010416666666671"/>
    <x v="1"/>
    <n v="4902.291666666667"/>
    <n v="0.56486632841757689"/>
    <n v="0.65004785833326251"/>
    <n v="4.2249999999999996E-2"/>
    <n v="6.3509267119480059E-2"/>
    <n v="0.12795419977681388"/>
    <n v="215.08107668930475"/>
    <n v="28.226324039090947"/>
    <n v="29.455592880079752"/>
    <n v="88.956888648691475"/>
    <n v="80.66653192077689"/>
  </r>
  <r>
    <x v="2"/>
    <d v="2006-12-19T00:00:00"/>
    <x v="2"/>
    <n v="49.618055555555557"/>
    <x v="1"/>
    <n v="4748.625"/>
    <n v="0.53190853707511832"/>
    <n v="0.61961444276009725"/>
    <n v="6.225E-2"/>
    <n v="4.3053578660511627E-2"/>
    <n v="0.10788939778003787"/>
    <n v="234.52100630850623"/>
    <n v="26.083928887043161"/>
    <n v="27.367033255883253"/>
    <n v="92.057776812505153"/>
    <n v="82.914526202598111"/>
  </r>
  <r>
    <x v="2"/>
    <d v="2006-12-20T00:00:00"/>
    <x v="2"/>
    <n v="51.510416666666671"/>
    <x v="1"/>
    <n v="5088.6566117151942"/>
    <n v="0.60442490252783332"/>
    <n v="0.71291435918948209"/>
    <n v="8.4749999999999992E-2"/>
    <n v="5.8447615227895287E-2"/>
    <n v="0.13052054507644006"/>
    <n v="222.87476503585324"/>
    <n v="27.401378752314976"/>
    <n v="29.29716116427316"/>
    <n v="90.522999967806271"/>
    <n v="82.057267252910805"/>
  </r>
  <r>
    <x v="2"/>
    <d v="2006-12-21T00:00:00"/>
    <x v="2"/>
    <n v="57.621527777777793"/>
    <x v="1"/>
    <n v="5330.916666666667"/>
    <n v="0.75166627416907661"/>
    <n v="0.82301925324897218"/>
    <n v="6.8000000000000005E-2"/>
    <n v="5.5382404916774153E-2"/>
    <n v="0.15084455263295396"/>
    <n v="257.92474473284449"/>
    <n v="28.567235016447619"/>
    <n v="27.675448703915514"/>
    <n v="92.811945981523593"/>
    <n v="82.11933268036546"/>
  </r>
  <r>
    <x v="2"/>
    <d v="2006-12-22T00:00:00"/>
    <x v="2"/>
    <n v="60.052083333333329"/>
    <x v="1"/>
    <n v="5472.7019498607206"/>
    <n v="0.7586829290442052"/>
    <n v="0.88948481056665141"/>
    <n v="7.3749999999999996E-2"/>
    <n v="5.8460451406303841E-2"/>
    <n v="0.13751429188842551"/>
    <n v="248.34055591273926"/>
    <n v="28.535967242230381"/>
    <n v="30.719478617961983"/>
    <n v="92.483777016342643"/>
    <n v="84.919724509788153"/>
  </r>
  <r>
    <x v="2"/>
    <d v="2006-12-23T00:00:00"/>
    <x v="2"/>
    <n v="50.920138888888879"/>
    <x v="1"/>
    <n v="4938.291666666667"/>
    <n v="0.86900586030990823"/>
    <n v="0.91111160465798746"/>
    <n v="6.5250000000000002E-2"/>
    <n v="4.8793655407691081E-2"/>
    <n v="0.16815021611327052"/>
    <n v="246.82839219464302"/>
    <n v="34.36403691082635"/>
    <n v="31.25122434208216"/>
    <n v="94.518931762838974"/>
    <n v="81.984696138720892"/>
  </r>
  <r>
    <x v="2"/>
    <d v="2006-12-24T00:00:00"/>
    <x v="2"/>
    <n v="44.097222222222229"/>
    <x v="1"/>
    <n v="4972.7644569816712"/>
    <n v="0.86214961439173621"/>
    <n v="0.81809702533708284"/>
    <n v="7.7249999999999999E-2"/>
    <n v="5.9059104619455224E-2"/>
    <n v="0.13494042921694749"/>
    <n v="230.11795643843823"/>
    <n v="32.663776572735898"/>
    <n v="27.87019998734597"/>
    <n v="93.317729803082713"/>
    <n v="83.910378188058729"/>
  </r>
  <r>
    <x v="2"/>
    <d v="2006-12-25T00:00:00"/>
    <x v="2"/>
    <n v="76.371527777777771"/>
    <x v="1"/>
    <n v="5430.4808362369376"/>
    <n v="0.68671281542304752"/>
    <n v="0.52817995722264577"/>
    <n v="7.1499999999999994E-2"/>
    <n v="4.1685801041599455E-2"/>
    <n v="8.7515467417345172E-2"/>
    <n v="249.862908950362"/>
    <n v="29.499818264797547"/>
    <n v="20.212440338153254"/>
    <n v="94.062394555844705"/>
    <n v="83.793180707555919"/>
  </r>
  <r>
    <x v="2"/>
    <d v="2006-12-26T00:00:00"/>
    <x v="2"/>
    <n v="82.777777777777786"/>
    <x v="1"/>
    <n v="5329.6855345911945"/>
    <n v="0.57033599984675054"/>
    <n v="0.41790631299945713"/>
    <n v="5.6250000000000001E-2"/>
    <n v="5.3712347527197904E-2"/>
    <n v="7.4058950952240493E-2"/>
    <n v="271.28351794975947"/>
    <n v="27.508013573077619"/>
    <n v="18.346628638620377"/>
    <n v="90.75918203763932"/>
    <n v="82.611302026855768"/>
  </r>
  <r>
    <x v="2"/>
    <d v="2006-12-27T00:00:00"/>
    <x v="2"/>
    <n v="90.729166666666657"/>
    <x v="0"/>
    <n v="5760.625"/>
    <n v="0.56130944404086647"/>
    <n v="0.46399233087020358"/>
    <n v="6.7000000000000004E-2"/>
    <n v="6.5010377306331468E-2"/>
    <n v="8.7558009163337641E-2"/>
    <n v="310.50411273235045"/>
    <n v="27.832548399654698"/>
    <n v="21.148662268819578"/>
    <n v="88.62467018661053"/>
    <n v="81.465946528218666"/>
  </r>
  <r>
    <x v="2"/>
    <d v="2006-12-28T00:00:00"/>
    <x v="2"/>
    <n v="79.479166666666671"/>
    <x v="1"/>
    <n v="5806.7178770949758"/>
    <n v="0.5215827494800378"/>
    <n v="0.51726534222322451"/>
    <n v="8.4750000000000006E-2"/>
    <n v="6.6895521894396445E-2"/>
    <n v="9.4935069561045124E-2"/>
    <n v="250.74016712454224"/>
    <n v="30.54691047635216"/>
    <n v="28.405669978955636"/>
    <n v="87.365493811201802"/>
    <n v="81.919542735394742"/>
  </r>
  <r>
    <x v="2"/>
    <d v="2006-12-29T00:00:00"/>
    <x v="2"/>
    <n v="69.201388888888886"/>
    <x v="1"/>
    <n v="6001.75"/>
    <n v="0.68596009444377337"/>
    <n v="0.90792518253273358"/>
    <n v="7.4249999999999997E-2"/>
    <n v="7.0467473611508638E-2"/>
    <n v="0.20833726652840492"/>
    <n v="309.53535670661398"/>
    <n v="28.167213718218147"/>
    <n v="32.143895573353355"/>
    <n v="89.952020202408178"/>
    <n v="77.555808646283182"/>
  </r>
  <r>
    <x v="2"/>
    <d v="2006-12-30T00:00:00"/>
    <x v="2"/>
    <n v="73.350694444444429"/>
    <x v="1"/>
    <n v="5691.1150193457661"/>
    <n v="0.71136313214489144"/>
    <n v="0.73904155137949445"/>
    <n v="8.7249999999999994E-2"/>
    <n v="5.5639819070169697E-2"/>
    <n v="0.15687490525462891"/>
    <n v="318.9794629424095"/>
    <n v="28.995185114007359"/>
    <n v="25.850080347288333"/>
    <n v="92.355633077098148"/>
    <n v="79.254129074227919"/>
  </r>
  <r>
    <x v="2"/>
    <d v="2006-12-31T00:00:00"/>
    <x v="2"/>
    <n v="87.048611111111114"/>
    <x v="1"/>
    <n v="5607.35632183908"/>
    <n v="0.61716614282976534"/>
    <n v="0.44528149395017746"/>
    <n v="7.2000000000000008E-2"/>
    <n v="7.4959299144016389E-2"/>
    <n v="8.0677531248235373E-2"/>
    <m/>
    <n v="28.402111614060015"/>
    <n v="19.129111819539659"/>
    <n v="88.086757500189222"/>
    <n v="82.2284770542526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PivotTable4" cacheId="0" dataOnRows="1" applyNumberFormats="0" applyBorderFormats="0" applyFontFormats="0" applyPatternFormats="0" applyAlignmentFormats="0" applyWidthHeightFormats="1" dataCaption="Data" updatedVersion="2" asteriskTotals="1" showMemberPropertyTips="0" useAutoFormatting="1" itemPrintTitles="1" createdVersion="1" indent="0" compact="0" compactData="0" gridDropZones="1">
  <location ref="R1:V26" firstHeaderRow="1" firstDataRow="2" firstDataCol="2"/>
  <pivotFields count="16">
    <pivotField compact="0" outline="0" subtotalTop="0" showAll="0" includeNewItemsInFilter="1"/>
    <pivotField dataField="1" compact="0" numFmtId="15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name="Availability" axis="axisCol" compact="0" outline="0" subtotalTop="0" showAll="0" includeNewItemsInFilter="1">
      <items count="3">
        <item x="0"/>
        <item x="1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24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rowItems>
  <colFields count="1">
    <field x="4"/>
  </colFields>
  <colItems count="3">
    <i>
      <x/>
    </i>
    <i>
      <x v="1"/>
    </i>
    <i t="grand">
      <x/>
    </i>
  </colItems>
  <dataFields count="6">
    <dataField name="Number" fld="1" subtotal="count" baseField="0" baseItem="0"/>
    <dataField name="Mean TPH" fld="5" subtotal="average" baseField="0" baseItem="0"/>
    <dataField name="Mean Cu Feed" fld="6" subtotal="average" baseField="0" baseItem="0"/>
    <dataField name="Mean Cu Conc" fld="12" subtotal="average" baseField="0" baseItem="0"/>
    <dataField name="Mean Cu Recovery" fld="14" subtotal="average" baseField="0" baseItem="0"/>
    <dataField name="Std.dev.Cu Recovery" fld="14" subtotal="stdDev" baseField="0" baseItem="0"/>
  </dataFields>
  <formats count="20">
    <format dxfId="19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0"/>
          </reference>
        </references>
      </pivotArea>
    </format>
    <format dxfId="18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1"/>
          </reference>
        </references>
      </pivotArea>
    </format>
    <format dxfId="17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2"/>
          </reference>
        </references>
      </pivotArea>
    </format>
    <format dxfId="16">
      <pivotArea field="2" grandRow="1" outline="0" axis="axisRow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5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0"/>
          </reference>
        </references>
      </pivotArea>
    </format>
    <format dxfId="14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1"/>
          </reference>
        </references>
      </pivotArea>
    </format>
    <format dxfId="13">
      <pivotArea outline="0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2" count="1" selected="0">
            <x v="2"/>
          </reference>
        </references>
      </pivotArea>
    </format>
    <format dxfId="12">
      <pivotArea field="2" grandRow="1" outline="0" axis="axisRow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1">
      <pivotArea outline="0" fieldPosition="0"/>
    </format>
    <format dxfId="10">
      <pivotArea dataOnly="0" labelOnly="1" outline="0" fieldPosition="0">
        <references count="1">
          <reference field="4" count="0"/>
        </references>
      </pivotArea>
    </format>
    <format dxfId="9">
      <pivotArea dataOnly="0" labelOnly="1" grandCol="1" outline="0" fieldPosition="0"/>
    </format>
    <format dxfId="8">
      <pivotArea dataOnly="0" labelOnly="1" outline="0" fieldPosition="0">
        <references count="1">
          <reference field="2" count="0"/>
        </references>
      </pivotArea>
    </format>
    <format dxfId="7">
      <pivotArea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format>
    <format dxfId="5">
      <pivotArea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format>
    <format dxfId="4">
      <pivotArea field="2" grandRow="1" outline="0" axis="axisRow" fieldPosition="0">
        <references count="1">
          <reference field="4294967294" count="1" selected="0">
            <x v="1"/>
          </reference>
        </references>
      </pivotArea>
    </format>
    <format dxfId="3">
      <pivotArea outline="0" fieldPosition="0">
        <references count="2">
          <reference field="4294967294" count="4" selected="0">
            <x v="2"/>
            <x v="3"/>
            <x v="4"/>
            <x v="5"/>
          </reference>
          <reference field="2" count="1" selected="0">
            <x v="0"/>
          </reference>
        </references>
      </pivotArea>
    </format>
    <format dxfId="2">
      <pivotArea outline="0" fieldPosition="0">
        <references count="2">
          <reference field="4294967294" count="4" selected="0">
            <x v="2"/>
            <x v="3"/>
            <x v="4"/>
            <x v="5"/>
          </reference>
          <reference field="2" count="1" selected="0">
            <x v="1"/>
          </reference>
        </references>
      </pivotArea>
    </format>
    <format dxfId="1">
      <pivotArea outline="0" fieldPosition="0">
        <references count="2">
          <reference field="4294967294" count="4" selected="0">
            <x v="2"/>
            <x v="3"/>
            <x v="4"/>
            <x v="5"/>
          </reference>
          <reference field="2" count="1" selected="0">
            <x v="2"/>
          </reference>
        </references>
      </pivotArea>
    </format>
    <format dxfId="0">
      <pivotArea field="2" grandRow="1" outline="0" axis="axisRow" fieldPosition="0">
        <references count="1">
          <reference field="4294967294" count="4" selected="0">
            <x v="2"/>
            <x v="3"/>
            <x v="4"/>
            <x v="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/>
  </sheetViews>
  <sheetFormatPr defaultRowHeight="12.75" x14ac:dyDescent="0.2"/>
  <cols>
    <col min="2" max="2" width="18" bestFit="1" customWidth="1"/>
    <col min="3" max="3" width="25.85546875" customWidth="1"/>
    <col min="4" max="4" width="26.28515625" bestFit="1" customWidth="1"/>
  </cols>
  <sheetData>
    <row r="2" spans="2:4" ht="13.5" customHeight="1" x14ac:dyDescent="0.2">
      <c r="B2" s="2" t="s">
        <v>0</v>
      </c>
      <c r="C2" s="2" t="s">
        <v>1</v>
      </c>
      <c r="D2" s="2" t="s">
        <v>2</v>
      </c>
    </row>
    <row r="3" spans="2:4" x14ac:dyDescent="0.2">
      <c r="B3" s="1">
        <v>34.31</v>
      </c>
      <c r="C3" s="3">
        <v>0.85299999999999998</v>
      </c>
      <c r="D3" s="3">
        <v>0.65800000000000003</v>
      </c>
    </row>
    <row r="4" spans="2:4" x14ac:dyDescent="0.2">
      <c r="B4" s="1">
        <v>42.21</v>
      </c>
      <c r="C4" s="3">
        <v>0.88200000000000001</v>
      </c>
      <c r="D4" s="3">
        <v>0.66300000000000003</v>
      </c>
    </row>
    <row r="5" spans="2:4" x14ac:dyDescent="0.2">
      <c r="B5" s="1">
        <v>22.93</v>
      </c>
      <c r="C5" s="3">
        <v>0.77300000000000002</v>
      </c>
      <c r="D5" s="3">
        <v>0.56499999999999995</v>
      </c>
    </row>
    <row r="6" spans="2:4" x14ac:dyDescent="0.2">
      <c r="B6" s="1">
        <v>7.09</v>
      </c>
      <c r="C6" s="3">
        <v>0.64900000000000002</v>
      </c>
      <c r="D6" s="3">
        <v>0.52</v>
      </c>
    </row>
  </sheetData>
  <phoneticPr fontId="17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4"/>
  <sheetViews>
    <sheetView workbookViewId="0">
      <selection activeCell="C32" sqref="C32"/>
    </sheetView>
  </sheetViews>
  <sheetFormatPr defaultRowHeight="12.75" x14ac:dyDescent="0.2"/>
  <cols>
    <col min="2" max="2" width="15.5703125" style="5" bestFit="1" customWidth="1"/>
    <col min="3" max="3" width="14" style="5" bestFit="1" customWidth="1"/>
  </cols>
  <sheetData>
    <row r="1" spans="2:3" x14ac:dyDescent="0.2">
      <c r="B1" s="6" t="s">
        <v>4</v>
      </c>
      <c r="C1" s="6" t="s">
        <v>3</v>
      </c>
    </row>
    <row r="2" spans="2:3" x14ac:dyDescent="0.2">
      <c r="B2" s="4">
        <v>12.3</v>
      </c>
      <c r="C2" s="4">
        <v>78.3</v>
      </c>
    </row>
    <row r="3" spans="2:3" x14ac:dyDescent="0.2">
      <c r="B3" s="4">
        <v>12</v>
      </c>
      <c r="C3" s="4">
        <v>79.7</v>
      </c>
    </row>
    <row r="4" spans="2:3" x14ac:dyDescent="0.2">
      <c r="B4" s="4">
        <v>12.1</v>
      </c>
      <c r="C4" s="4">
        <v>81.400000000000006</v>
      </c>
    </row>
    <row r="5" spans="2:3" x14ac:dyDescent="0.2">
      <c r="B5" s="4">
        <v>12.3</v>
      </c>
      <c r="C5" s="4">
        <v>82.1</v>
      </c>
    </row>
    <row r="6" spans="2:3" x14ac:dyDescent="0.2">
      <c r="B6" s="4">
        <v>12.6</v>
      </c>
      <c r="C6" s="4">
        <v>82.2</v>
      </c>
    </row>
    <row r="7" spans="2:3" x14ac:dyDescent="0.2">
      <c r="B7" s="4">
        <v>12.2</v>
      </c>
      <c r="C7" s="4">
        <v>83.4</v>
      </c>
    </row>
    <row r="8" spans="2:3" x14ac:dyDescent="0.2">
      <c r="B8" s="4">
        <v>11.9</v>
      </c>
      <c r="C8" s="4">
        <v>83</v>
      </c>
    </row>
    <row r="9" spans="2:3" x14ac:dyDescent="0.2">
      <c r="B9" s="4">
        <v>12.5</v>
      </c>
      <c r="C9" s="4">
        <v>83.6</v>
      </c>
    </row>
    <row r="10" spans="2:3" x14ac:dyDescent="0.2">
      <c r="B10" s="4">
        <v>13.1</v>
      </c>
      <c r="C10" s="4">
        <v>81.3</v>
      </c>
    </row>
    <row r="11" spans="2:3" x14ac:dyDescent="0.2">
      <c r="B11" s="4">
        <v>13.3</v>
      </c>
      <c r="C11" s="4">
        <v>81.900000000000006</v>
      </c>
    </row>
    <row r="12" spans="2:3" x14ac:dyDescent="0.2">
      <c r="B12" s="4">
        <v>12.7</v>
      </c>
      <c r="C12" s="4">
        <v>83.2</v>
      </c>
    </row>
    <row r="13" spans="2:3" x14ac:dyDescent="0.2">
      <c r="B13" s="4">
        <v>12.6</v>
      </c>
      <c r="C13" s="4">
        <v>83.9</v>
      </c>
    </row>
    <row r="14" spans="2:3" x14ac:dyDescent="0.2">
      <c r="B14" s="4">
        <v>11.8</v>
      </c>
      <c r="C14" s="4">
        <v>84.4</v>
      </c>
    </row>
    <row r="15" spans="2:3" x14ac:dyDescent="0.2">
      <c r="B15" s="4">
        <v>11.8</v>
      </c>
      <c r="C15" s="4">
        <v>79.3</v>
      </c>
    </row>
    <row r="16" spans="2:3" x14ac:dyDescent="0.2">
      <c r="B16" s="4">
        <v>11.7</v>
      </c>
      <c r="C16" s="4">
        <v>75.3</v>
      </c>
    </row>
    <row r="17" spans="2:3" x14ac:dyDescent="0.2">
      <c r="B17" s="4">
        <v>11.6</v>
      </c>
      <c r="C17" s="4">
        <v>77.599999999999994</v>
      </c>
    </row>
    <row r="18" spans="2:3" x14ac:dyDescent="0.2">
      <c r="B18" s="4">
        <v>11</v>
      </c>
      <c r="C18" s="4">
        <v>81.8</v>
      </c>
    </row>
    <row r="19" spans="2:3" x14ac:dyDescent="0.2">
      <c r="B19" s="4">
        <v>9.9</v>
      </c>
      <c r="C19" s="4">
        <v>78</v>
      </c>
    </row>
    <row r="20" spans="2:3" x14ac:dyDescent="0.2">
      <c r="B20" s="4">
        <v>10.6</v>
      </c>
      <c r="C20" s="4">
        <v>74.3</v>
      </c>
    </row>
    <row r="21" spans="2:3" x14ac:dyDescent="0.2">
      <c r="B21" s="4">
        <v>12.6</v>
      </c>
      <c r="C21" s="4">
        <v>73.3</v>
      </c>
    </row>
    <row r="22" spans="2:3" x14ac:dyDescent="0.2">
      <c r="B22" s="4">
        <v>12</v>
      </c>
      <c r="C22" s="4">
        <v>76</v>
      </c>
    </row>
    <row r="23" spans="2:3" x14ac:dyDescent="0.2">
      <c r="B23" s="4">
        <v>12.3</v>
      </c>
      <c r="C23" s="4">
        <v>68.7</v>
      </c>
    </row>
    <row r="24" spans="2:3" x14ac:dyDescent="0.2">
      <c r="B24" s="4">
        <v>12.2</v>
      </c>
      <c r="C24" s="4">
        <v>73.7</v>
      </c>
    </row>
    <row r="25" spans="2:3" x14ac:dyDescent="0.2">
      <c r="B25" s="4">
        <v>11.5</v>
      </c>
      <c r="C25" s="4">
        <v>71.599999999999994</v>
      </c>
    </row>
    <row r="26" spans="2:3" x14ac:dyDescent="0.2">
      <c r="B26" s="4">
        <v>11.1</v>
      </c>
      <c r="C26" s="4">
        <v>73.099999999999994</v>
      </c>
    </row>
    <row r="27" spans="2:3" x14ac:dyDescent="0.2">
      <c r="B27" s="4">
        <v>11.3</v>
      </c>
      <c r="C27" s="4">
        <v>77.3</v>
      </c>
    </row>
    <row r="28" spans="2:3" x14ac:dyDescent="0.2">
      <c r="B28" s="4">
        <v>11.7</v>
      </c>
      <c r="C28" s="4">
        <v>76.599999999999994</v>
      </c>
    </row>
    <row r="29" spans="2:3" x14ac:dyDescent="0.2">
      <c r="B29" s="4">
        <v>12.2</v>
      </c>
      <c r="C29" s="4">
        <v>76.2</v>
      </c>
    </row>
    <row r="30" spans="2:3" x14ac:dyDescent="0.2">
      <c r="B30" s="4">
        <v>12.7</v>
      </c>
      <c r="C30" s="4">
        <v>75.5</v>
      </c>
    </row>
    <row r="31" spans="2:3" x14ac:dyDescent="0.2">
      <c r="B31" s="4">
        <v>11.2</v>
      </c>
      <c r="C31" s="4">
        <v>76.8</v>
      </c>
    </row>
    <row r="32" spans="2:3" x14ac:dyDescent="0.2">
      <c r="B32" s="4">
        <v>11.9</v>
      </c>
      <c r="C32" s="4">
        <v>75.099999999999994</v>
      </c>
    </row>
    <row r="33" spans="2:3" x14ac:dyDescent="0.2">
      <c r="B33" s="4">
        <v>11.4</v>
      </c>
      <c r="C33" s="4">
        <v>78.2</v>
      </c>
    </row>
    <row r="34" spans="2:3" x14ac:dyDescent="0.2">
      <c r="B34" s="4">
        <v>11.6</v>
      </c>
      <c r="C34" s="4">
        <v>81.7</v>
      </c>
    </row>
    <row r="35" spans="2:3" x14ac:dyDescent="0.2">
      <c r="B35" s="4">
        <v>12.7</v>
      </c>
      <c r="C35" s="4">
        <v>77.400000000000006</v>
      </c>
    </row>
    <row r="36" spans="2:3" x14ac:dyDescent="0.2">
      <c r="B36" s="4">
        <v>13.7</v>
      </c>
      <c r="C36" s="4">
        <v>76.8</v>
      </c>
    </row>
    <row r="37" spans="2:3" x14ac:dyDescent="0.2">
      <c r="B37" s="4">
        <v>12.8</v>
      </c>
      <c r="C37" s="4">
        <v>79.5</v>
      </c>
    </row>
    <row r="38" spans="2:3" x14ac:dyDescent="0.2">
      <c r="B38" s="4">
        <v>12.3</v>
      </c>
      <c r="C38" s="4">
        <v>81.099999999999994</v>
      </c>
    </row>
    <row r="39" spans="2:3" x14ac:dyDescent="0.2">
      <c r="B39" s="4">
        <v>12.5</v>
      </c>
      <c r="C39" s="4">
        <v>81</v>
      </c>
    </row>
    <row r="40" spans="2:3" x14ac:dyDescent="0.2">
      <c r="B40" s="4">
        <v>12.7</v>
      </c>
      <c r="C40" s="4">
        <v>81.7</v>
      </c>
    </row>
    <row r="41" spans="2:3" x14ac:dyDescent="0.2">
      <c r="B41" s="4">
        <v>11.9</v>
      </c>
      <c r="C41" s="4">
        <v>82.6</v>
      </c>
    </row>
    <row r="42" spans="2:3" x14ac:dyDescent="0.2">
      <c r="B42" s="4">
        <v>12.7</v>
      </c>
      <c r="C42" s="4">
        <v>82.6</v>
      </c>
    </row>
    <row r="43" spans="2:3" x14ac:dyDescent="0.2">
      <c r="B43" s="4">
        <v>12.5</v>
      </c>
      <c r="C43" s="4">
        <v>81.599999999999994</v>
      </c>
    </row>
    <row r="44" spans="2:3" x14ac:dyDescent="0.2">
      <c r="B44" s="4">
        <v>12.7</v>
      </c>
      <c r="C44" s="4">
        <v>82.7</v>
      </c>
    </row>
    <row r="45" spans="2:3" x14ac:dyDescent="0.2">
      <c r="B45" s="4">
        <v>12.3</v>
      </c>
      <c r="C45" s="4">
        <v>79.599999999999994</v>
      </c>
    </row>
    <row r="46" spans="2:3" x14ac:dyDescent="0.2">
      <c r="B46" s="4">
        <v>11.9</v>
      </c>
      <c r="C46" s="4">
        <v>80.7</v>
      </c>
    </row>
    <row r="47" spans="2:3" x14ac:dyDescent="0.2">
      <c r="B47" s="4">
        <v>12.1</v>
      </c>
      <c r="C47" s="4">
        <v>82.6</v>
      </c>
    </row>
    <row r="48" spans="2:3" x14ac:dyDescent="0.2">
      <c r="B48" s="4">
        <v>12.6</v>
      </c>
      <c r="C48" s="4">
        <v>83.4</v>
      </c>
    </row>
    <row r="49" spans="2:3" x14ac:dyDescent="0.2">
      <c r="B49" s="4">
        <v>12.4</v>
      </c>
      <c r="C49" s="4">
        <v>83.9</v>
      </c>
    </row>
    <row r="50" spans="2:3" x14ac:dyDescent="0.2">
      <c r="B50" s="4">
        <v>11.6</v>
      </c>
      <c r="C50" s="4">
        <v>82.8</v>
      </c>
    </row>
    <row r="51" spans="2:3" x14ac:dyDescent="0.2">
      <c r="B51" s="4">
        <v>11.5</v>
      </c>
      <c r="C51" s="4">
        <v>82.7</v>
      </c>
    </row>
    <row r="52" spans="2:3" x14ac:dyDescent="0.2">
      <c r="B52" s="4">
        <v>12.1</v>
      </c>
      <c r="C52" s="4">
        <v>83.4</v>
      </c>
    </row>
    <row r="53" spans="2:3" x14ac:dyDescent="0.2">
      <c r="B53" s="4">
        <v>11.6</v>
      </c>
      <c r="C53" s="4">
        <v>83.3</v>
      </c>
    </row>
    <row r="54" spans="2:3" x14ac:dyDescent="0.2">
      <c r="B54" s="4">
        <v>11.5</v>
      </c>
      <c r="C54" s="4">
        <v>85.6</v>
      </c>
    </row>
    <row r="55" spans="2:3" x14ac:dyDescent="0.2">
      <c r="B55" s="4">
        <v>12.3</v>
      </c>
      <c r="C55" s="4">
        <v>83.8</v>
      </c>
    </row>
    <row r="56" spans="2:3" x14ac:dyDescent="0.2">
      <c r="B56" s="4">
        <v>13</v>
      </c>
      <c r="C56" s="5">
        <v>86.4</v>
      </c>
    </row>
    <row r="57" spans="2:3" x14ac:dyDescent="0.2">
      <c r="B57" s="4">
        <v>12.2</v>
      </c>
      <c r="C57" s="4">
        <v>83.5</v>
      </c>
    </row>
    <row r="58" spans="2:3" x14ac:dyDescent="0.2">
      <c r="B58" s="4">
        <v>12.6</v>
      </c>
      <c r="C58" s="4">
        <v>81.3</v>
      </c>
    </row>
    <row r="59" spans="2:3" x14ac:dyDescent="0.2">
      <c r="B59" s="4">
        <v>11.6</v>
      </c>
      <c r="C59" s="4">
        <v>81.400000000000006</v>
      </c>
    </row>
    <row r="60" spans="2:3" x14ac:dyDescent="0.2">
      <c r="B60" s="4">
        <v>11.8</v>
      </c>
      <c r="C60" s="4">
        <v>81.599999999999994</v>
      </c>
    </row>
    <row r="61" spans="2:3" x14ac:dyDescent="0.2">
      <c r="B61" s="4">
        <v>11.9</v>
      </c>
      <c r="C61" s="4">
        <v>83.4</v>
      </c>
    </row>
    <row r="62" spans="2:3" x14ac:dyDescent="0.2">
      <c r="B62" s="4">
        <v>12.6</v>
      </c>
      <c r="C62" s="4">
        <v>80.900000000000006</v>
      </c>
    </row>
    <row r="63" spans="2:3" x14ac:dyDescent="0.2">
      <c r="B63" s="4">
        <v>12.6</v>
      </c>
      <c r="C63" s="4">
        <v>81</v>
      </c>
    </row>
    <row r="64" spans="2:3" x14ac:dyDescent="0.2">
      <c r="B64" s="4">
        <v>12</v>
      </c>
      <c r="C64" s="4">
        <v>85.2</v>
      </c>
    </row>
    <row r="65" spans="2:3" x14ac:dyDescent="0.2">
      <c r="B65" s="4">
        <v>12</v>
      </c>
      <c r="C65" s="4">
        <v>84.3</v>
      </c>
    </row>
    <row r="66" spans="2:3" x14ac:dyDescent="0.2">
      <c r="B66" s="4">
        <v>12.5</v>
      </c>
      <c r="C66" s="4">
        <v>84.6</v>
      </c>
    </row>
    <row r="67" spans="2:3" x14ac:dyDescent="0.2">
      <c r="B67" s="4">
        <v>11.7</v>
      </c>
      <c r="C67" s="4">
        <v>80.8</v>
      </c>
    </row>
    <row r="68" spans="2:3" x14ac:dyDescent="0.2">
      <c r="B68" s="4">
        <v>11.8</v>
      </c>
      <c r="C68" s="4">
        <v>77.5</v>
      </c>
    </row>
    <row r="69" spans="2:3" x14ac:dyDescent="0.2">
      <c r="B69" s="4">
        <v>11.9</v>
      </c>
      <c r="C69" s="4">
        <v>78.400000000000006</v>
      </c>
    </row>
    <row r="70" spans="2:3" x14ac:dyDescent="0.2">
      <c r="B70" s="4">
        <v>12.2</v>
      </c>
      <c r="C70" s="4">
        <v>76.400000000000006</v>
      </c>
    </row>
    <row r="71" spans="2:3" x14ac:dyDescent="0.2">
      <c r="B71" s="4">
        <v>11.9</v>
      </c>
      <c r="C71" s="4">
        <v>81</v>
      </c>
    </row>
    <row r="72" spans="2:3" x14ac:dyDescent="0.2">
      <c r="B72" s="4">
        <v>12.5</v>
      </c>
      <c r="C72" s="4">
        <v>81</v>
      </c>
    </row>
    <row r="73" spans="2:3" x14ac:dyDescent="0.2">
      <c r="B73" s="4">
        <v>11.3</v>
      </c>
      <c r="C73" s="4">
        <v>79.5</v>
      </c>
    </row>
    <row r="74" spans="2:3" x14ac:dyDescent="0.2">
      <c r="B74" s="4">
        <v>12.3</v>
      </c>
      <c r="C74" s="4">
        <v>81</v>
      </c>
    </row>
    <row r="75" spans="2:3" x14ac:dyDescent="0.2">
      <c r="B75" s="4">
        <v>11.3</v>
      </c>
      <c r="C75" s="4">
        <v>84.7</v>
      </c>
    </row>
    <row r="76" spans="2:3" x14ac:dyDescent="0.2">
      <c r="B76" s="4">
        <v>11.6</v>
      </c>
      <c r="C76" s="4">
        <v>81</v>
      </c>
    </row>
    <row r="77" spans="2:3" x14ac:dyDescent="0.2">
      <c r="B77" s="4">
        <v>12.1</v>
      </c>
      <c r="C77" s="4">
        <v>80.8</v>
      </c>
    </row>
    <row r="78" spans="2:3" x14ac:dyDescent="0.2">
      <c r="B78" s="4">
        <v>10.8</v>
      </c>
      <c r="C78" s="4">
        <v>81.2</v>
      </c>
    </row>
    <row r="79" spans="2:3" x14ac:dyDescent="0.2">
      <c r="B79" s="4">
        <v>11.4</v>
      </c>
      <c r="C79" s="4">
        <v>83.7</v>
      </c>
    </row>
    <row r="80" spans="2:3" x14ac:dyDescent="0.2">
      <c r="B80" s="4">
        <v>12.3</v>
      </c>
      <c r="C80" s="4">
        <v>83.8</v>
      </c>
    </row>
    <row r="81" spans="2:3" x14ac:dyDescent="0.2">
      <c r="B81" s="4">
        <v>12.3</v>
      </c>
      <c r="C81" s="4">
        <v>80.900000000000006</v>
      </c>
    </row>
    <row r="82" spans="2:3" x14ac:dyDescent="0.2">
      <c r="B82" s="4">
        <v>11.9</v>
      </c>
      <c r="C82" s="4">
        <v>79.400000000000006</v>
      </c>
    </row>
    <row r="83" spans="2:3" x14ac:dyDescent="0.2">
      <c r="B83" s="4">
        <v>11.9</v>
      </c>
      <c r="C83" s="4">
        <v>81.2</v>
      </c>
    </row>
    <row r="84" spans="2:3" x14ac:dyDescent="0.2">
      <c r="B84" s="4">
        <v>12</v>
      </c>
      <c r="C84" s="4">
        <v>80.900000000000006</v>
      </c>
    </row>
  </sheetData>
  <phoneticPr fontId="1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51"/>
  <sheetViews>
    <sheetView workbookViewId="0">
      <selection activeCell="D29" sqref="D29"/>
    </sheetView>
  </sheetViews>
  <sheetFormatPr defaultRowHeight="12.75" x14ac:dyDescent="0.2"/>
  <cols>
    <col min="2" max="2" width="9.140625" style="5" customWidth="1"/>
    <col min="3" max="3" width="11.42578125" style="11" bestFit="1" customWidth="1"/>
  </cols>
  <sheetData>
    <row r="1" spans="2:3" x14ac:dyDescent="0.2">
      <c r="B1" s="7" t="s">
        <v>5</v>
      </c>
      <c r="C1" s="9" t="s">
        <v>6</v>
      </c>
    </row>
    <row r="2" spans="2:3" x14ac:dyDescent="0.2">
      <c r="B2" s="5">
        <v>1</v>
      </c>
      <c r="C2" s="10">
        <v>79.163632759920006</v>
      </c>
    </row>
    <row r="3" spans="2:3" x14ac:dyDescent="0.2">
      <c r="B3" s="5">
        <v>2</v>
      </c>
      <c r="C3" s="10">
        <v>81.324231800937014</v>
      </c>
    </row>
    <row r="4" spans="2:3" x14ac:dyDescent="0.2">
      <c r="B4" s="5">
        <v>3</v>
      </c>
      <c r="C4" s="10">
        <v>78.552731089764961</v>
      </c>
    </row>
    <row r="5" spans="2:3" x14ac:dyDescent="0.2">
      <c r="B5" s="5">
        <v>4</v>
      </c>
      <c r="C5" s="10">
        <v>83.805469577849593</v>
      </c>
    </row>
    <row r="6" spans="2:3" x14ac:dyDescent="0.2">
      <c r="B6" s="5">
        <v>5</v>
      </c>
      <c r="C6" s="10">
        <v>82.497525544994787</v>
      </c>
    </row>
    <row r="7" spans="2:3" x14ac:dyDescent="0.2">
      <c r="B7" s="5">
        <v>6</v>
      </c>
      <c r="C7" s="10">
        <v>82.855650481791869</v>
      </c>
    </row>
    <row r="8" spans="2:3" x14ac:dyDescent="0.2">
      <c r="B8" s="5">
        <v>7</v>
      </c>
      <c r="C8" s="10">
        <v>84.748487866228402</v>
      </c>
    </row>
    <row r="9" spans="2:3" x14ac:dyDescent="0.2">
      <c r="B9" s="5">
        <v>8</v>
      </c>
      <c r="C9" s="10">
        <v>87.440709260126752</v>
      </c>
    </row>
    <row r="10" spans="2:3" x14ac:dyDescent="0.2">
      <c r="B10" s="5">
        <v>9</v>
      </c>
      <c r="C10" s="10">
        <v>82.986732077949483</v>
      </c>
    </row>
    <row r="11" spans="2:3" x14ac:dyDescent="0.2">
      <c r="B11" s="5">
        <v>10</v>
      </c>
      <c r="C11" s="10">
        <v>86.428832655158203</v>
      </c>
    </row>
    <row r="12" spans="2:3" x14ac:dyDescent="0.2">
      <c r="B12" s="5">
        <v>11</v>
      </c>
      <c r="C12" s="10">
        <v>88.435321305313323</v>
      </c>
    </row>
    <row r="13" spans="2:3" x14ac:dyDescent="0.2">
      <c r="B13" s="5">
        <v>12</v>
      </c>
      <c r="C13" s="10">
        <v>89.969760789550605</v>
      </c>
    </row>
    <row r="14" spans="2:3" x14ac:dyDescent="0.2">
      <c r="B14" s="5">
        <v>13</v>
      </c>
      <c r="C14" s="10">
        <v>86.936470614220809</v>
      </c>
    </row>
    <row r="15" spans="2:3" x14ac:dyDescent="0.2">
      <c r="B15" s="5">
        <v>14</v>
      </c>
      <c r="C15" s="10">
        <v>81.244502878811716</v>
      </c>
    </row>
    <row r="16" spans="2:3" x14ac:dyDescent="0.2">
      <c r="B16" s="5">
        <v>15</v>
      </c>
      <c r="C16" s="10">
        <v>88.901966138953398</v>
      </c>
    </row>
    <row r="17" spans="2:3" x14ac:dyDescent="0.2">
      <c r="B17" s="5">
        <v>16</v>
      </c>
      <c r="C17" s="10">
        <v>87.665446993195332</v>
      </c>
    </row>
    <row r="18" spans="2:3" x14ac:dyDescent="0.2">
      <c r="B18" s="5">
        <v>17</v>
      </c>
      <c r="C18" s="10">
        <v>86.24810523519885</v>
      </c>
    </row>
    <row r="19" spans="2:3" x14ac:dyDescent="0.2">
      <c r="B19" s="5">
        <v>18</v>
      </c>
      <c r="C19" s="10">
        <v>86.627157434401752</v>
      </c>
    </row>
    <row r="20" spans="2:3" x14ac:dyDescent="0.2">
      <c r="B20" s="5">
        <v>19</v>
      </c>
      <c r="C20" s="10">
        <v>81.757260613473292</v>
      </c>
    </row>
    <row r="21" spans="2:3" x14ac:dyDescent="0.2">
      <c r="B21" s="5">
        <v>20</v>
      </c>
      <c r="C21" s="10">
        <v>73.266758351047685</v>
      </c>
    </row>
    <row r="22" spans="2:3" x14ac:dyDescent="0.2">
      <c r="B22" s="5">
        <v>21</v>
      </c>
      <c r="C22" s="10">
        <v>77.317143007675654</v>
      </c>
    </row>
    <row r="23" spans="2:3" x14ac:dyDescent="0.2">
      <c r="B23" s="5">
        <v>22</v>
      </c>
      <c r="C23" s="10">
        <v>82.384163257692606</v>
      </c>
    </row>
    <row r="24" spans="2:3" x14ac:dyDescent="0.2">
      <c r="B24" s="5">
        <v>23</v>
      </c>
      <c r="C24" s="10">
        <v>85.738320964262314</v>
      </c>
    </row>
    <row r="25" spans="2:3" x14ac:dyDescent="0.2">
      <c r="B25" s="5">
        <v>24</v>
      </c>
      <c r="C25" s="10">
        <v>87.415574590791493</v>
      </c>
    </row>
    <row r="26" spans="2:3" x14ac:dyDescent="0.2">
      <c r="B26" s="5">
        <v>25</v>
      </c>
      <c r="C26" s="10">
        <v>72.77154842277757</v>
      </c>
    </row>
    <row r="27" spans="2:3" x14ac:dyDescent="0.2">
      <c r="B27" s="5">
        <v>26</v>
      </c>
      <c r="C27" s="10">
        <v>84.602708508651631</v>
      </c>
    </row>
    <row r="28" spans="2:3" x14ac:dyDescent="0.2">
      <c r="B28" s="5">
        <v>27</v>
      </c>
      <c r="C28" s="10">
        <v>87.519143159061059</v>
      </c>
    </row>
    <row r="29" spans="2:3" x14ac:dyDescent="0.2">
      <c r="B29" s="5">
        <v>28</v>
      </c>
      <c r="C29" s="10">
        <v>81.718844213049564</v>
      </c>
    </row>
    <row r="30" spans="2:3" x14ac:dyDescent="0.2">
      <c r="B30" s="5">
        <v>29</v>
      </c>
      <c r="C30" s="10">
        <v>78.107481295930185</v>
      </c>
    </row>
    <row r="31" spans="2:3" x14ac:dyDescent="0.2">
      <c r="B31" s="5">
        <v>30</v>
      </c>
      <c r="C31" s="10">
        <v>83.939031289472837</v>
      </c>
    </row>
    <row r="32" spans="2:3" x14ac:dyDescent="0.2">
      <c r="B32" s="5">
        <v>31</v>
      </c>
      <c r="C32" s="10">
        <v>81.873907752211323</v>
      </c>
    </row>
    <row r="33" spans="2:3" x14ac:dyDescent="0.2">
      <c r="B33" s="5">
        <v>32</v>
      </c>
      <c r="C33" s="10">
        <v>85.603810351981195</v>
      </c>
    </row>
    <row r="34" spans="2:3" x14ac:dyDescent="0.2">
      <c r="B34" s="5">
        <v>33</v>
      </c>
      <c r="C34" s="10">
        <v>85.446523087360319</v>
      </c>
    </row>
    <row r="35" spans="2:3" x14ac:dyDescent="0.2">
      <c r="B35" s="5">
        <v>34</v>
      </c>
      <c r="C35" s="10">
        <v>85.423839186719235</v>
      </c>
    </row>
    <row r="36" spans="2:3" x14ac:dyDescent="0.2">
      <c r="B36" s="5">
        <v>35</v>
      </c>
      <c r="C36" s="10">
        <v>86.77493305640489</v>
      </c>
    </row>
    <row r="37" spans="2:3" x14ac:dyDescent="0.2">
      <c r="B37" s="5">
        <v>36</v>
      </c>
      <c r="C37" s="10">
        <v>86.547905641689326</v>
      </c>
    </row>
    <row r="38" spans="2:3" x14ac:dyDescent="0.2">
      <c r="B38" s="5">
        <v>37</v>
      </c>
      <c r="C38" s="10">
        <v>85.415658578203804</v>
      </c>
    </row>
    <row r="39" spans="2:3" x14ac:dyDescent="0.2">
      <c r="B39" s="5">
        <v>38</v>
      </c>
      <c r="C39" s="10">
        <v>73.804456244706287</v>
      </c>
    </row>
    <row r="40" spans="2:3" x14ac:dyDescent="0.2">
      <c r="B40" s="5">
        <v>39</v>
      </c>
      <c r="C40" s="10">
        <v>72.111249093173598</v>
      </c>
    </row>
    <row r="41" spans="2:3" x14ac:dyDescent="0.2">
      <c r="B41" s="5">
        <v>40</v>
      </c>
      <c r="C41" s="10">
        <v>83.086658516749083</v>
      </c>
    </row>
    <row r="42" spans="2:3" x14ac:dyDescent="0.2">
      <c r="B42" s="5">
        <v>41</v>
      </c>
      <c r="C42" s="10">
        <v>84.59230401393647</v>
      </c>
    </row>
    <row r="43" spans="2:3" x14ac:dyDescent="0.2">
      <c r="B43" s="5">
        <v>42</v>
      </c>
      <c r="C43" s="10">
        <v>83.521918268213085</v>
      </c>
    </row>
    <row r="44" spans="2:3" x14ac:dyDescent="0.2">
      <c r="B44" s="5">
        <v>43</v>
      </c>
      <c r="C44" s="10">
        <v>85.879341116656278</v>
      </c>
    </row>
    <row r="45" spans="2:3" x14ac:dyDescent="0.2">
      <c r="B45" s="5">
        <v>44</v>
      </c>
      <c r="C45" s="10">
        <v>80.16258013205001</v>
      </c>
    </row>
    <row r="46" spans="2:3" x14ac:dyDescent="0.2">
      <c r="B46" s="5">
        <v>45</v>
      </c>
      <c r="C46" s="10">
        <v>86.087371598479308</v>
      </c>
    </row>
    <row r="47" spans="2:3" x14ac:dyDescent="0.2">
      <c r="B47" s="5">
        <v>46</v>
      </c>
      <c r="C47" s="10">
        <v>83.212188749976548</v>
      </c>
    </row>
    <row r="48" spans="2:3" x14ac:dyDescent="0.2">
      <c r="B48" s="5">
        <v>47</v>
      </c>
      <c r="C48" s="10">
        <v>80.911350603591188</v>
      </c>
    </row>
    <row r="49" spans="2:3" x14ac:dyDescent="0.2">
      <c r="B49" s="5">
        <v>48</v>
      </c>
      <c r="C49" s="10">
        <v>76.733541918316504</v>
      </c>
    </row>
    <row r="50" spans="2:3" x14ac:dyDescent="0.2">
      <c r="B50" s="5">
        <v>49</v>
      </c>
      <c r="C50" s="10">
        <v>89.188469350896639</v>
      </c>
    </row>
    <row r="51" spans="2:3" x14ac:dyDescent="0.2">
      <c r="B51" s="5">
        <v>50</v>
      </c>
      <c r="C51" s="10">
        <v>85.712596820970106</v>
      </c>
    </row>
    <row r="52" spans="2:3" x14ac:dyDescent="0.2">
      <c r="B52" s="5">
        <v>51</v>
      </c>
      <c r="C52" s="10">
        <v>83.280315890311059</v>
      </c>
    </row>
    <row r="53" spans="2:3" x14ac:dyDescent="0.2">
      <c r="B53" s="5">
        <v>52</v>
      </c>
      <c r="C53" s="10">
        <v>80.434945677639632</v>
      </c>
    </row>
    <row r="54" spans="2:3" x14ac:dyDescent="0.2">
      <c r="B54" s="5">
        <v>53</v>
      </c>
      <c r="C54" s="10">
        <v>84.658378956838831</v>
      </c>
    </row>
    <row r="55" spans="2:3" x14ac:dyDescent="0.2">
      <c r="B55" s="5">
        <v>54</v>
      </c>
      <c r="C55" s="10">
        <v>86.221885617394747</v>
      </c>
    </row>
    <row r="56" spans="2:3" x14ac:dyDescent="0.2">
      <c r="B56" s="5">
        <v>55</v>
      </c>
      <c r="C56" s="10">
        <v>77.925916827820629</v>
      </c>
    </row>
    <row r="57" spans="2:3" x14ac:dyDescent="0.2">
      <c r="B57" s="5">
        <v>56</v>
      </c>
      <c r="C57" s="10">
        <v>83.364905500821223</v>
      </c>
    </row>
    <row r="58" spans="2:3" x14ac:dyDescent="0.2">
      <c r="B58" s="5">
        <v>57</v>
      </c>
      <c r="C58" s="10">
        <v>84.131796117715055</v>
      </c>
    </row>
    <row r="59" spans="2:3" x14ac:dyDescent="0.2">
      <c r="B59" s="5">
        <v>58</v>
      </c>
      <c r="C59" s="10">
        <v>83.16352653582905</v>
      </c>
    </row>
    <row r="60" spans="2:3" x14ac:dyDescent="0.2">
      <c r="B60" s="5">
        <v>59</v>
      </c>
      <c r="C60" s="10">
        <v>84.353345334163194</v>
      </c>
    </row>
    <row r="61" spans="2:3" x14ac:dyDescent="0.2">
      <c r="B61" s="5">
        <v>60</v>
      </c>
      <c r="C61" s="10">
        <v>83.835939581944046</v>
      </c>
    </row>
    <row r="62" spans="2:3" x14ac:dyDescent="0.2">
      <c r="B62" s="5">
        <v>61</v>
      </c>
      <c r="C62" s="10">
        <v>81.246986683986805</v>
      </c>
    </row>
    <row r="63" spans="2:3" x14ac:dyDescent="0.2">
      <c r="B63" s="5">
        <v>62</v>
      </c>
      <c r="C63" s="10">
        <v>87.117427072020007</v>
      </c>
    </row>
    <row r="64" spans="2:3" x14ac:dyDescent="0.2">
      <c r="B64" s="5">
        <v>63</v>
      </c>
      <c r="C64" s="10">
        <v>84.094100363899287</v>
      </c>
    </row>
    <row r="65" spans="2:3" x14ac:dyDescent="0.2">
      <c r="B65" s="5">
        <v>64</v>
      </c>
      <c r="C65" s="10">
        <v>87.821724886208301</v>
      </c>
    </row>
    <row r="66" spans="2:3" x14ac:dyDescent="0.2">
      <c r="B66" s="5">
        <v>65</v>
      </c>
      <c r="C66" s="10">
        <v>85.799539203057364</v>
      </c>
    </row>
    <row r="67" spans="2:3" x14ac:dyDescent="0.2">
      <c r="B67" s="5">
        <v>66</v>
      </c>
      <c r="C67" s="10">
        <v>83.991953027912601</v>
      </c>
    </row>
    <row r="68" spans="2:3" x14ac:dyDescent="0.2">
      <c r="B68" s="5">
        <v>67</v>
      </c>
      <c r="C68" s="10">
        <v>80.646175646900815</v>
      </c>
    </row>
    <row r="69" spans="2:3" x14ac:dyDescent="0.2">
      <c r="B69" s="5">
        <v>68</v>
      </c>
      <c r="C69" s="10">
        <v>83.192339913216841</v>
      </c>
    </row>
    <row r="70" spans="2:3" x14ac:dyDescent="0.2">
      <c r="B70" s="5">
        <v>69</v>
      </c>
      <c r="C70" s="10">
        <v>79.761360066064697</v>
      </c>
    </row>
    <row r="71" spans="2:3" x14ac:dyDescent="0.2">
      <c r="B71" s="5">
        <v>70</v>
      </c>
      <c r="C71" s="10">
        <v>84.197457886359189</v>
      </c>
    </row>
    <row r="72" spans="2:3" x14ac:dyDescent="0.2">
      <c r="B72" s="5">
        <v>71</v>
      </c>
      <c r="C72" s="10">
        <v>70.723424380283419</v>
      </c>
    </row>
    <row r="73" spans="2:3" x14ac:dyDescent="0.2">
      <c r="B73" s="5">
        <v>72</v>
      </c>
      <c r="C73" s="10">
        <v>79.635040383590081</v>
      </c>
    </row>
    <row r="74" spans="2:3" x14ac:dyDescent="0.2">
      <c r="B74" s="5">
        <v>73</v>
      </c>
      <c r="C74" s="10">
        <v>68.987447165812569</v>
      </c>
    </row>
    <row r="75" spans="2:3" x14ac:dyDescent="0.2">
      <c r="B75" s="5">
        <v>74</v>
      </c>
      <c r="C75" s="10">
        <v>89.049008672418282</v>
      </c>
    </row>
    <row r="76" spans="2:3" x14ac:dyDescent="0.2">
      <c r="B76" s="5">
        <v>75</v>
      </c>
      <c r="C76" s="10">
        <v>75.073520837189093</v>
      </c>
    </row>
    <row r="77" spans="2:3" x14ac:dyDescent="0.2">
      <c r="B77" s="5">
        <v>76</v>
      </c>
      <c r="C77" s="10">
        <v>83.4352248181996</v>
      </c>
    </row>
    <row r="78" spans="2:3" x14ac:dyDescent="0.2">
      <c r="B78" s="5">
        <v>77</v>
      </c>
      <c r="C78" s="10">
        <v>85.138605890934556</v>
      </c>
    </row>
    <row r="79" spans="2:3" x14ac:dyDescent="0.2">
      <c r="B79" s="5">
        <v>78</v>
      </c>
      <c r="C79" s="10">
        <v>79.914210369399925</v>
      </c>
    </row>
    <row r="80" spans="2:3" x14ac:dyDescent="0.2">
      <c r="B80" s="5">
        <v>79</v>
      </c>
      <c r="C80" s="10">
        <v>81.604811507607252</v>
      </c>
    </row>
    <row r="81" spans="2:3" x14ac:dyDescent="0.2">
      <c r="B81" s="5">
        <v>80</v>
      </c>
      <c r="C81" s="10">
        <v>81.402390651436463</v>
      </c>
    </row>
    <row r="82" spans="2:3" x14ac:dyDescent="0.2">
      <c r="B82" s="5">
        <v>81</v>
      </c>
      <c r="C82" s="10">
        <v>82.30753845323396</v>
      </c>
    </row>
    <row r="83" spans="2:3" x14ac:dyDescent="0.2">
      <c r="B83" s="5">
        <v>82</v>
      </c>
      <c r="C83" s="10">
        <v>86.23496427844664</v>
      </c>
    </row>
    <row r="84" spans="2:3" x14ac:dyDescent="0.2">
      <c r="B84" s="5">
        <v>83</v>
      </c>
      <c r="C84" s="10">
        <v>85.723496074834244</v>
      </c>
    </row>
    <row r="85" spans="2:3" x14ac:dyDescent="0.2">
      <c r="B85" s="5">
        <v>84</v>
      </c>
      <c r="C85" s="10">
        <v>81.459039567128372</v>
      </c>
    </row>
    <row r="86" spans="2:3" x14ac:dyDescent="0.2">
      <c r="B86" s="5">
        <v>85</v>
      </c>
      <c r="C86" s="10">
        <v>86.571521556923429</v>
      </c>
    </row>
    <row r="87" spans="2:3" x14ac:dyDescent="0.2">
      <c r="B87" s="5">
        <v>86</v>
      </c>
      <c r="C87" s="10">
        <v>89.947157922880223</v>
      </c>
    </row>
    <row r="88" spans="2:3" x14ac:dyDescent="0.2">
      <c r="B88" s="5">
        <v>87</v>
      </c>
      <c r="C88" s="10">
        <v>81.185780474740696</v>
      </c>
    </row>
    <row r="89" spans="2:3" x14ac:dyDescent="0.2">
      <c r="B89" s="5">
        <v>88</v>
      </c>
      <c r="C89" s="10">
        <v>81.695583916190287</v>
      </c>
    </row>
    <row r="90" spans="2:3" x14ac:dyDescent="0.2">
      <c r="B90" s="5">
        <v>89</v>
      </c>
      <c r="C90" s="10">
        <v>75.992268497277621</v>
      </c>
    </row>
    <row r="91" spans="2:3" x14ac:dyDescent="0.2">
      <c r="B91" s="5">
        <v>90</v>
      </c>
      <c r="C91" s="10">
        <v>87.822739558154495</v>
      </c>
    </row>
    <row r="92" spans="2:3" x14ac:dyDescent="0.2">
      <c r="B92" s="5">
        <v>91</v>
      </c>
      <c r="C92" s="10">
        <v>89.936703783553725</v>
      </c>
    </row>
    <row r="93" spans="2:3" x14ac:dyDescent="0.2">
      <c r="B93" s="5">
        <v>92</v>
      </c>
      <c r="C93" s="10">
        <v>87.47909845189993</v>
      </c>
    </row>
    <row r="94" spans="2:3" x14ac:dyDescent="0.2">
      <c r="B94" s="5">
        <v>93</v>
      </c>
      <c r="C94" s="10">
        <v>88.5094605519932</v>
      </c>
    </row>
    <row r="95" spans="2:3" x14ac:dyDescent="0.2">
      <c r="B95" s="5">
        <v>94</v>
      </c>
      <c r="C95" s="10">
        <v>88.664330270688822</v>
      </c>
    </row>
    <row r="96" spans="2:3" x14ac:dyDescent="0.2">
      <c r="B96" s="5">
        <v>95</v>
      </c>
      <c r="C96" s="10">
        <v>86.823772226537201</v>
      </c>
    </row>
    <row r="97" spans="2:3" x14ac:dyDescent="0.2">
      <c r="B97" s="5">
        <v>96</v>
      </c>
      <c r="C97" s="10">
        <v>89.852194049085867</v>
      </c>
    </row>
    <row r="98" spans="2:3" x14ac:dyDescent="0.2">
      <c r="B98" s="5">
        <v>97</v>
      </c>
      <c r="C98" s="10">
        <v>87.511768831610866</v>
      </c>
    </row>
    <row r="99" spans="2:3" x14ac:dyDescent="0.2">
      <c r="B99" s="5">
        <v>98</v>
      </c>
      <c r="C99" s="10">
        <v>89.322527788673142</v>
      </c>
    </row>
    <row r="100" spans="2:3" x14ac:dyDescent="0.2">
      <c r="B100" s="5">
        <v>99</v>
      </c>
      <c r="C100" s="10">
        <v>88.868376230903081</v>
      </c>
    </row>
    <row r="101" spans="2:3" x14ac:dyDescent="0.2">
      <c r="B101" s="5">
        <v>100</v>
      </c>
      <c r="C101" s="10">
        <v>85.222234056885043</v>
      </c>
    </row>
    <row r="102" spans="2:3" x14ac:dyDescent="0.2">
      <c r="B102" s="5">
        <v>101</v>
      </c>
      <c r="C102" s="10">
        <v>85.922155368293701</v>
      </c>
    </row>
    <row r="103" spans="2:3" x14ac:dyDescent="0.2">
      <c r="B103" s="5">
        <v>102</v>
      </c>
      <c r="C103" s="10">
        <v>83.594848346302399</v>
      </c>
    </row>
    <row r="104" spans="2:3" x14ac:dyDescent="0.2">
      <c r="B104" s="5">
        <v>103</v>
      </c>
      <c r="C104" s="10">
        <v>80.969285687794994</v>
      </c>
    </row>
    <row r="105" spans="2:3" x14ac:dyDescent="0.2">
      <c r="B105" s="5">
        <v>104</v>
      </c>
      <c r="C105" s="10">
        <v>86.340525599180026</v>
      </c>
    </row>
    <row r="106" spans="2:3" x14ac:dyDescent="0.2">
      <c r="B106" s="5">
        <v>105</v>
      </c>
      <c r="C106" s="10">
        <v>87.151444620535273</v>
      </c>
    </row>
    <row r="107" spans="2:3" x14ac:dyDescent="0.2">
      <c r="B107" s="5">
        <v>106</v>
      </c>
      <c r="C107" s="10">
        <v>85.510180381338103</v>
      </c>
    </row>
    <row r="108" spans="2:3" x14ac:dyDescent="0.2">
      <c r="B108" s="5">
        <v>107</v>
      </c>
      <c r="C108" s="10">
        <v>80.803526418922388</v>
      </c>
    </row>
    <row r="109" spans="2:3" x14ac:dyDescent="0.2">
      <c r="B109" s="5">
        <v>108</v>
      </c>
      <c r="C109" s="10">
        <v>86.872568269671746</v>
      </c>
    </row>
    <row r="110" spans="2:3" x14ac:dyDescent="0.2">
      <c r="B110" s="5">
        <v>109</v>
      </c>
      <c r="C110" s="10">
        <v>68.363249614552885</v>
      </c>
    </row>
    <row r="111" spans="2:3" x14ac:dyDescent="0.2">
      <c r="B111" s="5">
        <v>110</v>
      </c>
      <c r="C111" s="10">
        <v>75.217488215368476</v>
      </c>
    </row>
    <row r="112" spans="2:3" x14ac:dyDescent="0.2">
      <c r="B112" s="5">
        <v>111</v>
      </c>
      <c r="C112" s="10">
        <v>83.949379182622479</v>
      </c>
    </row>
    <row r="113" spans="2:3" x14ac:dyDescent="0.2">
      <c r="B113" s="5">
        <v>112</v>
      </c>
      <c r="C113" s="10">
        <v>76.174471842097134</v>
      </c>
    </row>
    <row r="114" spans="2:3" x14ac:dyDescent="0.2">
      <c r="B114" s="5">
        <v>113</v>
      </c>
      <c r="C114" s="10">
        <v>83.089509172543998</v>
      </c>
    </row>
    <row r="115" spans="2:3" x14ac:dyDescent="0.2">
      <c r="B115" s="5">
        <v>114</v>
      </c>
      <c r="C115" s="10">
        <v>81.415302303501562</v>
      </c>
    </row>
    <row r="116" spans="2:3" x14ac:dyDescent="0.2">
      <c r="B116" s="5">
        <v>115</v>
      </c>
      <c r="C116" s="10">
        <v>86.397442395877476</v>
      </c>
    </row>
    <row r="117" spans="2:3" x14ac:dyDescent="0.2">
      <c r="B117" s="5">
        <v>116</v>
      </c>
      <c r="C117" s="10">
        <v>86.986011970077655</v>
      </c>
    </row>
    <row r="118" spans="2:3" x14ac:dyDescent="0.2">
      <c r="B118" s="5">
        <v>117</v>
      </c>
      <c r="C118" s="10">
        <v>88.277949229591229</v>
      </c>
    </row>
    <row r="119" spans="2:3" x14ac:dyDescent="0.2">
      <c r="B119" s="5">
        <v>118</v>
      </c>
      <c r="C119" s="10">
        <v>89.699568299825671</v>
      </c>
    </row>
    <row r="120" spans="2:3" x14ac:dyDescent="0.2">
      <c r="B120" s="5">
        <v>119</v>
      </c>
      <c r="C120" s="10">
        <v>89.875821537767237</v>
      </c>
    </row>
    <row r="121" spans="2:3" x14ac:dyDescent="0.2">
      <c r="B121" s="5">
        <v>120</v>
      </c>
      <c r="C121" s="10">
        <v>90.030693854315274</v>
      </c>
    </row>
    <row r="122" spans="2:3" x14ac:dyDescent="0.2">
      <c r="B122" s="5">
        <v>121</v>
      </c>
      <c r="C122" s="10">
        <v>91.643094832518429</v>
      </c>
    </row>
    <row r="123" spans="2:3" x14ac:dyDescent="0.2">
      <c r="B123" s="5">
        <v>122</v>
      </c>
      <c r="C123" s="10">
        <v>87.527540874060222</v>
      </c>
    </row>
    <row r="124" spans="2:3" x14ac:dyDescent="0.2">
      <c r="B124" s="5">
        <v>123</v>
      </c>
      <c r="C124" s="10">
        <v>88.526110447825644</v>
      </c>
    </row>
    <row r="125" spans="2:3" x14ac:dyDescent="0.2">
      <c r="B125" s="5">
        <v>124</v>
      </c>
      <c r="C125" s="10">
        <v>86.860959277969897</v>
      </c>
    </row>
    <row r="126" spans="2:3" x14ac:dyDescent="0.2">
      <c r="B126" s="5">
        <v>125</v>
      </c>
      <c r="C126" s="10">
        <v>88.16859775982941</v>
      </c>
    </row>
    <row r="127" spans="2:3" x14ac:dyDescent="0.2">
      <c r="B127" s="5">
        <v>126</v>
      </c>
      <c r="C127" s="10">
        <v>89.65885008740841</v>
      </c>
    </row>
    <row r="128" spans="2:3" x14ac:dyDescent="0.2">
      <c r="B128" s="5">
        <v>127</v>
      </c>
      <c r="C128" s="10">
        <v>90.339657120013754</v>
      </c>
    </row>
    <row r="129" spans="2:3" x14ac:dyDescent="0.2">
      <c r="B129" s="5">
        <v>128</v>
      </c>
      <c r="C129" s="10">
        <v>89.902311744805758</v>
      </c>
    </row>
    <row r="130" spans="2:3" x14ac:dyDescent="0.2">
      <c r="B130" s="5">
        <v>129</v>
      </c>
      <c r="C130" s="10">
        <v>90.26409481536551</v>
      </c>
    </row>
    <row r="131" spans="2:3" x14ac:dyDescent="0.2">
      <c r="B131" s="5">
        <v>130</v>
      </c>
      <c r="C131" s="10">
        <v>88.577797587798656</v>
      </c>
    </row>
    <row r="132" spans="2:3" x14ac:dyDescent="0.2">
      <c r="B132" s="5">
        <v>131</v>
      </c>
      <c r="C132" s="10">
        <v>89.842009446839626</v>
      </c>
    </row>
    <row r="133" spans="2:3" x14ac:dyDescent="0.2">
      <c r="B133" s="5">
        <v>132</v>
      </c>
      <c r="C133" s="10">
        <v>87.856437552116461</v>
      </c>
    </row>
    <row r="134" spans="2:3" x14ac:dyDescent="0.2">
      <c r="B134" s="5">
        <v>133</v>
      </c>
      <c r="C134" s="10">
        <v>90.003450979497387</v>
      </c>
    </row>
    <row r="135" spans="2:3" x14ac:dyDescent="0.2">
      <c r="B135" s="5">
        <v>134</v>
      </c>
      <c r="C135" s="10">
        <v>91.172869089127317</v>
      </c>
    </row>
    <row r="136" spans="2:3" x14ac:dyDescent="0.2">
      <c r="B136" s="5">
        <v>135</v>
      </c>
      <c r="C136" s="10">
        <v>89.084849236752405</v>
      </c>
    </row>
    <row r="137" spans="2:3" x14ac:dyDescent="0.2">
      <c r="B137" s="5">
        <v>136</v>
      </c>
      <c r="C137" s="10">
        <v>89.450230821629319</v>
      </c>
    </row>
    <row r="138" spans="2:3" x14ac:dyDescent="0.2">
      <c r="B138" s="5">
        <v>137</v>
      </c>
      <c r="C138" s="10">
        <v>90.234190201615874</v>
      </c>
    </row>
    <row r="139" spans="2:3" x14ac:dyDescent="0.2">
      <c r="B139" s="5">
        <v>138</v>
      </c>
      <c r="C139" s="10">
        <v>90.150537679852533</v>
      </c>
    </row>
    <row r="140" spans="2:3" x14ac:dyDescent="0.2">
      <c r="B140" s="5">
        <v>139</v>
      </c>
      <c r="C140" s="10">
        <v>91.192292383226743</v>
      </c>
    </row>
    <row r="141" spans="2:3" x14ac:dyDescent="0.2">
      <c r="B141" s="5">
        <v>140</v>
      </c>
      <c r="C141" s="10">
        <v>87.356605183899646</v>
      </c>
    </row>
    <row r="142" spans="2:3" x14ac:dyDescent="0.2">
      <c r="B142" s="5">
        <v>141</v>
      </c>
      <c r="C142" s="10">
        <v>89.819132202683633</v>
      </c>
    </row>
    <row r="143" spans="2:3" x14ac:dyDescent="0.2">
      <c r="B143" s="5">
        <v>142</v>
      </c>
      <c r="C143" s="10">
        <v>90.490739962873874</v>
      </c>
    </row>
    <row r="144" spans="2:3" x14ac:dyDescent="0.2">
      <c r="B144" s="5">
        <v>143</v>
      </c>
      <c r="C144" s="10">
        <v>90.133802433510184</v>
      </c>
    </row>
    <row r="145" spans="2:3" x14ac:dyDescent="0.2">
      <c r="B145" s="5">
        <v>144</v>
      </c>
      <c r="C145" s="10">
        <v>91.174320611561598</v>
      </c>
    </row>
    <row r="146" spans="2:3" x14ac:dyDescent="0.2">
      <c r="B146" s="5">
        <v>145</v>
      </c>
      <c r="C146" s="10">
        <v>89.177690276596792</v>
      </c>
    </row>
    <row r="147" spans="2:3" x14ac:dyDescent="0.2">
      <c r="B147" s="5">
        <v>146</v>
      </c>
      <c r="C147" s="10">
        <v>90.064949370820131</v>
      </c>
    </row>
    <row r="148" spans="2:3" x14ac:dyDescent="0.2">
      <c r="B148" s="5">
        <v>147</v>
      </c>
      <c r="C148" s="10">
        <v>91.778593061571272</v>
      </c>
    </row>
    <row r="149" spans="2:3" x14ac:dyDescent="0.2">
      <c r="B149" s="5">
        <v>148</v>
      </c>
      <c r="C149" s="10">
        <v>90.912113454428322</v>
      </c>
    </row>
    <row r="150" spans="2:3" x14ac:dyDescent="0.2">
      <c r="B150" s="5">
        <v>149</v>
      </c>
      <c r="C150" s="10">
        <v>88.640207104850759</v>
      </c>
    </row>
    <row r="151" spans="2:3" x14ac:dyDescent="0.2">
      <c r="B151" s="5">
        <v>150</v>
      </c>
      <c r="C151" s="10">
        <v>89.819590176664917</v>
      </c>
    </row>
  </sheetData>
  <phoneticPr fontId="1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364"/>
  <sheetViews>
    <sheetView workbookViewId="0">
      <selection activeCell="F31" sqref="F31"/>
    </sheetView>
  </sheetViews>
  <sheetFormatPr defaultRowHeight="12.75" x14ac:dyDescent="0.2"/>
  <cols>
    <col min="3" max="3" width="14.5703125" bestFit="1" customWidth="1"/>
  </cols>
  <sheetData>
    <row r="1" spans="2:3" x14ac:dyDescent="0.2">
      <c r="B1" s="12" t="s">
        <v>9</v>
      </c>
      <c r="C1" s="6" t="s">
        <v>10</v>
      </c>
    </row>
    <row r="2" spans="2:3" x14ac:dyDescent="0.2">
      <c r="B2" s="13">
        <v>48.869802419432418</v>
      </c>
      <c r="C2" s="4">
        <v>87.404149629259038</v>
      </c>
    </row>
    <row r="3" spans="2:3" x14ac:dyDescent="0.2">
      <c r="B3" s="13">
        <v>47.414063519542893</v>
      </c>
      <c r="C3" s="4">
        <v>86.632806581081923</v>
      </c>
    </row>
    <row r="4" spans="2:3" x14ac:dyDescent="0.2">
      <c r="B4" s="13">
        <v>52.539483856608413</v>
      </c>
      <c r="C4" s="4">
        <v>86.18755744183099</v>
      </c>
    </row>
    <row r="5" spans="2:3" x14ac:dyDescent="0.2">
      <c r="B5" s="13">
        <v>49.851370607863146</v>
      </c>
      <c r="C5" s="4">
        <v>82.511372954146765</v>
      </c>
    </row>
    <row r="6" spans="2:3" x14ac:dyDescent="0.2">
      <c r="B6" s="13">
        <v>47.285597017410296</v>
      </c>
      <c r="C6" s="4">
        <v>80.68600533715572</v>
      </c>
    </row>
    <row r="7" spans="2:3" x14ac:dyDescent="0.2">
      <c r="B7" s="13">
        <v>50.047093242963548</v>
      </c>
      <c r="C7" s="4">
        <v>82.583632388439526</v>
      </c>
    </row>
    <row r="8" spans="2:3" x14ac:dyDescent="0.2">
      <c r="B8" s="13">
        <v>48.160033324197379</v>
      </c>
      <c r="C8" s="4">
        <v>80.147102316690763</v>
      </c>
    </row>
    <row r="9" spans="2:3" x14ac:dyDescent="0.2">
      <c r="B9" s="13">
        <v>64.089251601463303</v>
      </c>
      <c r="C9" s="4">
        <v>82.776738553320953</v>
      </c>
    </row>
    <row r="10" spans="2:3" x14ac:dyDescent="0.2">
      <c r="B10" s="13">
        <v>64.74977984452201</v>
      </c>
      <c r="C10" s="4">
        <v>82.977336172499804</v>
      </c>
    </row>
    <row r="11" spans="2:3" x14ac:dyDescent="0.2">
      <c r="B11" s="13">
        <v>53.306133888959479</v>
      </c>
      <c r="C11" s="4">
        <v>80.267265020569326</v>
      </c>
    </row>
    <row r="12" spans="2:3" x14ac:dyDescent="0.2">
      <c r="B12" s="13">
        <v>49.356564561568511</v>
      </c>
      <c r="C12" s="4">
        <v>83.165139644580606</v>
      </c>
    </row>
    <row r="13" spans="2:3" x14ac:dyDescent="0.2">
      <c r="B13" s="13">
        <v>60.147819915222016</v>
      </c>
      <c r="C13" s="4">
        <v>72.764777965773547</v>
      </c>
    </row>
    <row r="14" spans="2:3" x14ac:dyDescent="0.2">
      <c r="B14" s="13">
        <v>52.015490378389217</v>
      </c>
      <c r="C14" s="4">
        <v>79.556842083987206</v>
      </c>
    </row>
    <row r="15" spans="2:3" x14ac:dyDescent="0.2">
      <c r="B15" s="13">
        <v>41.736583309128847</v>
      </c>
      <c r="C15" s="4">
        <v>81.466168771229476</v>
      </c>
    </row>
    <row r="16" spans="2:3" x14ac:dyDescent="0.2">
      <c r="B16" s="13">
        <v>50.682747816364277</v>
      </c>
      <c r="C16" s="4">
        <v>76.471364595546774</v>
      </c>
    </row>
    <row r="17" spans="2:3" x14ac:dyDescent="0.2">
      <c r="B17" s="13">
        <v>56.78977015974894</v>
      </c>
      <c r="C17" s="4">
        <v>73.60194774365516</v>
      </c>
    </row>
    <row r="18" spans="2:3" x14ac:dyDescent="0.2">
      <c r="B18" s="13">
        <v>55.164595473335972</v>
      </c>
      <c r="C18" s="4">
        <v>66.325732675138454</v>
      </c>
    </row>
    <row r="19" spans="2:3" x14ac:dyDescent="0.2">
      <c r="B19" s="13">
        <v>47.476461342088065</v>
      </c>
      <c r="C19" s="4">
        <v>72.124848921672381</v>
      </c>
    </row>
    <row r="20" spans="2:3" x14ac:dyDescent="0.2">
      <c r="B20" s="13">
        <v>56.398857629594566</v>
      </c>
      <c r="C20" s="4">
        <v>75.218765663334537</v>
      </c>
    </row>
    <row r="21" spans="2:3" x14ac:dyDescent="0.2">
      <c r="B21" s="13">
        <v>58.386528743513267</v>
      </c>
      <c r="C21" s="4">
        <v>74.011423536880159</v>
      </c>
    </row>
    <row r="22" spans="2:3" x14ac:dyDescent="0.2">
      <c r="B22" s="13">
        <v>59.671684959129941</v>
      </c>
      <c r="C22" s="4">
        <v>71.958362121508031</v>
      </c>
    </row>
    <row r="23" spans="2:3" x14ac:dyDescent="0.2">
      <c r="B23" s="13">
        <v>63.896209147949712</v>
      </c>
      <c r="C23" s="4">
        <v>67.964094621307041</v>
      </c>
    </row>
    <row r="24" spans="2:3" x14ac:dyDescent="0.2">
      <c r="B24" s="13">
        <v>55.289887719614967</v>
      </c>
      <c r="C24" s="4">
        <v>74.771611438475119</v>
      </c>
    </row>
    <row r="25" spans="2:3" x14ac:dyDescent="0.2">
      <c r="B25" s="13">
        <v>56.944220797712788</v>
      </c>
      <c r="C25" s="4">
        <v>71.165116090636204</v>
      </c>
    </row>
    <row r="26" spans="2:3" x14ac:dyDescent="0.2">
      <c r="B26" s="13">
        <v>56.075299630236529</v>
      </c>
      <c r="C26" s="4">
        <v>68.756707598764066</v>
      </c>
    </row>
    <row r="27" spans="2:3" x14ac:dyDescent="0.2">
      <c r="B27" s="13">
        <v>54.975721255952855</v>
      </c>
      <c r="C27" s="4">
        <v>72.918512697045401</v>
      </c>
    </row>
    <row r="28" spans="2:3" x14ac:dyDescent="0.2">
      <c r="B28" s="13">
        <v>53.383516207459515</v>
      </c>
      <c r="C28" s="4">
        <v>74.035688894783164</v>
      </c>
    </row>
    <row r="29" spans="2:3" x14ac:dyDescent="0.2">
      <c r="B29" s="13">
        <v>46.504648241483288</v>
      </c>
      <c r="C29" s="4">
        <v>73.24516566853687</v>
      </c>
    </row>
    <row r="30" spans="2:3" x14ac:dyDescent="0.2">
      <c r="B30" s="13">
        <v>50.319936731089591</v>
      </c>
      <c r="C30" s="4">
        <v>63.896727159747279</v>
      </c>
    </row>
    <row r="31" spans="2:3" x14ac:dyDescent="0.2">
      <c r="B31" s="13">
        <v>47.458404813231944</v>
      </c>
      <c r="C31" s="4">
        <v>63.377510136704295</v>
      </c>
    </row>
    <row r="32" spans="2:3" x14ac:dyDescent="0.2">
      <c r="B32" s="13">
        <v>49.938751945514184</v>
      </c>
      <c r="C32" s="4">
        <v>61.133181771653391</v>
      </c>
    </row>
    <row r="33" spans="2:3" x14ac:dyDescent="0.2">
      <c r="B33" s="13">
        <v>61.043261112676852</v>
      </c>
      <c r="C33" s="4">
        <v>65.651015028843602</v>
      </c>
    </row>
    <row r="34" spans="2:3" x14ac:dyDescent="0.2">
      <c r="B34" s="13">
        <v>60.982513490155689</v>
      </c>
      <c r="C34" s="4">
        <v>69.823849482103498</v>
      </c>
    </row>
    <row r="35" spans="2:3" x14ac:dyDescent="0.2">
      <c r="B35" s="13">
        <v>52.177456913848914</v>
      </c>
      <c r="C35" s="4">
        <v>72.928133326629279</v>
      </c>
    </row>
    <row r="36" spans="2:3" x14ac:dyDescent="0.2">
      <c r="B36" s="13">
        <v>53.480902717931535</v>
      </c>
      <c r="C36" s="4">
        <v>71.756105164824604</v>
      </c>
    </row>
    <row r="37" spans="2:3" x14ac:dyDescent="0.2">
      <c r="B37" s="13">
        <v>57.614187669859668</v>
      </c>
      <c r="C37" s="4">
        <v>68.81388844174684</v>
      </c>
    </row>
    <row r="38" spans="2:3" x14ac:dyDescent="0.2">
      <c r="B38" s="13">
        <v>57.751277354919203</v>
      </c>
      <c r="C38" s="4">
        <v>64.592669383204765</v>
      </c>
    </row>
    <row r="39" spans="2:3" x14ac:dyDescent="0.2">
      <c r="B39" s="13">
        <v>51.486156598946579</v>
      </c>
      <c r="C39" s="4">
        <v>62.39797729416879</v>
      </c>
    </row>
    <row r="40" spans="2:3" x14ac:dyDescent="0.2">
      <c r="B40" s="13">
        <v>53.537520513866191</v>
      </c>
      <c r="C40" s="4">
        <v>67.41301746471008</v>
      </c>
    </row>
    <row r="41" spans="2:3" x14ac:dyDescent="0.2">
      <c r="B41" s="13">
        <v>57.883688167382275</v>
      </c>
      <c r="C41" s="4">
        <v>68.466184168698859</v>
      </c>
    </row>
    <row r="42" spans="2:3" x14ac:dyDescent="0.2">
      <c r="B42" s="13">
        <v>56.661849166936236</v>
      </c>
      <c r="C42" s="4">
        <v>71.870788026833623</v>
      </c>
    </row>
    <row r="43" spans="2:3" x14ac:dyDescent="0.2">
      <c r="B43" s="13">
        <v>52.830041796202472</v>
      </c>
      <c r="C43" s="4">
        <v>73.209178308176362</v>
      </c>
    </row>
    <row r="44" spans="2:3" x14ac:dyDescent="0.2">
      <c r="B44" s="13">
        <v>54.222288205952076</v>
      </c>
      <c r="C44" s="4">
        <v>68.525727474935309</v>
      </c>
    </row>
    <row r="45" spans="2:3" x14ac:dyDescent="0.2">
      <c r="B45" s="13">
        <v>58.350662033377283</v>
      </c>
      <c r="C45" s="4">
        <v>69.437638605145295</v>
      </c>
    </row>
    <row r="46" spans="2:3" x14ac:dyDescent="0.2">
      <c r="B46" s="13">
        <v>58.664140942934772</v>
      </c>
      <c r="C46" s="4">
        <v>72.278139275344273</v>
      </c>
    </row>
    <row r="47" spans="2:3" x14ac:dyDescent="0.2">
      <c r="B47" s="13">
        <v>57.111654718127383</v>
      </c>
      <c r="C47" s="4">
        <v>74.086825299167003</v>
      </c>
    </row>
    <row r="48" spans="2:3" x14ac:dyDescent="0.2">
      <c r="B48" s="13">
        <v>61.405470788795881</v>
      </c>
      <c r="C48" s="4">
        <v>74.609295741299874</v>
      </c>
    </row>
    <row r="49" spans="2:3" x14ac:dyDescent="0.2">
      <c r="B49" s="13">
        <v>63.509441510365157</v>
      </c>
      <c r="C49" s="4">
        <v>71.893936992350561</v>
      </c>
    </row>
    <row r="50" spans="2:3" x14ac:dyDescent="0.2">
      <c r="B50" s="13">
        <v>62.593679736475742</v>
      </c>
      <c r="C50" s="4">
        <v>71.677835387383638</v>
      </c>
    </row>
    <row r="51" spans="2:3" x14ac:dyDescent="0.2">
      <c r="B51" s="13">
        <v>60.030726522102569</v>
      </c>
      <c r="C51" s="4">
        <v>67.861502793377213</v>
      </c>
    </row>
    <row r="52" spans="2:3" x14ac:dyDescent="0.2">
      <c r="B52" s="13">
        <v>61.403215161219613</v>
      </c>
      <c r="C52" s="4">
        <v>63.225236713980181</v>
      </c>
    </row>
    <row r="53" spans="2:3" x14ac:dyDescent="0.2">
      <c r="B53" s="13">
        <v>60.950538891074274</v>
      </c>
      <c r="C53" s="4">
        <v>68.350490581150765</v>
      </c>
    </row>
    <row r="54" spans="2:3" x14ac:dyDescent="0.2">
      <c r="B54" s="13">
        <v>61.193931871785928</v>
      </c>
      <c r="C54" s="4">
        <v>64.78080429099407</v>
      </c>
    </row>
    <row r="55" spans="2:3" x14ac:dyDescent="0.2">
      <c r="B55" s="13">
        <v>59.494316157068667</v>
      </c>
      <c r="C55" s="4">
        <v>69.343389888780891</v>
      </c>
    </row>
    <row r="56" spans="2:3" x14ac:dyDescent="0.2">
      <c r="B56" s="13">
        <v>61.357957066582735</v>
      </c>
      <c r="C56" s="4">
        <v>69.454397940918014</v>
      </c>
    </row>
    <row r="57" spans="2:3" x14ac:dyDescent="0.2">
      <c r="B57" s="13">
        <v>66.559358349824095</v>
      </c>
      <c r="C57" s="4">
        <v>66.676257164197608</v>
      </c>
    </row>
    <row r="58" spans="2:3" x14ac:dyDescent="0.2">
      <c r="B58" s="13">
        <v>57.553389893820487</v>
      </c>
      <c r="C58" s="4">
        <v>74.982099736840766</v>
      </c>
    </row>
    <row r="59" spans="2:3" x14ac:dyDescent="0.2">
      <c r="B59" s="13">
        <v>59.179587978631275</v>
      </c>
      <c r="C59" s="4">
        <v>74.252843856927811</v>
      </c>
    </row>
    <row r="60" spans="2:3" x14ac:dyDescent="0.2">
      <c r="B60" s="13">
        <v>60.530724915940681</v>
      </c>
      <c r="C60" s="4">
        <v>80.10910058066041</v>
      </c>
    </row>
    <row r="61" spans="2:3" x14ac:dyDescent="0.2">
      <c r="B61" s="13">
        <v>56.128540955801768</v>
      </c>
      <c r="C61" s="4">
        <v>82.885843474758332</v>
      </c>
    </row>
    <row r="62" spans="2:3" x14ac:dyDescent="0.2">
      <c r="B62" s="13">
        <v>74.555744823650684</v>
      </c>
      <c r="C62" s="4">
        <v>83.127541238048678</v>
      </c>
    </row>
    <row r="63" spans="2:3" x14ac:dyDescent="0.2">
      <c r="B63" s="13">
        <v>83.933748311305777</v>
      </c>
      <c r="C63" s="4">
        <v>76.254483768446221</v>
      </c>
    </row>
    <row r="64" spans="2:3" x14ac:dyDescent="0.2">
      <c r="B64" s="13">
        <v>71.895417843452591</v>
      </c>
      <c r="C64" s="4">
        <v>79.66417186764663</v>
      </c>
    </row>
    <row r="65" spans="2:3" x14ac:dyDescent="0.2">
      <c r="B65" s="13">
        <v>50.216172489677376</v>
      </c>
      <c r="C65" s="4">
        <v>85.874823840116704</v>
      </c>
    </row>
    <row r="66" spans="2:3" x14ac:dyDescent="0.2">
      <c r="B66" s="13">
        <v>57.332284111694626</v>
      </c>
      <c r="C66" s="4">
        <v>82.722826754488665</v>
      </c>
    </row>
    <row r="67" spans="2:3" x14ac:dyDescent="0.2">
      <c r="B67" s="13">
        <v>46.159830356592408</v>
      </c>
      <c r="C67" s="4">
        <v>87.704169563236348</v>
      </c>
    </row>
    <row r="68" spans="2:3" x14ac:dyDescent="0.2">
      <c r="B68" s="13">
        <v>49.586430689560572</v>
      </c>
      <c r="C68" s="4">
        <v>87.940949609568577</v>
      </c>
    </row>
    <row r="69" spans="2:3" x14ac:dyDescent="0.2">
      <c r="B69" s="13">
        <v>62.475688462154494</v>
      </c>
      <c r="C69" s="4">
        <v>84.869658247537885</v>
      </c>
    </row>
    <row r="70" spans="2:3" x14ac:dyDescent="0.2">
      <c r="B70" s="13">
        <v>53.297767991449113</v>
      </c>
      <c r="C70" s="4">
        <v>87.123260505570698</v>
      </c>
    </row>
    <row r="71" spans="2:3" x14ac:dyDescent="0.2">
      <c r="B71" s="13">
        <v>52.303117703105428</v>
      </c>
      <c r="C71" s="4">
        <v>86.611724089680195</v>
      </c>
    </row>
    <row r="72" spans="2:3" x14ac:dyDescent="0.2">
      <c r="B72" s="13">
        <v>47.211619833221178</v>
      </c>
      <c r="C72" s="4">
        <v>89.080543144833698</v>
      </c>
    </row>
    <row r="73" spans="2:3" x14ac:dyDescent="0.2">
      <c r="B73" s="13">
        <v>47.414771074194867</v>
      </c>
      <c r="C73" s="4">
        <v>87.82162402725551</v>
      </c>
    </row>
    <row r="74" spans="2:3" x14ac:dyDescent="0.2">
      <c r="B74" s="13">
        <v>46.926683129064322</v>
      </c>
      <c r="C74" s="4">
        <v>89.063184589603395</v>
      </c>
    </row>
    <row r="75" spans="2:3" x14ac:dyDescent="0.2">
      <c r="B75" s="13">
        <v>49.676270588938536</v>
      </c>
      <c r="C75" s="4">
        <v>87.4403485504033</v>
      </c>
    </row>
    <row r="76" spans="2:3" x14ac:dyDescent="0.2">
      <c r="B76" s="13">
        <v>53.22715271793107</v>
      </c>
      <c r="C76" s="4">
        <v>87.053814053672426</v>
      </c>
    </row>
    <row r="77" spans="2:3" x14ac:dyDescent="0.2">
      <c r="B77" s="13">
        <v>49.349510083539307</v>
      </c>
      <c r="C77" s="4">
        <v>87.703833949416037</v>
      </c>
    </row>
    <row r="78" spans="2:3" x14ac:dyDescent="0.2">
      <c r="B78" s="13">
        <v>53.536503481150312</v>
      </c>
      <c r="C78" s="4">
        <v>87.399441658835642</v>
      </c>
    </row>
    <row r="79" spans="2:3" x14ac:dyDescent="0.2">
      <c r="B79" s="13">
        <v>53.369850711357664</v>
      </c>
      <c r="C79" s="4">
        <v>89.985521064082334</v>
      </c>
    </row>
    <row r="80" spans="2:3" x14ac:dyDescent="0.2">
      <c r="B80" s="13">
        <v>44.18642218305758</v>
      </c>
      <c r="C80" s="4">
        <v>90.708149152776357</v>
      </c>
    </row>
    <row r="81" spans="2:3" x14ac:dyDescent="0.2">
      <c r="B81" s="13">
        <v>56.792200342102461</v>
      </c>
      <c r="C81" s="4">
        <v>88.058425601976964</v>
      </c>
    </row>
    <row r="82" spans="2:3" x14ac:dyDescent="0.2">
      <c r="B82" s="13">
        <v>61.029656836627872</v>
      </c>
      <c r="C82" s="4">
        <v>86.48243716561214</v>
      </c>
    </row>
    <row r="83" spans="2:3" x14ac:dyDescent="0.2">
      <c r="B83" s="13">
        <v>46.879007042402655</v>
      </c>
      <c r="C83" s="4">
        <v>88.885935521093941</v>
      </c>
    </row>
    <row r="84" spans="2:3" x14ac:dyDescent="0.2">
      <c r="B84" s="13">
        <v>45.297648639956925</v>
      </c>
      <c r="C84" s="4">
        <v>89.487800984448455</v>
      </c>
    </row>
    <row r="85" spans="2:3" x14ac:dyDescent="0.2">
      <c r="B85" s="13">
        <v>49.995997870946368</v>
      </c>
      <c r="C85" s="4">
        <v>89.895610448789043</v>
      </c>
    </row>
    <row r="86" spans="2:3" x14ac:dyDescent="0.2">
      <c r="B86" s="13">
        <v>43.682358087774951</v>
      </c>
      <c r="C86" s="4">
        <v>92.073767716504051</v>
      </c>
    </row>
    <row r="87" spans="2:3" x14ac:dyDescent="0.2">
      <c r="B87" s="13">
        <v>45.19189062875494</v>
      </c>
      <c r="C87" s="4">
        <v>89.364931192839563</v>
      </c>
    </row>
    <row r="88" spans="2:3" x14ac:dyDescent="0.2">
      <c r="B88" s="13">
        <v>38.780255977959079</v>
      </c>
      <c r="C88" s="4">
        <v>90.786729859083366</v>
      </c>
    </row>
    <row r="89" spans="2:3" x14ac:dyDescent="0.2">
      <c r="B89" s="13">
        <v>45.353182652399553</v>
      </c>
      <c r="C89" s="4">
        <v>89.982955305855043</v>
      </c>
    </row>
    <row r="90" spans="2:3" x14ac:dyDescent="0.2">
      <c r="B90" s="13">
        <v>44.78520272533013</v>
      </c>
      <c r="C90" s="4">
        <v>91.286440715102245</v>
      </c>
    </row>
    <row r="91" spans="2:3" x14ac:dyDescent="0.2">
      <c r="B91" s="13">
        <v>51.152358600584165</v>
      </c>
      <c r="C91" s="4">
        <v>89.230590373419901</v>
      </c>
    </row>
    <row r="92" spans="2:3" x14ac:dyDescent="0.2">
      <c r="B92" s="13">
        <v>55.870266979979405</v>
      </c>
      <c r="C92" s="4">
        <v>91.420712376572908</v>
      </c>
    </row>
    <row r="93" spans="2:3" x14ac:dyDescent="0.2">
      <c r="B93" s="13">
        <v>49.68762746432612</v>
      </c>
      <c r="C93" s="4">
        <v>90.926779766191459</v>
      </c>
    </row>
    <row r="94" spans="2:3" x14ac:dyDescent="0.2">
      <c r="B94" s="13">
        <v>52.459296768061236</v>
      </c>
      <c r="C94" s="4">
        <v>87.853277915377461</v>
      </c>
    </row>
    <row r="95" spans="2:3" x14ac:dyDescent="0.2">
      <c r="B95" s="13">
        <v>47.586077045272894</v>
      </c>
      <c r="C95" s="4">
        <v>88.991278165886285</v>
      </c>
    </row>
    <row r="96" spans="2:3" x14ac:dyDescent="0.2">
      <c r="B96" s="13">
        <v>40.739677376182613</v>
      </c>
      <c r="C96" s="4">
        <v>89.191231749251756</v>
      </c>
    </row>
    <row r="97" spans="2:3" x14ac:dyDescent="0.2">
      <c r="B97" s="13">
        <v>50.615339360646722</v>
      </c>
      <c r="C97" s="4">
        <v>91.985815431451556</v>
      </c>
    </row>
    <row r="98" spans="2:3" x14ac:dyDescent="0.2">
      <c r="B98" s="13">
        <v>64.945035397883615</v>
      </c>
      <c r="C98" s="4">
        <v>86.38075566209929</v>
      </c>
    </row>
    <row r="99" spans="2:3" x14ac:dyDescent="0.2">
      <c r="B99" s="13">
        <v>54.82109908399589</v>
      </c>
      <c r="C99" s="4">
        <v>73.995773569048396</v>
      </c>
    </row>
    <row r="100" spans="2:3" x14ac:dyDescent="0.2">
      <c r="B100" s="13">
        <v>49.405290372864947</v>
      </c>
      <c r="C100" s="4">
        <v>78.273729793364382</v>
      </c>
    </row>
    <row r="101" spans="2:3" x14ac:dyDescent="0.2">
      <c r="B101" s="13">
        <v>51.639360911670948</v>
      </c>
      <c r="C101" s="4">
        <v>79.81370945402135</v>
      </c>
    </row>
    <row r="102" spans="2:3" x14ac:dyDescent="0.2">
      <c r="B102" s="13">
        <v>48.492538295412523</v>
      </c>
      <c r="C102" s="4">
        <v>85.431902112196809</v>
      </c>
    </row>
    <row r="103" spans="2:3" x14ac:dyDescent="0.2">
      <c r="B103" s="13">
        <v>44.962557530417548</v>
      </c>
      <c r="C103" s="4">
        <v>88.462813830219034</v>
      </c>
    </row>
    <row r="104" spans="2:3" x14ac:dyDescent="0.2">
      <c r="B104" s="13">
        <v>43.253242654784373</v>
      </c>
      <c r="C104" s="4">
        <v>90.226812936993269</v>
      </c>
    </row>
    <row r="105" spans="2:3" x14ac:dyDescent="0.2">
      <c r="B105" s="13">
        <v>48.346491613883693</v>
      </c>
      <c r="C105" s="4">
        <v>91.650175510459704</v>
      </c>
    </row>
    <row r="106" spans="2:3" x14ac:dyDescent="0.2">
      <c r="B106" s="13">
        <v>51.242062458298548</v>
      </c>
      <c r="C106" s="4">
        <v>89.909092659137812</v>
      </c>
    </row>
    <row r="107" spans="2:3" x14ac:dyDescent="0.2">
      <c r="B107" s="13">
        <v>52.071702873431235</v>
      </c>
      <c r="C107" s="4">
        <v>88.854085325049482</v>
      </c>
    </row>
    <row r="108" spans="2:3" x14ac:dyDescent="0.2">
      <c r="B108" s="13">
        <v>50.474720919115462</v>
      </c>
      <c r="C108" s="4">
        <v>90.582008461196978</v>
      </c>
    </row>
    <row r="109" spans="2:3" x14ac:dyDescent="0.2">
      <c r="B109" s="13">
        <v>47.992213052463029</v>
      </c>
      <c r="C109" s="4">
        <v>90.375563440276693</v>
      </c>
    </row>
    <row r="110" spans="2:3" x14ac:dyDescent="0.2">
      <c r="B110" s="13">
        <v>45.821446937192981</v>
      </c>
      <c r="C110" s="4">
        <v>91.09975950171318</v>
      </c>
    </row>
    <row r="111" spans="2:3" x14ac:dyDescent="0.2">
      <c r="B111" s="13">
        <v>40.253158921936993</v>
      </c>
      <c r="C111" s="4">
        <v>89.19884149437776</v>
      </c>
    </row>
    <row r="112" spans="2:3" x14ac:dyDescent="0.2">
      <c r="B112" s="13">
        <v>37.379365572917905</v>
      </c>
      <c r="C112" s="4">
        <v>92.158095972521892</v>
      </c>
    </row>
    <row r="113" spans="2:3" x14ac:dyDescent="0.2">
      <c r="B113" s="13">
        <v>46.343110102822415</v>
      </c>
      <c r="C113" s="4">
        <v>90.117632463819035</v>
      </c>
    </row>
    <row r="114" spans="2:3" x14ac:dyDescent="0.2">
      <c r="B114" s="13">
        <v>37.040104431478028</v>
      </c>
      <c r="C114" s="4">
        <v>94.066847448215043</v>
      </c>
    </row>
    <row r="115" spans="2:3" x14ac:dyDescent="0.2">
      <c r="B115" s="13">
        <v>41.860570174398156</v>
      </c>
      <c r="C115" s="4">
        <v>92.638779873822912</v>
      </c>
    </row>
    <row r="116" spans="2:3" x14ac:dyDescent="0.2">
      <c r="B116" s="13">
        <v>45.0308510741825</v>
      </c>
      <c r="C116" s="4">
        <v>93.042315223340225</v>
      </c>
    </row>
    <row r="117" spans="2:3" x14ac:dyDescent="0.2">
      <c r="B117" s="13">
        <v>39.842743006900484</v>
      </c>
      <c r="C117" s="4">
        <v>93.782310530976616</v>
      </c>
    </row>
    <row r="118" spans="2:3" x14ac:dyDescent="0.2">
      <c r="B118" s="13">
        <v>39.344266383433023</v>
      </c>
      <c r="C118" s="4">
        <v>92.902801093115158</v>
      </c>
    </row>
    <row r="119" spans="2:3" x14ac:dyDescent="0.2">
      <c r="B119" s="13">
        <v>44.472462952313116</v>
      </c>
      <c r="C119" s="4">
        <v>92.66105579343494</v>
      </c>
    </row>
    <row r="120" spans="2:3" x14ac:dyDescent="0.2">
      <c r="B120" s="13">
        <v>62.534117940990448</v>
      </c>
      <c r="C120" s="4">
        <v>91.011533211030951</v>
      </c>
    </row>
    <row r="121" spans="2:3" x14ac:dyDescent="0.2">
      <c r="B121" s="13">
        <v>64.322617039809359</v>
      </c>
      <c r="C121" s="4">
        <v>88.311241343026381</v>
      </c>
    </row>
    <row r="122" spans="2:3" x14ac:dyDescent="0.2">
      <c r="B122" s="13">
        <v>46.144814180312885</v>
      </c>
      <c r="C122" s="4">
        <v>89.860603481214</v>
      </c>
    </row>
    <row r="123" spans="2:3" x14ac:dyDescent="0.2">
      <c r="B123" s="13">
        <v>38.131278985216639</v>
      </c>
      <c r="C123" s="4">
        <v>91.923449133357678</v>
      </c>
    </row>
    <row r="124" spans="2:3" x14ac:dyDescent="0.2">
      <c r="B124" s="13">
        <v>42.172160262927505</v>
      </c>
      <c r="C124" s="4">
        <v>91.650895291775939</v>
      </c>
    </row>
    <row r="125" spans="2:3" x14ac:dyDescent="0.2">
      <c r="B125" s="13">
        <v>43.058154431910594</v>
      </c>
      <c r="C125" s="4">
        <v>91.923669499057922</v>
      </c>
    </row>
    <row r="126" spans="2:3" x14ac:dyDescent="0.2">
      <c r="B126" s="13">
        <v>37.612707961495438</v>
      </c>
      <c r="C126" s="4">
        <v>92.932691396664396</v>
      </c>
    </row>
    <row r="127" spans="2:3" x14ac:dyDescent="0.2">
      <c r="B127" s="13">
        <v>34.745058853918337</v>
      </c>
      <c r="C127" s="4">
        <v>93.726359495057395</v>
      </c>
    </row>
    <row r="128" spans="2:3" x14ac:dyDescent="0.2">
      <c r="B128" s="13">
        <v>36.518525385221324</v>
      </c>
      <c r="C128" s="4">
        <v>93.213223534292297</v>
      </c>
    </row>
    <row r="129" spans="2:3" x14ac:dyDescent="0.2">
      <c r="B129" s="13">
        <v>41.038619839817549</v>
      </c>
      <c r="C129" s="4">
        <v>91.793206730895619</v>
      </c>
    </row>
    <row r="130" spans="2:3" x14ac:dyDescent="0.2">
      <c r="B130" s="13">
        <v>42.316136929002219</v>
      </c>
      <c r="C130" s="4">
        <v>90.869207496911415</v>
      </c>
    </row>
    <row r="131" spans="2:3" x14ac:dyDescent="0.2">
      <c r="B131" s="13">
        <v>46.695176085072546</v>
      </c>
      <c r="C131" s="4">
        <v>89.907157291604022</v>
      </c>
    </row>
    <row r="132" spans="2:3" x14ac:dyDescent="0.2">
      <c r="B132" s="13">
        <v>48.252084601413266</v>
      </c>
      <c r="C132" s="4">
        <v>90.524103117342889</v>
      </c>
    </row>
    <row r="133" spans="2:3" x14ac:dyDescent="0.2">
      <c r="B133" s="13">
        <v>40.918796304436995</v>
      </c>
      <c r="C133" s="4">
        <v>89.402870097620678</v>
      </c>
    </row>
    <row r="134" spans="2:3" x14ac:dyDescent="0.2">
      <c r="B134" s="13">
        <v>36.452131509871322</v>
      </c>
      <c r="C134" s="4">
        <v>92.032567591700541</v>
      </c>
    </row>
    <row r="135" spans="2:3" x14ac:dyDescent="0.2">
      <c r="B135" s="13">
        <v>42.692598540274268</v>
      </c>
      <c r="C135" s="4">
        <v>89.425176398235706</v>
      </c>
    </row>
    <row r="136" spans="2:3" x14ac:dyDescent="0.2">
      <c r="B136" s="13">
        <v>37.200492473751957</v>
      </c>
      <c r="C136" s="4">
        <v>91.294370193789035</v>
      </c>
    </row>
    <row r="137" spans="2:3" x14ac:dyDescent="0.2">
      <c r="B137" s="13">
        <v>47.24935394579208</v>
      </c>
      <c r="C137" s="4">
        <v>91.542037702149344</v>
      </c>
    </row>
    <row r="138" spans="2:3" x14ac:dyDescent="0.2">
      <c r="B138" s="13">
        <v>48.165015048682747</v>
      </c>
      <c r="C138" s="4">
        <v>89.415832872637353</v>
      </c>
    </row>
    <row r="139" spans="2:3" x14ac:dyDescent="0.2">
      <c r="B139" s="13">
        <v>45.685257638891358</v>
      </c>
      <c r="C139" s="4">
        <v>88.363007628668313</v>
      </c>
    </row>
    <row r="140" spans="2:3" x14ac:dyDescent="0.2">
      <c r="B140" s="13">
        <v>49.477699620620228</v>
      </c>
      <c r="C140" s="4">
        <v>88.57097757082559</v>
      </c>
    </row>
    <row r="141" spans="2:3" x14ac:dyDescent="0.2">
      <c r="B141" s="13">
        <v>47.509596591494706</v>
      </c>
      <c r="C141" s="4">
        <v>90.264351210671123</v>
      </c>
    </row>
    <row r="142" spans="2:3" x14ac:dyDescent="0.2">
      <c r="B142" s="13">
        <v>37.465352572681525</v>
      </c>
      <c r="C142" s="4">
        <v>89.498281736441569</v>
      </c>
    </row>
    <row r="143" spans="2:3" x14ac:dyDescent="0.2">
      <c r="B143" s="13">
        <v>39.100770808356501</v>
      </c>
      <c r="C143" s="4">
        <v>89.918719772181191</v>
      </c>
    </row>
    <row r="144" spans="2:3" x14ac:dyDescent="0.2">
      <c r="B144" s="13">
        <v>43.121302526149627</v>
      </c>
      <c r="C144" s="4">
        <v>89.926810609854442</v>
      </c>
    </row>
    <row r="145" spans="2:3" x14ac:dyDescent="0.2">
      <c r="B145" s="13">
        <v>45.246939053409804</v>
      </c>
      <c r="C145" s="4">
        <v>92.176679385179085</v>
      </c>
    </row>
    <row r="146" spans="2:3" x14ac:dyDescent="0.2">
      <c r="B146" s="13">
        <v>42.057564235537171</v>
      </c>
      <c r="C146" s="4">
        <v>88.706492194695485</v>
      </c>
    </row>
    <row r="147" spans="2:3" x14ac:dyDescent="0.2">
      <c r="B147" s="13">
        <v>41.094203646657199</v>
      </c>
      <c r="C147" s="4">
        <v>91.030486105505929</v>
      </c>
    </row>
    <row r="148" spans="2:3" x14ac:dyDescent="0.2">
      <c r="B148" s="13">
        <v>49.978778994214721</v>
      </c>
      <c r="C148" s="4">
        <v>89.461231072968758</v>
      </c>
    </row>
    <row r="149" spans="2:3" x14ac:dyDescent="0.2">
      <c r="B149" s="13">
        <v>45.429178913815178</v>
      </c>
      <c r="C149" s="4">
        <v>88.701738930329967</v>
      </c>
    </row>
    <row r="150" spans="2:3" x14ac:dyDescent="0.2">
      <c r="B150" s="13">
        <v>47.610149217029189</v>
      </c>
      <c r="C150" s="4">
        <v>88.571177949331783</v>
      </c>
    </row>
    <row r="151" spans="2:3" x14ac:dyDescent="0.2">
      <c r="B151" s="13">
        <v>44.791303977333115</v>
      </c>
      <c r="C151" s="4">
        <v>89.317857066264011</v>
      </c>
    </row>
    <row r="152" spans="2:3" x14ac:dyDescent="0.2">
      <c r="B152" s="13">
        <v>47.444606301851678</v>
      </c>
      <c r="C152" s="4">
        <v>90.287784954359765</v>
      </c>
    </row>
    <row r="153" spans="2:3" x14ac:dyDescent="0.2">
      <c r="B153" s="13">
        <v>44.451889262817922</v>
      </c>
      <c r="C153" s="4">
        <v>88.692231498264732</v>
      </c>
    </row>
    <row r="154" spans="2:3" x14ac:dyDescent="0.2">
      <c r="B154" s="13">
        <v>42.841423001897027</v>
      </c>
      <c r="C154" s="4">
        <v>89.704085829648577</v>
      </c>
    </row>
    <row r="155" spans="2:3" x14ac:dyDescent="0.2">
      <c r="B155" s="13">
        <v>39.836195081978872</v>
      </c>
      <c r="C155" s="4">
        <v>90.903542898940373</v>
      </c>
    </row>
    <row r="156" spans="2:3" x14ac:dyDescent="0.2">
      <c r="B156" s="13">
        <v>38.969426373793517</v>
      </c>
      <c r="C156" s="4">
        <v>91.7079246223268</v>
      </c>
    </row>
    <row r="157" spans="2:3" x14ac:dyDescent="0.2">
      <c r="B157" s="13">
        <v>46.646304742843178</v>
      </c>
      <c r="C157" s="4">
        <v>90.426118010460527</v>
      </c>
    </row>
    <row r="158" spans="2:3" x14ac:dyDescent="0.2">
      <c r="B158" s="13">
        <v>33.535566082983806</v>
      </c>
      <c r="C158" s="4">
        <v>86.782510131050344</v>
      </c>
    </row>
    <row r="159" spans="2:3" x14ac:dyDescent="0.2">
      <c r="B159" s="13">
        <v>34.532589840216787</v>
      </c>
      <c r="C159" s="4">
        <v>92.535380463122664</v>
      </c>
    </row>
    <row r="160" spans="2:3" x14ac:dyDescent="0.2">
      <c r="B160" s="13">
        <v>32.840603836794081</v>
      </c>
      <c r="C160" s="4">
        <v>91.256645256873512</v>
      </c>
    </row>
    <row r="161" spans="2:3" x14ac:dyDescent="0.2">
      <c r="B161" s="13">
        <v>32.811907958755789</v>
      </c>
      <c r="C161" s="4">
        <v>93.262922396595357</v>
      </c>
    </row>
    <row r="162" spans="2:3" x14ac:dyDescent="0.2">
      <c r="B162" s="13">
        <v>30.454173810496872</v>
      </c>
      <c r="C162" s="4">
        <v>92.868336893107639</v>
      </c>
    </row>
    <row r="163" spans="2:3" x14ac:dyDescent="0.2">
      <c r="B163" s="13">
        <v>26.584462612480063</v>
      </c>
      <c r="C163" s="4">
        <v>92.367418480237049</v>
      </c>
    </row>
    <row r="164" spans="2:3" x14ac:dyDescent="0.2">
      <c r="B164" s="13">
        <v>35.64304709768934</v>
      </c>
      <c r="C164" s="4">
        <v>92.120771893254087</v>
      </c>
    </row>
    <row r="165" spans="2:3" x14ac:dyDescent="0.2">
      <c r="B165" s="13">
        <v>48.372299974672508</v>
      </c>
      <c r="C165" s="4">
        <v>93.176333963131327</v>
      </c>
    </row>
    <row r="166" spans="2:3" x14ac:dyDescent="0.2">
      <c r="B166" s="13">
        <v>35.732101022378643</v>
      </c>
      <c r="C166" s="4">
        <v>93.319381431684619</v>
      </c>
    </row>
    <row r="167" spans="2:3" x14ac:dyDescent="0.2">
      <c r="B167" s="13">
        <v>36.174441823549742</v>
      </c>
      <c r="C167" s="4">
        <v>93.599171628099171</v>
      </c>
    </row>
    <row r="168" spans="2:3" x14ac:dyDescent="0.2">
      <c r="B168" s="13">
        <v>34.52013014645803</v>
      </c>
      <c r="C168" s="4">
        <v>91.544185508539385</v>
      </c>
    </row>
    <row r="169" spans="2:3" x14ac:dyDescent="0.2">
      <c r="B169" s="13">
        <v>35.552844024271565</v>
      </c>
      <c r="C169" s="4">
        <v>91.329243696546115</v>
      </c>
    </row>
    <row r="170" spans="2:3" x14ac:dyDescent="0.2">
      <c r="B170" s="13">
        <v>42.778252205055068</v>
      </c>
      <c r="C170" s="4">
        <v>86.896451899027241</v>
      </c>
    </row>
    <row r="171" spans="2:3" x14ac:dyDescent="0.2">
      <c r="B171" s="13">
        <v>41.660370007115581</v>
      </c>
      <c r="C171" s="4">
        <v>89.836209419730679</v>
      </c>
    </row>
    <row r="172" spans="2:3" x14ac:dyDescent="0.2">
      <c r="B172" s="13">
        <v>31.56685158456165</v>
      </c>
      <c r="C172" s="4">
        <v>91.945158641603101</v>
      </c>
    </row>
    <row r="173" spans="2:3" x14ac:dyDescent="0.2">
      <c r="B173" s="13">
        <v>40.546234015769819</v>
      </c>
      <c r="C173" s="4">
        <v>92.166771958860565</v>
      </c>
    </row>
    <row r="174" spans="2:3" x14ac:dyDescent="0.2">
      <c r="B174" s="13">
        <v>39.730542222766807</v>
      </c>
      <c r="C174" s="4">
        <v>92.129109527772371</v>
      </c>
    </row>
    <row r="175" spans="2:3" x14ac:dyDescent="0.2">
      <c r="B175" s="13">
        <v>49.400564847174621</v>
      </c>
      <c r="C175" s="4">
        <v>90.358383448952566</v>
      </c>
    </row>
    <row r="176" spans="2:3" x14ac:dyDescent="0.2">
      <c r="B176" s="13">
        <v>51.698107125927756</v>
      </c>
      <c r="C176" s="4">
        <v>88.297701799129598</v>
      </c>
    </row>
    <row r="177" spans="2:3" x14ac:dyDescent="0.2">
      <c r="B177" s="13">
        <v>43.51188591887712</v>
      </c>
      <c r="C177" s="4">
        <v>92.996444482920836</v>
      </c>
    </row>
    <row r="178" spans="2:3" x14ac:dyDescent="0.2">
      <c r="B178" s="13">
        <v>43.249372222983233</v>
      </c>
      <c r="C178" s="4">
        <v>90.931246858710779</v>
      </c>
    </row>
    <row r="179" spans="2:3" x14ac:dyDescent="0.2">
      <c r="B179" s="13">
        <v>37.696345246117019</v>
      </c>
      <c r="C179" s="4">
        <v>91.306326560807236</v>
      </c>
    </row>
    <row r="180" spans="2:3" x14ac:dyDescent="0.2">
      <c r="B180" s="13">
        <v>39.622760003395555</v>
      </c>
      <c r="C180" s="4">
        <v>92.832179252782637</v>
      </c>
    </row>
    <row r="181" spans="2:3" x14ac:dyDescent="0.2">
      <c r="B181" s="13">
        <v>35.64601576289428</v>
      </c>
      <c r="C181" s="4">
        <v>93.833463029890709</v>
      </c>
    </row>
    <row r="182" spans="2:3" x14ac:dyDescent="0.2">
      <c r="B182" s="13">
        <v>32.560203179847647</v>
      </c>
      <c r="C182" s="4">
        <v>91.62883310677411</v>
      </c>
    </row>
    <row r="183" spans="2:3" x14ac:dyDescent="0.2">
      <c r="B183" s="13">
        <v>27.653852306585982</v>
      </c>
      <c r="C183" s="4">
        <v>92.078681999268127</v>
      </c>
    </row>
    <row r="184" spans="2:3" x14ac:dyDescent="0.2">
      <c r="B184" s="13">
        <v>34.330674625003248</v>
      </c>
      <c r="C184" s="4">
        <v>92.327793298527027</v>
      </c>
    </row>
    <row r="185" spans="2:3" x14ac:dyDescent="0.2">
      <c r="B185" s="13">
        <v>38.399660082159457</v>
      </c>
      <c r="C185" s="4">
        <v>92.064002063897235</v>
      </c>
    </row>
    <row r="186" spans="2:3" x14ac:dyDescent="0.2">
      <c r="B186" s="13">
        <v>36.072888537578251</v>
      </c>
      <c r="C186" s="4">
        <v>91.36070878273685</v>
      </c>
    </row>
    <row r="187" spans="2:3" x14ac:dyDescent="0.2">
      <c r="B187" s="13">
        <v>32.890251176868368</v>
      </c>
      <c r="C187" s="4">
        <v>91.218462070076015</v>
      </c>
    </row>
    <row r="188" spans="2:3" x14ac:dyDescent="0.2">
      <c r="B188" s="13">
        <v>32.351976936940012</v>
      </c>
      <c r="C188" s="4">
        <v>90.394966823120313</v>
      </c>
    </row>
    <row r="189" spans="2:3" x14ac:dyDescent="0.2">
      <c r="B189" s="13">
        <v>32.646097989818323</v>
      </c>
      <c r="C189" s="4">
        <v>90.252456779803595</v>
      </c>
    </row>
    <row r="190" spans="2:3" x14ac:dyDescent="0.2">
      <c r="B190" s="13">
        <v>46.208544839679483</v>
      </c>
      <c r="C190" s="4">
        <v>89.819300141783998</v>
      </c>
    </row>
    <row r="191" spans="2:3" x14ac:dyDescent="0.2">
      <c r="B191" s="13">
        <v>43.306372259987874</v>
      </c>
      <c r="C191" s="4">
        <v>91.399746421407045</v>
      </c>
    </row>
    <row r="192" spans="2:3" x14ac:dyDescent="0.2">
      <c r="B192" s="13">
        <v>45.296484333748381</v>
      </c>
      <c r="C192" s="4">
        <v>92.620121844308201</v>
      </c>
    </row>
    <row r="193" spans="2:3" x14ac:dyDescent="0.2">
      <c r="B193" s="13">
        <v>48.494090498910523</v>
      </c>
      <c r="C193" s="4">
        <v>90.226157666205893</v>
      </c>
    </row>
    <row r="194" spans="2:3" x14ac:dyDescent="0.2">
      <c r="B194" s="13">
        <v>41.608580005913751</v>
      </c>
      <c r="C194" s="4">
        <v>89.255920048542549</v>
      </c>
    </row>
    <row r="195" spans="2:3" x14ac:dyDescent="0.2">
      <c r="B195" s="13">
        <v>37.743047396017026</v>
      </c>
      <c r="C195" s="4">
        <v>92.063611323516639</v>
      </c>
    </row>
    <row r="196" spans="2:3" x14ac:dyDescent="0.2">
      <c r="B196" s="13">
        <v>39.265565174554254</v>
      </c>
      <c r="C196" s="4">
        <v>90.458057849980037</v>
      </c>
    </row>
    <row r="197" spans="2:3" x14ac:dyDescent="0.2">
      <c r="B197" s="13">
        <v>38.58240197313139</v>
      </c>
      <c r="C197" s="4">
        <v>92.085319351988232</v>
      </c>
    </row>
    <row r="198" spans="2:3" x14ac:dyDescent="0.2">
      <c r="B198" s="13">
        <v>44.990680972686128</v>
      </c>
      <c r="C198" s="4">
        <v>87.625296773162063</v>
      </c>
    </row>
    <row r="199" spans="2:3" x14ac:dyDescent="0.2">
      <c r="B199" s="13">
        <v>41.033511065500633</v>
      </c>
      <c r="C199" s="4">
        <v>90.032072740179615</v>
      </c>
    </row>
    <row r="200" spans="2:3" x14ac:dyDescent="0.2">
      <c r="B200" s="13">
        <v>43.317916533553323</v>
      </c>
      <c r="C200" s="4">
        <v>90.827938508814455</v>
      </c>
    </row>
    <row r="201" spans="2:3" x14ac:dyDescent="0.2">
      <c r="B201" s="13">
        <v>40.913301013633671</v>
      </c>
      <c r="C201" s="4">
        <v>92.729437407912613</v>
      </c>
    </row>
    <row r="202" spans="2:3" x14ac:dyDescent="0.2">
      <c r="B202" s="13">
        <v>37.959365490065274</v>
      </c>
      <c r="C202" s="4">
        <v>89.059840113212829</v>
      </c>
    </row>
    <row r="203" spans="2:3" x14ac:dyDescent="0.2">
      <c r="B203" s="13">
        <v>31.261984235184627</v>
      </c>
      <c r="C203" s="4">
        <v>90.3336428465322</v>
      </c>
    </row>
    <row r="204" spans="2:3" x14ac:dyDescent="0.2">
      <c r="B204" s="13">
        <v>34.703812405922243</v>
      </c>
      <c r="C204" s="4">
        <v>92.144698854527988</v>
      </c>
    </row>
    <row r="205" spans="2:3" x14ac:dyDescent="0.2">
      <c r="B205" s="13">
        <v>33.03403764891226</v>
      </c>
      <c r="C205" s="4">
        <v>91.489478538336073</v>
      </c>
    </row>
    <row r="206" spans="2:3" x14ac:dyDescent="0.2">
      <c r="B206" s="13">
        <v>41.672643114159712</v>
      </c>
      <c r="C206" s="4">
        <v>91.757776335533521</v>
      </c>
    </row>
    <row r="207" spans="2:3" x14ac:dyDescent="0.2">
      <c r="B207" s="13">
        <v>34.936254309681409</v>
      </c>
      <c r="C207" s="4">
        <v>91.292300529921192</v>
      </c>
    </row>
    <row r="208" spans="2:3" x14ac:dyDescent="0.2">
      <c r="B208" s="13">
        <v>38.805273116817681</v>
      </c>
      <c r="C208" s="4">
        <v>90.686889819806126</v>
      </c>
    </row>
    <row r="209" spans="2:3" x14ac:dyDescent="0.2">
      <c r="B209" s="13">
        <v>38.637339222702387</v>
      </c>
      <c r="C209" s="4">
        <v>88.944152750794373</v>
      </c>
    </row>
    <row r="210" spans="2:3" x14ac:dyDescent="0.2">
      <c r="B210" s="13">
        <v>30.576414351261228</v>
      </c>
      <c r="C210" s="4">
        <v>91.480080424298052</v>
      </c>
    </row>
    <row r="211" spans="2:3" x14ac:dyDescent="0.2">
      <c r="B211" s="13">
        <v>28.713742758697308</v>
      </c>
      <c r="C211" s="4">
        <v>91.585945066644967</v>
      </c>
    </row>
    <row r="212" spans="2:3" x14ac:dyDescent="0.2">
      <c r="B212" s="13">
        <v>31.394078110530479</v>
      </c>
      <c r="C212" s="4">
        <v>93.217502218544766</v>
      </c>
    </row>
    <row r="213" spans="2:3" x14ac:dyDescent="0.2">
      <c r="B213" s="13">
        <v>35.912279276135507</v>
      </c>
      <c r="C213" s="4">
        <v>91.687379145536852</v>
      </c>
    </row>
    <row r="214" spans="2:3" x14ac:dyDescent="0.2">
      <c r="B214" s="13">
        <v>33.586197661988876</v>
      </c>
      <c r="C214" s="4">
        <v>92.307869002019089</v>
      </c>
    </row>
    <row r="215" spans="2:3" x14ac:dyDescent="0.2">
      <c r="B215" s="13">
        <v>42.758684740724966</v>
      </c>
      <c r="C215" s="4">
        <v>92.60451409916331</v>
      </c>
    </row>
    <row r="216" spans="2:3" x14ac:dyDescent="0.2">
      <c r="B216" s="13">
        <v>51.027792552109261</v>
      </c>
      <c r="C216" s="4">
        <v>91.607398532857275</v>
      </c>
    </row>
    <row r="217" spans="2:3" x14ac:dyDescent="0.2">
      <c r="B217" s="13">
        <v>39.576781938996092</v>
      </c>
      <c r="C217" s="4">
        <v>88.999987477163387</v>
      </c>
    </row>
    <row r="218" spans="2:3" x14ac:dyDescent="0.2">
      <c r="B218" s="13">
        <v>34.402482672690219</v>
      </c>
      <c r="C218" s="4">
        <v>89.052463784137643</v>
      </c>
    </row>
    <row r="219" spans="2:3" x14ac:dyDescent="0.2">
      <c r="B219" s="13">
        <v>36.927909785189151</v>
      </c>
      <c r="C219" s="4">
        <v>88.706056821777025</v>
      </c>
    </row>
    <row r="220" spans="2:3" x14ac:dyDescent="0.2">
      <c r="B220" s="13">
        <v>39.110067010074694</v>
      </c>
      <c r="C220" s="4">
        <v>90.052847908617963</v>
      </c>
    </row>
    <row r="221" spans="2:3" x14ac:dyDescent="0.2">
      <c r="B221" s="13">
        <v>37.021767930413191</v>
      </c>
      <c r="C221" s="4">
        <v>90.84548256033095</v>
      </c>
    </row>
    <row r="222" spans="2:3" x14ac:dyDescent="0.2">
      <c r="B222" s="13">
        <v>32.986939970323043</v>
      </c>
      <c r="C222" s="4">
        <v>91.01113231169299</v>
      </c>
    </row>
    <row r="223" spans="2:3" x14ac:dyDescent="0.2">
      <c r="B223" s="13">
        <v>35.55495485149013</v>
      </c>
      <c r="C223" s="4">
        <v>89.647682391189193</v>
      </c>
    </row>
    <row r="224" spans="2:3" x14ac:dyDescent="0.2">
      <c r="B224" s="13">
        <v>36.90260363172623</v>
      </c>
      <c r="C224" s="4">
        <v>91.37251538577317</v>
      </c>
    </row>
    <row r="225" spans="2:3" x14ac:dyDescent="0.2">
      <c r="B225" s="13">
        <v>34.849570775598728</v>
      </c>
      <c r="C225" s="4">
        <v>90.591392614881087</v>
      </c>
    </row>
    <row r="226" spans="2:3" x14ac:dyDescent="0.2">
      <c r="B226" s="13">
        <v>38.46767854764596</v>
      </c>
      <c r="C226" s="4">
        <v>90.61793729928516</v>
      </c>
    </row>
    <row r="227" spans="2:3" x14ac:dyDescent="0.2">
      <c r="B227" s="13">
        <v>34.073383663815903</v>
      </c>
      <c r="C227" s="4">
        <v>89.496440292559896</v>
      </c>
    </row>
    <row r="228" spans="2:3" x14ac:dyDescent="0.2">
      <c r="B228" s="13">
        <v>38.395418445607419</v>
      </c>
      <c r="C228" s="4">
        <v>90.656142414657495</v>
      </c>
    </row>
    <row r="229" spans="2:3" x14ac:dyDescent="0.2">
      <c r="B229" s="13">
        <v>40.29643095401277</v>
      </c>
      <c r="C229" s="4">
        <v>90.043258674494183</v>
      </c>
    </row>
    <row r="230" spans="2:3" x14ac:dyDescent="0.2">
      <c r="B230" s="13">
        <v>46.695551947083359</v>
      </c>
      <c r="C230" s="4">
        <v>90.548444998207145</v>
      </c>
    </row>
    <row r="231" spans="2:3" x14ac:dyDescent="0.2">
      <c r="B231" s="13">
        <v>41.674896044961145</v>
      </c>
      <c r="C231" s="4">
        <v>90.818119773512578</v>
      </c>
    </row>
    <row r="232" spans="2:3" x14ac:dyDescent="0.2">
      <c r="B232" s="13">
        <v>33.983354534459856</v>
      </c>
      <c r="C232" s="4">
        <v>89.022351582085804</v>
      </c>
    </row>
    <row r="233" spans="2:3" x14ac:dyDescent="0.2">
      <c r="B233" s="13">
        <v>31.761486263589251</v>
      </c>
      <c r="C233" s="4">
        <v>89.336898757454165</v>
      </c>
    </row>
    <row r="234" spans="2:3" x14ac:dyDescent="0.2">
      <c r="B234" s="13">
        <v>28.074303069240635</v>
      </c>
      <c r="C234" s="4">
        <v>90.387333424496461</v>
      </c>
    </row>
    <row r="235" spans="2:3" x14ac:dyDescent="0.2">
      <c r="B235" s="13">
        <v>29.991685193585685</v>
      </c>
      <c r="C235" s="4">
        <v>91.661945855093407</v>
      </c>
    </row>
    <row r="236" spans="2:3" x14ac:dyDescent="0.2">
      <c r="B236" s="13">
        <v>37.869293191791805</v>
      </c>
      <c r="C236" s="4">
        <v>90.497372729199597</v>
      </c>
    </row>
    <row r="237" spans="2:3" x14ac:dyDescent="0.2">
      <c r="B237" s="13">
        <v>38.119748597151577</v>
      </c>
      <c r="C237" s="4">
        <v>91.317767378332263</v>
      </c>
    </row>
    <row r="238" spans="2:3" x14ac:dyDescent="0.2">
      <c r="B238" s="13">
        <v>38.374416015551382</v>
      </c>
      <c r="C238" s="4">
        <v>87.674214197927839</v>
      </c>
    </row>
    <row r="239" spans="2:3" x14ac:dyDescent="0.2">
      <c r="B239" s="13">
        <v>43.045223354282413</v>
      </c>
      <c r="C239" s="4">
        <v>90.109260328225801</v>
      </c>
    </row>
    <row r="240" spans="2:3" x14ac:dyDescent="0.2">
      <c r="B240" s="13">
        <v>40.334567545339269</v>
      </c>
      <c r="C240" s="4">
        <v>91.277726372495835</v>
      </c>
    </row>
    <row r="241" spans="2:3" x14ac:dyDescent="0.2">
      <c r="B241" s="13">
        <v>44.11066156751852</v>
      </c>
      <c r="C241" s="4">
        <v>90.913388325304481</v>
      </c>
    </row>
    <row r="242" spans="2:3" x14ac:dyDescent="0.2">
      <c r="B242" s="13">
        <v>42.733352794648887</v>
      </c>
      <c r="C242" s="4">
        <v>90.35632770595177</v>
      </c>
    </row>
    <row r="243" spans="2:3" x14ac:dyDescent="0.2">
      <c r="B243" s="13">
        <v>39.852577842287943</v>
      </c>
      <c r="C243" s="4">
        <v>90.624564213922142</v>
      </c>
    </row>
    <row r="244" spans="2:3" x14ac:dyDescent="0.2">
      <c r="B244" s="13">
        <v>35.85298665122869</v>
      </c>
      <c r="C244" s="4">
        <v>86.919210505609314</v>
      </c>
    </row>
    <row r="245" spans="2:3" x14ac:dyDescent="0.2">
      <c r="B245" s="13">
        <v>43.026027595450557</v>
      </c>
      <c r="C245" s="4">
        <v>87.49794976318752</v>
      </c>
    </row>
    <row r="246" spans="2:3" x14ac:dyDescent="0.2">
      <c r="B246" s="13">
        <v>39.901506620939287</v>
      </c>
      <c r="C246" s="4">
        <v>86.719142039551429</v>
      </c>
    </row>
    <row r="247" spans="2:3" x14ac:dyDescent="0.2">
      <c r="B247" s="13">
        <v>34.369380935619148</v>
      </c>
      <c r="C247" s="4">
        <v>89.125226697410511</v>
      </c>
    </row>
    <row r="248" spans="2:3" x14ac:dyDescent="0.2">
      <c r="B248" s="13">
        <v>35.113414311920579</v>
      </c>
      <c r="C248" s="4">
        <v>90.432301640933559</v>
      </c>
    </row>
    <row r="249" spans="2:3" x14ac:dyDescent="0.2">
      <c r="B249" s="13">
        <v>26.611572693989554</v>
      </c>
      <c r="C249" s="4">
        <v>90.04506062192479</v>
      </c>
    </row>
    <row r="250" spans="2:3" x14ac:dyDescent="0.2">
      <c r="B250" s="13">
        <v>29.060674477390513</v>
      </c>
      <c r="C250" s="4">
        <v>89.970542316634337</v>
      </c>
    </row>
    <row r="251" spans="2:3" x14ac:dyDescent="0.2">
      <c r="B251" s="13">
        <v>33.491035642764857</v>
      </c>
      <c r="C251" s="4">
        <v>89.619476942031611</v>
      </c>
    </row>
    <row r="252" spans="2:3" x14ac:dyDescent="0.2">
      <c r="B252" s="13">
        <v>35.985106909906158</v>
      </c>
      <c r="C252" s="4">
        <v>89.329961286235857</v>
      </c>
    </row>
    <row r="253" spans="2:3" x14ac:dyDescent="0.2">
      <c r="B253" s="13">
        <v>33.972706948463774</v>
      </c>
      <c r="C253" s="4">
        <v>89.184220191571313</v>
      </c>
    </row>
    <row r="254" spans="2:3" x14ac:dyDescent="0.2">
      <c r="B254" s="13">
        <v>35.901360141506906</v>
      </c>
      <c r="C254" s="4">
        <v>91.38639653814019</v>
      </c>
    </row>
    <row r="255" spans="2:3" x14ac:dyDescent="0.2">
      <c r="B255" s="13">
        <v>34.969281095096171</v>
      </c>
      <c r="C255" s="4">
        <v>89.738072411089789</v>
      </c>
    </row>
    <row r="256" spans="2:3" x14ac:dyDescent="0.2">
      <c r="B256" s="13">
        <v>28.177730101674971</v>
      </c>
      <c r="C256" s="4">
        <v>92.623632488664811</v>
      </c>
    </row>
    <row r="257" spans="2:3" x14ac:dyDescent="0.2">
      <c r="B257" s="13">
        <v>37.03662898569781</v>
      </c>
      <c r="C257" s="4">
        <v>91.776262548562116</v>
      </c>
    </row>
    <row r="258" spans="2:3" x14ac:dyDescent="0.2">
      <c r="B258" s="13">
        <v>33.880197680535254</v>
      </c>
      <c r="C258" s="4">
        <v>92.087354007570298</v>
      </c>
    </row>
    <row r="259" spans="2:3" x14ac:dyDescent="0.2">
      <c r="B259" s="13">
        <v>32.140786266164334</v>
      </c>
      <c r="C259" s="4">
        <v>90.222164258201033</v>
      </c>
    </row>
    <row r="260" spans="2:3" x14ac:dyDescent="0.2">
      <c r="B260" s="13">
        <v>27.448279167406454</v>
      </c>
      <c r="C260" s="4">
        <v>91.495098485141028</v>
      </c>
    </row>
    <row r="261" spans="2:3" x14ac:dyDescent="0.2">
      <c r="B261" s="13">
        <v>36.02710418253259</v>
      </c>
      <c r="C261" s="4">
        <v>90.490730558294516</v>
      </c>
    </row>
    <row r="262" spans="2:3" x14ac:dyDescent="0.2">
      <c r="B262" s="13">
        <v>38.60599184971533</v>
      </c>
      <c r="C262" s="4">
        <v>89.9762956840719</v>
      </c>
    </row>
    <row r="263" spans="2:3" x14ac:dyDescent="0.2">
      <c r="B263" s="13">
        <v>34.23279910043631</v>
      </c>
      <c r="C263" s="4">
        <v>89.790809992495767</v>
      </c>
    </row>
    <row r="264" spans="2:3" x14ac:dyDescent="0.2">
      <c r="B264" s="13">
        <v>42.702408849529789</v>
      </c>
      <c r="C264" s="4">
        <v>89.979926153665446</v>
      </c>
    </row>
    <row r="265" spans="2:3" x14ac:dyDescent="0.2">
      <c r="B265" s="13">
        <v>40.50580711583256</v>
      </c>
      <c r="C265" s="4">
        <v>86.920542706988101</v>
      </c>
    </row>
    <row r="266" spans="2:3" x14ac:dyDescent="0.2">
      <c r="B266" s="13">
        <v>41.42574564968875</v>
      </c>
      <c r="C266" s="4">
        <v>87.231305598167964</v>
      </c>
    </row>
    <row r="267" spans="2:3" x14ac:dyDescent="0.2">
      <c r="B267" s="13">
        <v>34.954561796895547</v>
      </c>
      <c r="C267" s="4">
        <v>91.459390885824192</v>
      </c>
    </row>
    <row r="268" spans="2:3" x14ac:dyDescent="0.2">
      <c r="B268" s="13">
        <v>33.488474079602533</v>
      </c>
      <c r="C268" s="4">
        <v>92.383660898107465</v>
      </c>
    </row>
    <row r="269" spans="2:3" x14ac:dyDescent="0.2">
      <c r="B269" s="13">
        <v>31.510535958406905</v>
      </c>
      <c r="C269" s="4">
        <v>91.190963889836311</v>
      </c>
    </row>
    <row r="270" spans="2:3" x14ac:dyDescent="0.2">
      <c r="B270" s="13">
        <v>46.241140796191154</v>
      </c>
      <c r="C270" s="4">
        <v>88.613839571746638</v>
      </c>
    </row>
    <row r="271" spans="2:3" x14ac:dyDescent="0.2">
      <c r="B271" s="13">
        <v>39.193473108762959</v>
      </c>
      <c r="C271" s="4">
        <v>86.94873449124988</v>
      </c>
    </row>
    <row r="272" spans="2:3" x14ac:dyDescent="0.2">
      <c r="B272" s="13">
        <v>37.076023508387948</v>
      </c>
      <c r="C272" s="4">
        <v>90.398129081551801</v>
      </c>
    </row>
    <row r="273" spans="2:3" x14ac:dyDescent="0.2">
      <c r="B273" s="13">
        <v>32.808056024318503</v>
      </c>
      <c r="C273" s="4">
        <v>85.610678495796989</v>
      </c>
    </row>
    <row r="274" spans="2:3" x14ac:dyDescent="0.2">
      <c r="B274" s="13">
        <v>41.907186083256448</v>
      </c>
      <c r="C274" s="4">
        <v>84.511591405638043</v>
      </c>
    </row>
    <row r="275" spans="2:3" x14ac:dyDescent="0.2">
      <c r="B275" s="13">
        <v>38.070254006997807</v>
      </c>
      <c r="C275" s="4">
        <v>80.630406554368477</v>
      </c>
    </row>
    <row r="276" spans="2:3" x14ac:dyDescent="0.2">
      <c r="B276" s="13">
        <v>36.573574422986582</v>
      </c>
      <c r="C276" s="4">
        <v>87.882242858293878</v>
      </c>
    </row>
    <row r="277" spans="2:3" x14ac:dyDescent="0.2">
      <c r="B277" s="13">
        <v>38.869667287681089</v>
      </c>
      <c r="C277" s="4">
        <v>87.244487116735954</v>
      </c>
    </row>
    <row r="278" spans="2:3" x14ac:dyDescent="0.2">
      <c r="B278" s="13">
        <v>27.766405685135116</v>
      </c>
      <c r="C278" s="4">
        <v>89.616428351273072</v>
      </c>
    </row>
    <row r="279" spans="2:3" x14ac:dyDescent="0.2">
      <c r="B279" s="13">
        <v>26.259664590769578</v>
      </c>
      <c r="C279" s="4">
        <v>92.872199166167022</v>
      </c>
    </row>
    <row r="280" spans="2:3" x14ac:dyDescent="0.2">
      <c r="B280" s="13">
        <v>35.472920140489059</v>
      </c>
      <c r="C280" s="4">
        <v>91.018228676849731</v>
      </c>
    </row>
    <row r="281" spans="2:3" x14ac:dyDescent="0.2">
      <c r="B281" s="13">
        <v>37.332788767410193</v>
      </c>
      <c r="C281" s="4">
        <v>90.644518149456587</v>
      </c>
    </row>
    <row r="282" spans="2:3" x14ac:dyDescent="0.2">
      <c r="B282" s="13">
        <v>32.787281810604213</v>
      </c>
      <c r="C282" s="4">
        <v>92.349100622320037</v>
      </c>
    </row>
    <row r="283" spans="2:3" x14ac:dyDescent="0.2">
      <c r="B283" s="13">
        <v>36.51363316542718</v>
      </c>
      <c r="C283" s="4">
        <v>91.27648863101912</v>
      </c>
    </row>
    <row r="284" spans="2:3" x14ac:dyDescent="0.2">
      <c r="B284" s="13">
        <v>37.46511895698309</v>
      </c>
      <c r="C284" s="4">
        <v>91.221006734138967</v>
      </c>
    </row>
    <row r="285" spans="2:3" x14ac:dyDescent="0.2">
      <c r="B285" s="13">
        <v>28.644978873186979</v>
      </c>
      <c r="C285" s="4">
        <v>87.978668341075661</v>
      </c>
    </row>
    <row r="286" spans="2:3" x14ac:dyDescent="0.2">
      <c r="B286" s="13">
        <v>31.765948196858112</v>
      </c>
      <c r="C286" s="4">
        <v>90.067336019007897</v>
      </c>
    </row>
    <row r="287" spans="2:3" x14ac:dyDescent="0.2">
      <c r="B287" s="13">
        <v>37.758955845377841</v>
      </c>
      <c r="C287" s="4">
        <v>89.125101231149486</v>
      </c>
    </row>
    <row r="288" spans="2:3" x14ac:dyDescent="0.2">
      <c r="B288" s="13">
        <v>47.125597252519327</v>
      </c>
      <c r="C288" s="4">
        <v>86.32149947064498</v>
      </c>
    </row>
    <row r="289" spans="2:3" x14ac:dyDescent="0.2">
      <c r="B289" s="13">
        <v>43.406905862274961</v>
      </c>
      <c r="C289" s="4">
        <v>84.790330773064738</v>
      </c>
    </row>
    <row r="290" spans="2:3" x14ac:dyDescent="0.2">
      <c r="B290" s="13">
        <v>40.498693894233483</v>
      </c>
      <c r="C290" s="4">
        <v>85.768727852818358</v>
      </c>
    </row>
    <row r="291" spans="2:3" x14ac:dyDescent="0.2">
      <c r="B291" s="13">
        <v>43.180977910723598</v>
      </c>
      <c r="C291" s="4">
        <v>84.969331396813516</v>
      </c>
    </row>
    <row r="292" spans="2:3" x14ac:dyDescent="0.2">
      <c r="B292" s="13">
        <v>43.563320890597673</v>
      </c>
      <c r="C292" s="4">
        <v>87.591449503867594</v>
      </c>
    </row>
    <row r="293" spans="2:3" x14ac:dyDescent="0.2">
      <c r="B293" s="13">
        <v>43.179876039502616</v>
      </c>
      <c r="C293" s="4">
        <v>84.228277811456792</v>
      </c>
    </row>
    <row r="294" spans="2:3" x14ac:dyDescent="0.2">
      <c r="B294" s="13">
        <v>50.185182226034286</v>
      </c>
      <c r="C294" s="4">
        <v>82.522656673338446</v>
      </c>
    </row>
    <row r="295" spans="2:3" x14ac:dyDescent="0.2">
      <c r="B295" s="13">
        <v>46.662899235017946</v>
      </c>
      <c r="C295" s="4">
        <v>85.017522512368188</v>
      </c>
    </row>
    <row r="296" spans="2:3" x14ac:dyDescent="0.2">
      <c r="B296" s="13">
        <v>40.719188546688962</v>
      </c>
      <c r="C296" s="4">
        <v>85.530324284378153</v>
      </c>
    </row>
    <row r="297" spans="2:3" x14ac:dyDescent="0.2">
      <c r="B297" s="13">
        <v>58.368884398184832</v>
      </c>
      <c r="C297" s="4">
        <v>77.838922986879282</v>
      </c>
    </row>
    <row r="298" spans="2:3" x14ac:dyDescent="0.2">
      <c r="B298" s="13">
        <v>58.631424062427115</v>
      </c>
      <c r="C298" s="4">
        <v>82.258127526636386</v>
      </c>
    </row>
    <row r="299" spans="2:3" x14ac:dyDescent="0.2">
      <c r="B299" s="13">
        <v>71.291085096043346</v>
      </c>
      <c r="C299" s="4">
        <v>82.381977975964233</v>
      </c>
    </row>
    <row r="300" spans="2:3" x14ac:dyDescent="0.2">
      <c r="B300" s="13">
        <v>52.197022642707289</v>
      </c>
      <c r="C300" s="4">
        <v>84.217998766208453</v>
      </c>
    </row>
    <row r="301" spans="2:3" x14ac:dyDescent="0.2">
      <c r="B301" s="13">
        <v>38.321805305187127</v>
      </c>
      <c r="C301" s="4">
        <v>87.182944524130221</v>
      </c>
    </row>
    <row r="302" spans="2:3" x14ac:dyDescent="0.2">
      <c r="B302" s="13">
        <v>33.120736450486554</v>
      </c>
      <c r="C302" s="4">
        <v>88.775847517984417</v>
      </c>
    </row>
    <row r="303" spans="2:3" x14ac:dyDescent="0.2">
      <c r="B303" s="13">
        <v>39.941403185663916</v>
      </c>
      <c r="C303" s="4">
        <v>90.854704365183878</v>
      </c>
    </row>
    <row r="304" spans="2:3" x14ac:dyDescent="0.2">
      <c r="B304" s="13">
        <v>53.862853682707296</v>
      </c>
      <c r="C304" s="4">
        <v>83.871454515929727</v>
      </c>
    </row>
    <row r="305" spans="2:3" x14ac:dyDescent="0.2">
      <c r="B305" s="13">
        <v>43.009889659597619</v>
      </c>
      <c r="C305" s="4">
        <v>88.864234071329705</v>
      </c>
    </row>
    <row r="306" spans="2:3" x14ac:dyDescent="0.2">
      <c r="B306" s="13">
        <v>49.499733902593547</v>
      </c>
      <c r="C306" s="4">
        <v>86.828170072330778</v>
      </c>
    </row>
    <row r="307" spans="2:3" x14ac:dyDescent="0.2">
      <c r="B307" s="13">
        <v>35.8815648514815</v>
      </c>
      <c r="C307" s="4">
        <v>91.204427186404757</v>
      </c>
    </row>
    <row r="308" spans="2:3" x14ac:dyDescent="0.2">
      <c r="B308" s="13">
        <v>38.309465976803104</v>
      </c>
      <c r="C308" s="4">
        <v>90.202381856351622</v>
      </c>
    </row>
    <row r="309" spans="2:3" x14ac:dyDescent="0.2">
      <c r="B309" s="13">
        <v>45.159209323608138</v>
      </c>
      <c r="C309" s="4">
        <v>88.352387808877637</v>
      </c>
    </row>
    <row r="310" spans="2:3" x14ac:dyDescent="0.2">
      <c r="B310" s="13">
        <v>57.661192734965745</v>
      </c>
      <c r="C310" s="4">
        <v>85.175878597630003</v>
      </c>
    </row>
    <row r="311" spans="2:3" x14ac:dyDescent="0.2">
      <c r="B311" s="13">
        <v>52.888698053481818</v>
      </c>
      <c r="C311" s="4">
        <v>89.238142725511167</v>
      </c>
    </row>
    <row r="312" spans="2:3" x14ac:dyDescent="0.2">
      <c r="B312" s="13">
        <v>66.829837014134199</v>
      </c>
      <c r="C312" s="4">
        <v>84.032596388050351</v>
      </c>
    </row>
    <row r="313" spans="2:3" x14ac:dyDescent="0.2">
      <c r="B313" s="13">
        <v>47.952556157080465</v>
      </c>
      <c r="C313" s="4">
        <v>91.652236810415516</v>
      </c>
    </row>
    <row r="314" spans="2:3" x14ac:dyDescent="0.2">
      <c r="B314" s="13">
        <v>50.793791701798021</v>
      </c>
      <c r="C314" s="4">
        <v>89.342939367548993</v>
      </c>
    </row>
    <row r="315" spans="2:3" x14ac:dyDescent="0.2">
      <c r="B315" s="13">
        <v>38.403120103575247</v>
      </c>
      <c r="C315" s="4">
        <v>91.616886558234413</v>
      </c>
    </row>
    <row r="316" spans="2:3" x14ac:dyDescent="0.2">
      <c r="B316" s="13">
        <v>54.837919542228278</v>
      </c>
      <c r="C316" s="4">
        <v>88.583160843274015</v>
      </c>
    </row>
    <row r="317" spans="2:3" x14ac:dyDescent="0.2">
      <c r="B317" s="13">
        <v>58.904295970145526</v>
      </c>
      <c r="C317" s="4">
        <v>85.420667011972228</v>
      </c>
    </row>
    <row r="318" spans="2:3" x14ac:dyDescent="0.2">
      <c r="B318" s="13">
        <v>65.061025461056474</v>
      </c>
      <c r="C318" s="4">
        <v>82.348526782971163</v>
      </c>
    </row>
    <row r="319" spans="2:3" x14ac:dyDescent="0.2">
      <c r="B319" s="13">
        <v>63.856358083066731</v>
      </c>
      <c r="C319" s="4">
        <v>84.077782341741013</v>
      </c>
    </row>
    <row r="320" spans="2:3" x14ac:dyDescent="0.2">
      <c r="B320" s="13">
        <v>63.481971160017743</v>
      </c>
      <c r="C320" s="4">
        <v>87.048619766280112</v>
      </c>
    </row>
    <row r="321" spans="2:3" x14ac:dyDescent="0.2">
      <c r="B321" s="13">
        <v>40.643299239476157</v>
      </c>
      <c r="C321" s="4">
        <v>89.689577717698938</v>
      </c>
    </row>
    <row r="322" spans="2:3" x14ac:dyDescent="0.2">
      <c r="B322" s="13">
        <v>39.994675077127106</v>
      </c>
      <c r="C322" s="4">
        <v>89.026572704514692</v>
      </c>
    </row>
    <row r="323" spans="2:3" x14ac:dyDescent="0.2">
      <c r="B323" s="13">
        <v>51.709732527074266</v>
      </c>
      <c r="C323" s="4">
        <v>89.695697769543173</v>
      </c>
    </row>
    <row r="324" spans="2:3" x14ac:dyDescent="0.2">
      <c r="B324" s="13">
        <v>48.047591204243652</v>
      </c>
      <c r="C324" s="4">
        <v>90.454342381120284</v>
      </c>
    </row>
    <row r="325" spans="2:3" x14ac:dyDescent="0.2">
      <c r="B325" s="13">
        <v>59.388400574248529</v>
      </c>
      <c r="C325" s="4">
        <v>87.112226713434268</v>
      </c>
    </row>
    <row r="326" spans="2:3" x14ac:dyDescent="0.2">
      <c r="B326" s="13">
        <v>67.227214210216388</v>
      </c>
      <c r="C326" s="4">
        <v>83.55768574368264</v>
      </c>
    </row>
    <row r="327" spans="2:3" x14ac:dyDescent="0.2">
      <c r="B327" s="13">
        <v>75.579511019516076</v>
      </c>
      <c r="C327" s="4">
        <v>84.547742965910118</v>
      </c>
    </row>
    <row r="328" spans="2:3" x14ac:dyDescent="0.2">
      <c r="B328" s="13">
        <v>81.541400219778737</v>
      </c>
      <c r="C328" s="4">
        <v>83.086009094490663</v>
      </c>
    </row>
    <row r="329" spans="2:3" x14ac:dyDescent="0.2">
      <c r="B329" s="13">
        <v>63.091501846779643</v>
      </c>
      <c r="C329" s="4">
        <v>88.253728719820018</v>
      </c>
    </row>
    <row r="330" spans="2:3" x14ac:dyDescent="0.2">
      <c r="B330" s="13">
        <v>47.224346831782306</v>
      </c>
      <c r="C330" s="4">
        <v>89.414769470583579</v>
      </c>
    </row>
    <row r="331" spans="2:3" x14ac:dyDescent="0.2">
      <c r="B331" s="13">
        <v>50.93075247634841</v>
      </c>
      <c r="C331" s="4">
        <v>82.986450144398674</v>
      </c>
    </row>
    <row r="332" spans="2:3" x14ac:dyDescent="0.2">
      <c r="B332" s="13">
        <v>49.524231013136301</v>
      </c>
      <c r="C332" s="4">
        <v>83.18105272926158</v>
      </c>
    </row>
    <row r="333" spans="2:3" x14ac:dyDescent="0.2">
      <c r="B333" s="13">
        <v>57.061747251592195</v>
      </c>
      <c r="C333" s="4">
        <v>84.703779870130148</v>
      </c>
    </row>
    <row r="334" spans="2:3" x14ac:dyDescent="0.2">
      <c r="B334" s="13">
        <v>65.573358276150941</v>
      </c>
      <c r="C334" s="4">
        <v>85.802639351519389</v>
      </c>
    </row>
    <row r="335" spans="2:3" x14ac:dyDescent="0.2">
      <c r="B335" s="13">
        <v>63.868599452861432</v>
      </c>
      <c r="C335" s="4">
        <v>87.544656388071814</v>
      </c>
    </row>
    <row r="336" spans="2:3" x14ac:dyDescent="0.2">
      <c r="B336" s="13">
        <v>51.987993781458009</v>
      </c>
      <c r="C336" s="4">
        <v>89.524375845243284</v>
      </c>
    </row>
    <row r="337" spans="2:3" x14ac:dyDescent="0.2">
      <c r="B337" s="13">
        <v>48.340939369691682</v>
      </c>
      <c r="C337" s="4">
        <v>90.672257337610816</v>
      </c>
    </row>
    <row r="338" spans="2:3" x14ac:dyDescent="0.2">
      <c r="B338" s="13">
        <v>50.073200765613265</v>
      </c>
      <c r="C338" s="4">
        <v>89.830863346316406</v>
      </c>
    </row>
    <row r="339" spans="2:3" x14ac:dyDescent="0.2">
      <c r="B339" s="13">
        <v>49.822197771703195</v>
      </c>
      <c r="C339" s="4">
        <v>87.61016252204503</v>
      </c>
    </row>
    <row r="340" spans="2:3" x14ac:dyDescent="0.2">
      <c r="B340" s="13">
        <v>51.628935983096682</v>
      </c>
      <c r="C340" s="4">
        <v>88.069727676267377</v>
      </c>
    </row>
    <row r="341" spans="2:3" x14ac:dyDescent="0.2">
      <c r="B341" s="13">
        <v>70.926846511068533</v>
      </c>
      <c r="C341" s="4">
        <v>88.390732502957761</v>
      </c>
    </row>
    <row r="342" spans="2:3" x14ac:dyDescent="0.2">
      <c r="B342" s="13">
        <v>62.204042843760227</v>
      </c>
      <c r="C342" s="4">
        <v>82.198185042518247</v>
      </c>
    </row>
    <row r="343" spans="2:3" x14ac:dyDescent="0.2">
      <c r="B343" s="13">
        <v>55.925092629232616</v>
      </c>
      <c r="C343" s="4">
        <v>85.981812755546187</v>
      </c>
    </row>
    <row r="344" spans="2:3" x14ac:dyDescent="0.2">
      <c r="B344" s="13">
        <v>55.440289261981761</v>
      </c>
      <c r="C344" s="4">
        <v>87.710867971534185</v>
      </c>
    </row>
    <row r="345" spans="2:3" x14ac:dyDescent="0.2">
      <c r="B345" s="13">
        <v>55.309531310627861</v>
      </c>
      <c r="C345" s="4">
        <v>90.044670202787373</v>
      </c>
    </row>
    <row r="346" spans="2:3" x14ac:dyDescent="0.2">
      <c r="B346" s="13">
        <v>46.584198202251052</v>
      </c>
      <c r="C346" s="4">
        <v>91.451149311790147</v>
      </c>
    </row>
    <row r="347" spans="2:3" x14ac:dyDescent="0.2">
      <c r="B347" s="13">
        <v>47.902065789518751</v>
      </c>
      <c r="C347" s="4">
        <v>85.166431794602474</v>
      </c>
    </row>
    <row r="348" spans="2:3" x14ac:dyDescent="0.2">
      <c r="B348" s="13">
        <v>57.814856420623151</v>
      </c>
      <c r="C348" s="4">
        <v>80.799548222984868</v>
      </c>
    </row>
    <row r="349" spans="2:3" x14ac:dyDescent="0.2">
      <c r="B349" s="13">
        <v>66.015650428732002</v>
      </c>
      <c r="C349" s="4">
        <v>82.790585021632793</v>
      </c>
    </row>
    <row r="350" spans="2:3" x14ac:dyDescent="0.2">
      <c r="B350" s="13">
        <v>53.46761808362325</v>
      </c>
      <c r="C350" s="4">
        <v>88.764875493398193</v>
      </c>
    </row>
    <row r="351" spans="2:3" x14ac:dyDescent="0.2">
      <c r="B351" s="13">
        <v>59.934788289609692</v>
      </c>
      <c r="C351" s="4">
        <v>86.261973960080255</v>
      </c>
    </row>
    <row r="352" spans="2:3" x14ac:dyDescent="0.2">
      <c r="B352" s="13">
        <v>63.797862111157343</v>
      </c>
      <c r="C352" s="4">
        <v>83.069522005013539</v>
      </c>
    </row>
    <row r="353" spans="2:3" x14ac:dyDescent="0.2">
      <c r="B353" s="13">
        <v>66.06077221987367</v>
      </c>
      <c r="C353" s="4">
        <v>84.522683248890488</v>
      </c>
    </row>
    <row r="354" spans="2:3" x14ac:dyDescent="0.2">
      <c r="B354" s="13">
        <v>70.218988976431888</v>
      </c>
      <c r="C354" s="4">
        <v>85.330078911021104</v>
      </c>
    </row>
    <row r="355" spans="2:3" x14ac:dyDescent="0.2">
      <c r="B355" s="13">
        <v>53.712570196645721</v>
      </c>
      <c r="C355" s="4">
        <v>89.534192731868956</v>
      </c>
    </row>
    <row r="356" spans="2:3" x14ac:dyDescent="0.2">
      <c r="B356" s="13">
        <v>51.765367985634413</v>
      </c>
      <c r="C356" s="4">
        <v>85.083608941282009</v>
      </c>
    </row>
    <row r="357" spans="2:3" x14ac:dyDescent="0.2">
      <c r="B357" s="13">
        <v>43.975238989008766</v>
      </c>
      <c r="C357" s="4">
        <v>88.067256051196239</v>
      </c>
    </row>
    <row r="358" spans="2:3" x14ac:dyDescent="0.2">
      <c r="B358" s="13">
        <v>51.821380674957311</v>
      </c>
      <c r="C358" s="4">
        <v>89.77261379029045</v>
      </c>
    </row>
    <row r="359" spans="2:3" x14ac:dyDescent="0.2">
      <c r="B359" s="13">
        <v>56.610156495439874</v>
      </c>
      <c r="C359" s="4">
        <v>88.439900496952504</v>
      </c>
    </row>
    <row r="360" spans="2:3" x14ac:dyDescent="0.2">
      <c r="B360" s="13">
        <v>50.033410583292337</v>
      </c>
      <c r="C360" s="4">
        <v>85.263321518208826</v>
      </c>
    </row>
    <row r="361" spans="2:3" x14ac:dyDescent="0.2">
      <c r="B361" s="13">
        <v>49.820022516787077</v>
      </c>
      <c r="C361" s="4">
        <v>81.654315886818935</v>
      </c>
    </row>
    <row r="362" spans="2:3" x14ac:dyDescent="0.2">
      <c r="B362" s="13">
        <v>53.601428673727696</v>
      </c>
      <c r="C362" s="4">
        <v>84.177339742079596</v>
      </c>
    </row>
    <row r="363" spans="2:3" x14ac:dyDescent="0.2">
      <c r="B363" s="13">
        <v>44.954268468593966</v>
      </c>
      <c r="C363" s="4">
        <v>89.077082139583368</v>
      </c>
    </row>
    <row r="364" spans="2:3" x14ac:dyDescent="0.2">
      <c r="B364" s="13">
        <v>46.150274838287842</v>
      </c>
      <c r="C364" s="4">
        <v>89.033636096711732</v>
      </c>
    </row>
  </sheetData>
  <phoneticPr fontId="1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02"/>
  <sheetViews>
    <sheetView workbookViewId="0">
      <selection activeCell="I11" sqref="I11"/>
    </sheetView>
  </sheetViews>
  <sheetFormatPr defaultRowHeight="12.75" x14ac:dyDescent="0.2"/>
  <cols>
    <col min="2" max="2" width="9.42578125" style="13" customWidth="1"/>
    <col min="3" max="3" width="11.85546875" style="13" bestFit="1" customWidth="1"/>
    <col min="4" max="4" width="12" style="13" bestFit="1" customWidth="1"/>
    <col min="5" max="5" width="14.28515625" style="13" bestFit="1" customWidth="1"/>
    <col min="6" max="6" width="12" style="13" bestFit="1" customWidth="1"/>
    <col min="7" max="7" width="11.7109375" style="13" bestFit="1" customWidth="1"/>
  </cols>
  <sheetData>
    <row r="1" spans="2:7" x14ac:dyDescent="0.2">
      <c r="B1" s="12" t="s">
        <v>13</v>
      </c>
      <c r="C1" s="12" t="s">
        <v>14</v>
      </c>
      <c r="D1" s="12" t="s">
        <v>11</v>
      </c>
      <c r="E1" s="12" t="s">
        <v>12</v>
      </c>
      <c r="F1" s="12" t="s">
        <v>15</v>
      </c>
      <c r="G1" s="12" t="s">
        <v>16</v>
      </c>
    </row>
    <row r="2" spans="2:7" x14ac:dyDescent="0.2">
      <c r="B2" s="13">
        <v>49.851370607863146</v>
      </c>
      <c r="C2" s="13">
        <v>82.511372954146765</v>
      </c>
      <c r="D2" s="13">
        <v>48.869802419432418</v>
      </c>
      <c r="E2" s="13">
        <v>87.404149629259038</v>
      </c>
      <c r="F2" s="13">
        <v>41.42574564968875</v>
      </c>
      <c r="G2" s="13">
        <v>87.231305598167964</v>
      </c>
    </row>
    <row r="3" spans="2:7" x14ac:dyDescent="0.2">
      <c r="B3" s="13">
        <v>47.285597017410296</v>
      </c>
      <c r="C3" s="13">
        <v>80.68600533715572</v>
      </c>
      <c r="D3" s="13">
        <v>47.414063519542893</v>
      </c>
      <c r="E3" s="13">
        <v>86.632806581081923</v>
      </c>
      <c r="F3" s="13">
        <v>34.954561796895547</v>
      </c>
      <c r="G3" s="13">
        <v>91.459390885824192</v>
      </c>
    </row>
    <row r="4" spans="2:7" x14ac:dyDescent="0.2">
      <c r="B4" s="13">
        <v>50.047093242963548</v>
      </c>
      <c r="C4" s="13">
        <v>82.583632388439526</v>
      </c>
      <c r="D4" s="13">
        <v>52.539483856608413</v>
      </c>
      <c r="E4" s="13">
        <v>86.18755744183099</v>
      </c>
      <c r="F4" s="13">
        <v>33.488474079602533</v>
      </c>
      <c r="G4" s="13">
        <v>92.383660898107465</v>
      </c>
    </row>
    <row r="5" spans="2:7" x14ac:dyDescent="0.2">
      <c r="B5" s="13">
        <v>48.160033324197379</v>
      </c>
      <c r="C5" s="13">
        <v>80.147102316690763</v>
      </c>
      <c r="D5" s="13">
        <v>49.586430689560572</v>
      </c>
      <c r="E5" s="13">
        <v>87.940949609568577</v>
      </c>
      <c r="F5" s="13">
        <v>31.510535958406905</v>
      </c>
      <c r="G5" s="13">
        <v>91.190963889836311</v>
      </c>
    </row>
    <row r="6" spans="2:7" x14ac:dyDescent="0.2">
      <c r="B6" s="13">
        <v>64.089251601463303</v>
      </c>
      <c r="C6" s="13">
        <v>82.776738553320953</v>
      </c>
      <c r="D6" s="13">
        <v>62.475688462154494</v>
      </c>
      <c r="E6" s="13">
        <v>84.869658247537885</v>
      </c>
      <c r="F6" s="13">
        <v>46.241140796191154</v>
      </c>
      <c r="G6" s="13">
        <v>88.613839571746638</v>
      </c>
    </row>
    <row r="7" spans="2:7" x14ac:dyDescent="0.2">
      <c r="B7" s="13">
        <v>64.74977984452201</v>
      </c>
      <c r="C7" s="13">
        <v>82.977336172499804</v>
      </c>
      <c r="D7" s="13">
        <v>53.297767991449113</v>
      </c>
      <c r="E7" s="13">
        <v>87.123260505570698</v>
      </c>
      <c r="F7" s="13">
        <v>39.193473108762959</v>
      </c>
      <c r="G7" s="13">
        <v>86.94873449124988</v>
      </c>
    </row>
    <row r="8" spans="2:7" x14ac:dyDescent="0.2">
      <c r="B8" s="13">
        <v>53.306133888959479</v>
      </c>
      <c r="C8" s="13">
        <v>80.267265020569326</v>
      </c>
      <c r="D8" s="13">
        <v>52.303117703105428</v>
      </c>
      <c r="E8" s="13">
        <v>86.611724089680195</v>
      </c>
      <c r="F8" s="13">
        <v>37.076023508387948</v>
      </c>
      <c r="G8" s="13">
        <v>90.398129081551801</v>
      </c>
    </row>
    <row r="9" spans="2:7" x14ac:dyDescent="0.2">
      <c r="B9" s="13">
        <v>49.356564561568511</v>
      </c>
      <c r="C9" s="13">
        <v>83.165139644580606</v>
      </c>
      <c r="D9" s="13">
        <v>47.211619833221178</v>
      </c>
      <c r="E9" s="13">
        <v>89.080543144833698</v>
      </c>
      <c r="F9" s="13">
        <v>32.808056024318503</v>
      </c>
      <c r="G9" s="13">
        <v>85.610678495796989</v>
      </c>
    </row>
    <row r="10" spans="2:7" x14ac:dyDescent="0.2">
      <c r="B10" s="13">
        <v>60.147819915222016</v>
      </c>
      <c r="C10" s="13">
        <v>72.764777965773547</v>
      </c>
      <c r="D10" s="13">
        <v>47.414771074194867</v>
      </c>
      <c r="E10" s="13">
        <v>87.82162402725551</v>
      </c>
      <c r="F10" s="13">
        <v>41.907186083256448</v>
      </c>
      <c r="G10" s="13">
        <v>84.511591405638043</v>
      </c>
    </row>
    <row r="11" spans="2:7" x14ac:dyDescent="0.2">
      <c r="B11" s="13">
        <v>52.015490378389217</v>
      </c>
      <c r="C11" s="13">
        <v>79.556842083987206</v>
      </c>
      <c r="D11" s="13">
        <v>46.926683129064322</v>
      </c>
      <c r="E11" s="13">
        <v>89.063184589603395</v>
      </c>
      <c r="F11" s="13">
        <v>38.070254006997807</v>
      </c>
      <c r="G11" s="13">
        <v>80.630406554368477</v>
      </c>
    </row>
    <row r="12" spans="2:7" x14ac:dyDescent="0.2">
      <c r="B12" s="13">
        <v>41.736583309128847</v>
      </c>
      <c r="C12" s="13">
        <v>81.466168771229476</v>
      </c>
      <c r="D12" s="13">
        <v>49.676270588938536</v>
      </c>
      <c r="E12" s="13">
        <v>87.4403485504033</v>
      </c>
      <c r="F12" s="13">
        <v>36.573574422986582</v>
      </c>
      <c r="G12" s="13">
        <v>87.882242858293878</v>
      </c>
    </row>
    <row r="13" spans="2:7" x14ac:dyDescent="0.2">
      <c r="B13" s="13">
        <v>50.682747816364277</v>
      </c>
      <c r="C13" s="13">
        <v>76.471364595546774</v>
      </c>
      <c r="D13" s="13">
        <v>53.22715271793107</v>
      </c>
      <c r="E13" s="13">
        <v>87.053814053672426</v>
      </c>
      <c r="F13" s="13">
        <v>38.869667287681089</v>
      </c>
      <c r="G13" s="13">
        <v>87.244487116735954</v>
      </c>
    </row>
    <row r="14" spans="2:7" x14ac:dyDescent="0.2">
      <c r="B14" s="13">
        <v>56.78977015974894</v>
      </c>
      <c r="C14" s="13">
        <v>73.60194774365516</v>
      </c>
      <c r="D14" s="13">
        <v>49.349510083539307</v>
      </c>
      <c r="E14" s="13">
        <v>87.703833949416037</v>
      </c>
      <c r="F14" s="13">
        <v>27.766405685135116</v>
      </c>
      <c r="G14" s="13">
        <v>89.616428351273072</v>
      </c>
    </row>
    <row r="15" spans="2:7" x14ac:dyDescent="0.2">
      <c r="B15" s="13">
        <v>55.164595473335972</v>
      </c>
      <c r="C15" s="13">
        <v>66.325732675138454</v>
      </c>
      <c r="D15" s="13">
        <v>53.536503481150312</v>
      </c>
      <c r="E15" s="13">
        <v>87.399441658835642</v>
      </c>
      <c r="F15" s="13">
        <v>26.259664590769578</v>
      </c>
      <c r="G15" s="13">
        <v>92.872199166167022</v>
      </c>
    </row>
    <row r="16" spans="2:7" x14ac:dyDescent="0.2">
      <c r="B16" s="13">
        <v>47.476461342088065</v>
      </c>
      <c r="C16" s="13">
        <v>72.124848921672381</v>
      </c>
      <c r="D16" s="13">
        <v>53.369850711357664</v>
      </c>
      <c r="E16" s="13">
        <v>89.985521064082334</v>
      </c>
      <c r="F16" s="13">
        <v>35.472920140489059</v>
      </c>
      <c r="G16" s="13">
        <v>91.018228676849731</v>
      </c>
    </row>
    <row r="17" spans="2:7" x14ac:dyDescent="0.2">
      <c r="B17" s="13">
        <v>56.398857629594566</v>
      </c>
      <c r="C17" s="13">
        <v>75.218765663334537</v>
      </c>
      <c r="D17" s="13">
        <v>44.18642218305758</v>
      </c>
      <c r="E17" s="13">
        <v>90.708149152776357</v>
      </c>
      <c r="F17" s="13">
        <v>37.332788767410193</v>
      </c>
      <c r="G17" s="13">
        <v>90.644518149456587</v>
      </c>
    </row>
    <row r="18" spans="2:7" x14ac:dyDescent="0.2">
      <c r="B18" s="13">
        <v>58.386528743513267</v>
      </c>
      <c r="C18" s="13">
        <v>74.011423536880159</v>
      </c>
      <c r="D18" s="13">
        <v>56.792200342102461</v>
      </c>
      <c r="E18" s="13">
        <v>88.058425601976964</v>
      </c>
      <c r="F18" s="13">
        <v>32.787281810604213</v>
      </c>
      <c r="G18" s="13">
        <v>92.349100622320037</v>
      </c>
    </row>
    <row r="19" spans="2:7" x14ac:dyDescent="0.2">
      <c r="B19" s="13">
        <v>59.671684959129941</v>
      </c>
      <c r="C19" s="13">
        <v>71.958362121508031</v>
      </c>
      <c r="D19" s="13">
        <v>61.029656836627872</v>
      </c>
      <c r="E19" s="13">
        <v>86.48243716561214</v>
      </c>
      <c r="F19" s="13">
        <v>36.51363316542718</v>
      </c>
      <c r="G19" s="13">
        <v>91.27648863101912</v>
      </c>
    </row>
    <row r="20" spans="2:7" x14ac:dyDescent="0.2">
      <c r="B20" s="13">
        <v>63.896209147949712</v>
      </c>
      <c r="C20" s="13">
        <v>67.964094621307041</v>
      </c>
      <c r="D20" s="13">
        <v>46.879007042402655</v>
      </c>
      <c r="E20" s="13">
        <v>88.885935521093941</v>
      </c>
      <c r="F20" s="13">
        <v>37.46511895698309</v>
      </c>
      <c r="G20" s="13">
        <v>91.221006734138967</v>
      </c>
    </row>
    <row r="21" spans="2:7" x14ac:dyDescent="0.2">
      <c r="B21" s="13">
        <v>55.289887719614967</v>
      </c>
      <c r="C21" s="13">
        <v>74.771611438475119</v>
      </c>
      <c r="D21" s="13">
        <v>45.297648639956925</v>
      </c>
      <c r="E21" s="13">
        <v>89.487800984448455</v>
      </c>
      <c r="F21" s="13">
        <v>28.644978873186979</v>
      </c>
      <c r="G21" s="13">
        <v>87.978668341075661</v>
      </c>
    </row>
    <row r="22" spans="2:7" x14ac:dyDescent="0.2">
      <c r="B22" s="13">
        <v>56.944220797712788</v>
      </c>
      <c r="C22" s="13">
        <v>71.165116090636204</v>
      </c>
      <c r="D22" s="13">
        <v>49.995997870946368</v>
      </c>
      <c r="E22" s="13">
        <v>89.895610448789043</v>
      </c>
      <c r="F22" s="13">
        <v>31.765948196858112</v>
      </c>
      <c r="G22" s="13">
        <v>90.067336019007897</v>
      </c>
    </row>
    <row r="23" spans="2:7" x14ac:dyDescent="0.2">
      <c r="B23" s="13">
        <v>56.075299630236529</v>
      </c>
      <c r="C23" s="13">
        <v>68.756707598764066</v>
      </c>
      <c r="D23" s="13">
        <v>43.682358087774951</v>
      </c>
      <c r="E23" s="13">
        <v>92.073767716504051</v>
      </c>
      <c r="F23" s="13">
        <v>37.758955845377841</v>
      </c>
      <c r="G23" s="13">
        <v>89.125101231149486</v>
      </c>
    </row>
    <row r="24" spans="2:7" x14ac:dyDescent="0.2">
      <c r="B24" s="13">
        <v>54.975721255952855</v>
      </c>
      <c r="C24" s="13">
        <v>72.918512697045401</v>
      </c>
      <c r="D24" s="13">
        <v>45.19189062875494</v>
      </c>
      <c r="E24" s="13">
        <v>89.364931192839563</v>
      </c>
      <c r="F24" s="13">
        <v>47.125597252519327</v>
      </c>
      <c r="G24" s="13">
        <v>86.32149947064498</v>
      </c>
    </row>
    <row r="25" spans="2:7" x14ac:dyDescent="0.2">
      <c r="B25" s="13">
        <v>53.383516207459515</v>
      </c>
      <c r="C25" s="13">
        <v>74.035688894783164</v>
      </c>
      <c r="D25" s="13">
        <v>38.780255977959079</v>
      </c>
      <c r="E25" s="13">
        <v>90.786729859083366</v>
      </c>
      <c r="F25" s="13">
        <v>43.406905862274961</v>
      </c>
      <c r="G25" s="13">
        <v>84.790330773064738</v>
      </c>
    </row>
    <row r="26" spans="2:7" x14ac:dyDescent="0.2">
      <c r="B26" s="13">
        <v>46.504648241483288</v>
      </c>
      <c r="C26" s="13">
        <v>73.24516566853687</v>
      </c>
      <c r="D26" s="13">
        <v>45.353182652399553</v>
      </c>
      <c r="E26" s="13">
        <v>89.982955305855043</v>
      </c>
      <c r="F26" s="13">
        <v>40.498693894233483</v>
      </c>
      <c r="G26" s="13">
        <v>85.768727852818358</v>
      </c>
    </row>
    <row r="27" spans="2:7" x14ac:dyDescent="0.2">
      <c r="B27" s="13">
        <v>50.319936731089591</v>
      </c>
      <c r="C27" s="13">
        <v>63.896727159747279</v>
      </c>
      <c r="D27" s="13">
        <v>44.78520272533013</v>
      </c>
      <c r="E27" s="13">
        <v>91.286440715102245</v>
      </c>
      <c r="F27" s="13">
        <v>43.180977910723598</v>
      </c>
      <c r="G27" s="13">
        <v>84.969331396813516</v>
      </c>
    </row>
    <row r="28" spans="2:7" x14ac:dyDescent="0.2">
      <c r="B28" s="13">
        <v>47.458404813231944</v>
      </c>
      <c r="C28" s="13">
        <v>63.377510136704295</v>
      </c>
      <c r="D28" s="13">
        <v>51.152358600584165</v>
      </c>
      <c r="E28" s="13">
        <v>89.230590373419901</v>
      </c>
      <c r="F28" s="13">
        <v>43.563320890597673</v>
      </c>
      <c r="G28" s="13">
        <v>87.591449503867594</v>
      </c>
    </row>
    <row r="29" spans="2:7" x14ac:dyDescent="0.2">
      <c r="B29" s="13">
        <v>49.938751945514184</v>
      </c>
      <c r="C29" s="13">
        <v>61.133181771653391</v>
      </c>
      <c r="D29" s="13">
        <v>55.870266979979405</v>
      </c>
      <c r="E29" s="13">
        <v>91.420712376572908</v>
      </c>
      <c r="F29" s="13">
        <v>43.179876039502616</v>
      </c>
      <c r="G29" s="13">
        <v>84.228277811456792</v>
      </c>
    </row>
    <row r="30" spans="2:7" x14ac:dyDescent="0.2">
      <c r="B30" s="13">
        <v>61.043261112676852</v>
      </c>
      <c r="C30" s="13">
        <v>65.651015028843602</v>
      </c>
      <c r="D30" s="13">
        <v>49.68762746432612</v>
      </c>
      <c r="E30" s="13">
        <v>90.926779766191459</v>
      </c>
      <c r="F30" s="13">
        <v>50.185182226034286</v>
      </c>
      <c r="G30" s="13">
        <v>82.522656673338446</v>
      </c>
    </row>
    <row r="31" spans="2:7" x14ac:dyDescent="0.2">
      <c r="B31" s="13">
        <v>60.982513490155689</v>
      </c>
      <c r="C31" s="13">
        <v>69.823849482103498</v>
      </c>
      <c r="D31" s="13">
        <v>52.459296768061236</v>
      </c>
      <c r="E31" s="13">
        <v>87.853277915377461</v>
      </c>
      <c r="F31" s="13">
        <v>46.662899235017946</v>
      </c>
      <c r="G31" s="13">
        <v>85.017522512368188</v>
      </c>
    </row>
    <row r="32" spans="2:7" x14ac:dyDescent="0.2">
      <c r="B32" s="13">
        <v>52.177456913848914</v>
      </c>
      <c r="C32" s="13">
        <v>72.928133326629279</v>
      </c>
      <c r="D32" s="13">
        <v>47.586077045272894</v>
      </c>
      <c r="E32" s="13">
        <v>88.991278165886285</v>
      </c>
      <c r="F32" s="13">
        <v>40.719188546688962</v>
      </c>
      <c r="G32" s="13">
        <v>85.530324284378153</v>
      </c>
    </row>
    <row r="33" spans="2:7" x14ac:dyDescent="0.2">
      <c r="B33" s="13">
        <v>53.480902717931535</v>
      </c>
      <c r="C33" s="13">
        <v>71.756105164824604</v>
      </c>
      <c r="D33" s="13">
        <v>40.739677376182613</v>
      </c>
      <c r="E33" s="13">
        <v>89.191231749251756</v>
      </c>
      <c r="F33" s="13">
        <v>58.368884398184832</v>
      </c>
      <c r="G33" s="13">
        <v>77.838922986879282</v>
      </c>
    </row>
    <row r="34" spans="2:7" x14ac:dyDescent="0.2">
      <c r="B34" s="13">
        <v>57.614187669859668</v>
      </c>
      <c r="C34" s="13">
        <v>68.81388844174684</v>
      </c>
      <c r="D34" s="13">
        <v>50.615339360646722</v>
      </c>
      <c r="E34" s="13">
        <v>91.985815431451556</v>
      </c>
      <c r="F34" s="13">
        <v>58.631424062427115</v>
      </c>
      <c r="G34" s="13">
        <v>82.258127526636386</v>
      </c>
    </row>
    <row r="35" spans="2:7" x14ac:dyDescent="0.2">
      <c r="B35" s="13">
        <v>57.751277354919203</v>
      </c>
      <c r="C35" s="13">
        <v>64.592669383204765</v>
      </c>
      <c r="D35" s="13">
        <v>64.945035397883615</v>
      </c>
      <c r="E35" s="13">
        <v>86.38075566209929</v>
      </c>
      <c r="F35" s="13">
        <v>71.291085096043346</v>
      </c>
      <c r="G35" s="13">
        <v>82.381977975964233</v>
      </c>
    </row>
    <row r="36" spans="2:7" x14ac:dyDescent="0.2">
      <c r="B36" s="13">
        <v>51.486156598946579</v>
      </c>
      <c r="C36" s="13">
        <v>62.39797729416879</v>
      </c>
      <c r="D36" s="13">
        <v>54.82109908399589</v>
      </c>
      <c r="E36" s="13">
        <v>73.995773569048396</v>
      </c>
      <c r="F36" s="13">
        <v>52.197022642707289</v>
      </c>
      <c r="G36" s="13">
        <v>84.217998766208453</v>
      </c>
    </row>
    <row r="37" spans="2:7" x14ac:dyDescent="0.2">
      <c r="B37" s="13">
        <v>53.537520513866191</v>
      </c>
      <c r="C37" s="13">
        <v>67.41301746471008</v>
      </c>
      <c r="D37" s="13">
        <v>49.405290372864947</v>
      </c>
      <c r="E37" s="13">
        <v>78.273729793364382</v>
      </c>
      <c r="F37" s="13">
        <v>38.321805305187127</v>
      </c>
      <c r="G37" s="13">
        <v>87.182944524130221</v>
      </c>
    </row>
    <row r="38" spans="2:7" x14ac:dyDescent="0.2">
      <c r="B38" s="13">
        <v>57.883688167382275</v>
      </c>
      <c r="C38" s="13">
        <v>68.466184168698859</v>
      </c>
      <c r="D38" s="13">
        <v>51.639360911670948</v>
      </c>
      <c r="E38" s="13">
        <v>79.81370945402135</v>
      </c>
      <c r="F38" s="13">
        <v>33.120736450486554</v>
      </c>
      <c r="G38" s="13">
        <v>88.775847517984417</v>
      </c>
    </row>
    <row r="39" spans="2:7" x14ac:dyDescent="0.2">
      <c r="B39" s="13">
        <v>56.661849166936236</v>
      </c>
      <c r="C39" s="13">
        <v>71.870788026833623</v>
      </c>
      <c r="D39" s="13">
        <v>48.492538295412523</v>
      </c>
      <c r="E39" s="13">
        <v>85.431902112196809</v>
      </c>
      <c r="F39" s="13">
        <v>39.941403185663916</v>
      </c>
      <c r="G39" s="13">
        <v>90.854704365183878</v>
      </c>
    </row>
    <row r="40" spans="2:7" x14ac:dyDescent="0.2">
      <c r="B40" s="13">
        <v>52.830041796202472</v>
      </c>
      <c r="C40" s="13">
        <v>73.209178308176362</v>
      </c>
      <c r="D40" s="13">
        <v>44.962557530417548</v>
      </c>
      <c r="E40" s="13">
        <v>88.462813830219034</v>
      </c>
      <c r="F40" s="13">
        <v>53.862853682707296</v>
      </c>
      <c r="G40" s="13">
        <v>83.871454515929727</v>
      </c>
    </row>
    <row r="41" spans="2:7" x14ac:dyDescent="0.2">
      <c r="B41" s="13">
        <v>54.222288205952076</v>
      </c>
      <c r="C41" s="13">
        <v>68.525727474935309</v>
      </c>
      <c r="D41" s="13">
        <v>43.253242654784373</v>
      </c>
      <c r="E41" s="13">
        <v>90.226812936993269</v>
      </c>
      <c r="F41" s="13">
        <v>43.009889659597619</v>
      </c>
      <c r="G41" s="13">
        <v>88.864234071329705</v>
      </c>
    </row>
    <row r="42" spans="2:7" x14ac:dyDescent="0.2">
      <c r="B42" s="13">
        <v>58.350662033377283</v>
      </c>
      <c r="C42" s="13">
        <v>69.437638605145295</v>
      </c>
      <c r="D42" s="13">
        <v>48.346491613883693</v>
      </c>
      <c r="E42" s="13">
        <v>91.650175510459704</v>
      </c>
      <c r="F42" s="13">
        <v>49.499733902593547</v>
      </c>
      <c r="G42" s="13">
        <v>86.828170072330778</v>
      </c>
    </row>
    <row r="43" spans="2:7" x14ac:dyDescent="0.2">
      <c r="B43" s="13">
        <v>58.664140942934772</v>
      </c>
      <c r="C43" s="13">
        <v>72.278139275344273</v>
      </c>
      <c r="D43" s="13">
        <v>51.242062458298548</v>
      </c>
      <c r="E43" s="13">
        <v>89.909092659137812</v>
      </c>
      <c r="F43" s="13">
        <v>35.8815648514815</v>
      </c>
      <c r="G43" s="13">
        <v>91.204427186404757</v>
      </c>
    </row>
    <row r="44" spans="2:7" x14ac:dyDescent="0.2">
      <c r="B44" s="13">
        <v>57.111654718127383</v>
      </c>
      <c r="C44" s="13">
        <v>74.086825299167003</v>
      </c>
      <c r="D44" s="13">
        <v>52.071702873431235</v>
      </c>
      <c r="E44" s="13">
        <v>88.854085325049482</v>
      </c>
      <c r="F44" s="13">
        <v>38.309465976803104</v>
      </c>
      <c r="G44" s="13">
        <v>90.202381856351622</v>
      </c>
    </row>
    <row r="45" spans="2:7" x14ac:dyDescent="0.2">
      <c r="B45" s="13">
        <v>61.405470788795881</v>
      </c>
      <c r="C45" s="13">
        <v>74.609295741299874</v>
      </c>
      <c r="D45" s="13">
        <v>50.474720919115462</v>
      </c>
      <c r="E45" s="13">
        <v>90.582008461196978</v>
      </c>
      <c r="F45" s="13">
        <v>45.159209323608138</v>
      </c>
      <c r="G45" s="13">
        <v>88.352387808877637</v>
      </c>
    </row>
    <row r="46" spans="2:7" x14ac:dyDescent="0.2">
      <c r="B46" s="13">
        <v>63.509441510365157</v>
      </c>
      <c r="C46" s="13">
        <v>71.893936992350561</v>
      </c>
      <c r="D46" s="13">
        <v>47.992213052463029</v>
      </c>
      <c r="E46" s="13">
        <v>90.375563440276693</v>
      </c>
      <c r="F46" s="13">
        <v>57.661192734965745</v>
      </c>
      <c r="G46" s="13">
        <v>85.175878597630003</v>
      </c>
    </row>
    <row r="47" spans="2:7" x14ac:dyDescent="0.2">
      <c r="B47" s="13">
        <v>62.593679736475742</v>
      </c>
      <c r="C47" s="13">
        <v>71.677835387383638</v>
      </c>
      <c r="D47" s="13">
        <v>45.821446937192981</v>
      </c>
      <c r="E47" s="13">
        <v>91.09975950171318</v>
      </c>
      <c r="F47" s="13">
        <v>52.888698053481818</v>
      </c>
      <c r="G47" s="13">
        <v>89.238142725511167</v>
      </c>
    </row>
    <row r="48" spans="2:7" x14ac:dyDescent="0.2">
      <c r="B48" s="13">
        <v>60.030726522102569</v>
      </c>
      <c r="C48" s="13">
        <v>67.861502793377213</v>
      </c>
      <c r="D48" s="13">
        <v>40.253158921936993</v>
      </c>
      <c r="E48" s="13">
        <v>89.19884149437776</v>
      </c>
      <c r="F48" s="13">
        <v>66.829837014134199</v>
      </c>
      <c r="G48" s="13">
        <v>84.032596388050351</v>
      </c>
    </row>
    <row r="49" spans="2:7" x14ac:dyDescent="0.2">
      <c r="B49" s="13">
        <v>61.403215161219613</v>
      </c>
      <c r="C49" s="13">
        <v>63.225236713980181</v>
      </c>
      <c r="D49" s="13">
        <v>37.379365572917905</v>
      </c>
      <c r="E49" s="13">
        <v>92.158095972521892</v>
      </c>
      <c r="F49" s="13">
        <v>47.952556157080465</v>
      </c>
      <c r="G49" s="13">
        <v>91.652236810415516</v>
      </c>
    </row>
    <row r="50" spans="2:7" x14ac:dyDescent="0.2">
      <c r="B50" s="13">
        <v>60.950538891074274</v>
      </c>
      <c r="C50" s="13">
        <v>68.350490581150765</v>
      </c>
      <c r="D50" s="13">
        <v>46.343110102822415</v>
      </c>
      <c r="E50" s="13">
        <v>90.117632463819035</v>
      </c>
      <c r="F50" s="13">
        <v>50.793791701798021</v>
      </c>
      <c r="G50" s="13">
        <v>89.342939367548993</v>
      </c>
    </row>
    <row r="51" spans="2:7" x14ac:dyDescent="0.2">
      <c r="B51" s="13">
        <v>61.193931871785928</v>
      </c>
      <c r="C51" s="13">
        <v>64.78080429099407</v>
      </c>
      <c r="D51" s="13">
        <v>37.040104431478028</v>
      </c>
      <c r="E51" s="13">
        <v>94.066847448215043</v>
      </c>
      <c r="F51" s="13">
        <v>38.403120103575247</v>
      </c>
      <c r="G51" s="13">
        <v>91.616886558234413</v>
      </c>
    </row>
    <row r="52" spans="2:7" x14ac:dyDescent="0.2">
      <c r="B52" s="13">
        <v>59.494316157068667</v>
      </c>
      <c r="C52" s="13">
        <v>69.343389888780891</v>
      </c>
      <c r="D52" s="13">
        <v>41.860570174398156</v>
      </c>
      <c r="E52" s="13">
        <v>92.638779873822912</v>
      </c>
      <c r="F52" s="13">
        <v>54.837919542228278</v>
      </c>
      <c r="G52" s="13">
        <v>88.583160843274015</v>
      </c>
    </row>
    <row r="53" spans="2:7" x14ac:dyDescent="0.2">
      <c r="B53" s="13">
        <v>61.357957066582735</v>
      </c>
      <c r="C53" s="13">
        <v>69.454397940918014</v>
      </c>
      <c r="D53" s="13">
        <v>45.0308510741825</v>
      </c>
      <c r="E53" s="13">
        <v>93.042315223340225</v>
      </c>
      <c r="F53" s="13">
        <v>58.904295970145526</v>
      </c>
      <c r="G53" s="13">
        <v>85.420667011972228</v>
      </c>
    </row>
    <row r="54" spans="2:7" x14ac:dyDescent="0.2">
      <c r="B54" s="13">
        <v>66.559358349824095</v>
      </c>
      <c r="C54" s="13">
        <v>66.676257164197608</v>
      </c>
      <c r="D54" s="13">
        <v>39.842743006900484</v>
      </c>
      <c r="E54" s="13">
        <v>93.782310530976616</v>
      </c>
      <c r="F54" s="13">
        <v>65.061025461056474</v>
      </c>
      <c r="G54" s="13">
        <v>82.348526782971163</v>
      </c>
    </row>
    <row r="55" spans="2:7" x14ac:dyDescent="0.2">
      <c r="B55" s="13">
        <v>57.553389893820487</v>
      </c>
      <c r="C55" s="13">
        <v>74.982099736840766</v>
      </c>
      <c r="D55" s="13">
        <v>39.344266383433023</v>
      </c>
      <c r="E55" s="13">
        <v>92.902801093115158</v>
      </c>
      <c r="F55" s="13">
        <v>63.856358083066731</v>
      </c>
      <c r="G55" s="13">
        <v>84.077782341741013</v>
      </c>
    </row>
    <row r="56" spans="2:7" x14ac:dyDescent="0.2">
      <c r="B56" s="13">
        <v>59.179587978631275</v>
      </c>
      <c r="C56" s="13">
        <v>74.252843856927811</v>
      </c>
      <c r="D56" s="13">
        <v>44.472462952313116</v>
      </c>
      <c r="E56" s="13">
        <v>92.66105579343494</v>
      </c>
      <c r="F56" s="13">
        <v>63.481971160017743</v>
      </c>
      <c r="G56" s="13">
        <v>87.048619766280112</v>
      </c>
    </row>
    <row r="57" spans="2:7" x14ac:dyDescent="0.2">
      <c r="B57" s="13">
        <v>60.530724915940681</v>
      </c>
      <c r="C57" s="13">
        <v>80.10910058066041</v>
      </c>
      <c r="D57" s="13">
        <v>62.534117940990448</v>
      </c>
      <c r="E57" s="13">
        <v>91.011533211030951</v>
      </c>
      <c r="F57" s="13">
        <v>40.643299239476157</v>
      </c>
      <c r="G57" s="13">
        <v>89.689577717698938</v>
      </c>
    </row>
    <row r="58" spans="2:7" x14ac:dyDescent="0.2">
      <c r="B58" s="13">
        <v>56.128540955801768</v>
      </c>
      <c r="C58" s="13">
        <v>82.885843474758332</v>
      </c>
      <c r="D58" s="13">
        <v>64.322617039809359</v>
      </c>
      <c r="E58" s="13">
        <v>88.311241343026381</v>
      </c>
      <c r="F58" s="13">
        <v>39.994675077127106</v>
      </c>
      <c r="G58" s="13">
        <v>89.026572704514692</v>
      </c>
    </row>
    <row r="59" spans="2:7" x14ac:dyDescent="0.2">
      <c r="B59" s="13">
        <v>74.555744823650684</v>
      </c>
      <c r="C59" s="13">
        <v>83.127541238048678</v>
      </c>
      <c r="D59" s="13">
        <v>46.144814180312885</v>
      </c>
      <c r="E59" s="13">
        <v>89.860603481214</v>
      </c>
      <c r="F59" s="13">
        <v>51.709732527074266</v>
      </c>
      <c r="G59" s="13">
        <v>89.695697769543173</v>
      </c>
    </row>
    <row r="60" spans="2:7" x14ac:dyDescent="0.2">
      <c r="B60" s="13">
        <v>83.933748311305777</v>
      </c>
      <c r="C60" s="13">
        <v>76.254483768446221</v>
      </c>
      <c r="D60" s="13">
        <v>38.131278985216639</v>
      </c>
      <c r="E60" s="13">
        <v>91.923449133357678</v>
      </c>
      <c r="F60" s="13">
        <v>48.047591204243652</v>
      </c>
      <c r="G60" s="13">
        <v>90.454342381120284</v>
      </c>
    </row>
    <row r="61" spans="2:7" x14ac:dyDescent="0.2">
      <c r="B61" s="13">
        <v>71.895417843452591</v>
      </c>
      <c r="C61" s="13">
        <v>79.66417186764663</v>
      </c>
      <c r="D61" s="13">
        <v>42.172160262927505</v>
      </c>
      <c r="E61" s="13">
        <v>91.650895291775939</v>
      </c>
      <c r="F61" s="13">
        <v>59.388400574248529</v>
      </c>
      <c r="G61" s="13">
        <v>87.112226713434268</v>
      </c>
    </row>
    <row r="62" spans="2:7" x14ac:dyDescent="0.2">
      <c r="B62" s="13">
        <v>50.216172489677376</v>
      </c>
      <c r="C62" s="13">
        <v>85.874823840116704</v>
      </c>
      <c r="D62" s="13">
        <v>43.058154431910594</v>
      </c>
      <c r="E62" s="13">
        <v>91.923669499057922</v>
      </c>
      <c r="F62" s="13">
        <v>67.227214210216388</v>
      </c>
      <c r="G62" s="13">
        <v>83.55768574368264</v>
      </c>
    </row>
    <row r="63" spans="2:7" x14ac:dyDescent="0.2">
      <c r="B63" s="13">
        <v>57.332284111694626</v>
      </c>
      <c r="C63" s="13">
        <v>82.722826754488665</v>
      </c>
      <c r="D63" s="13">
        <v>37.612707961495438</v>
      </c>
      <c r="E63" s="13">
        <v>92.932691396664396</v>
      </c>
      <c r="F63" s="13">
        <v>75.579511019516076</v>
      </c>
      <c r="G63" s="13">
        <v>84.547742965910118</v>
      </c>
    </row>
    <row r="64" spans="2:7" x14ac:dyDescent="0.2">
      <c r="B64" s="13">
        <v>46.159830356592408</v>
      </c>
      <c r="C64" s="13">
        <v>87.704169563236348</v>
      </c>
      <c r="D64" s="13">
        <v>34.745058853918337</v>
      </c>
      <c r="E64" s="13">
        <v>93.726359495057395</v>
      </c>
      <c r="F64" s="13">
        <v>81.541400219778737</v>
      </c>
      <c r="G64" s="13">
        <v>83.086009094490663</v>
      </c>
    </row>
    <row r="65" spans="4:7" x14ac:dyDescent="0.2">
      <c r="D65" s="13">
        <v>36.518525385221324</v>
      </c>
      <c r="E65" s="13">
        <v>93.213223534292297</v>
      </c>
      <c r="F65" s="13">
        <v>63.091501846779643</v>
      </c>
      <c r="G65" s="13">
        <v>88.253728719820018</v>
      </c>
    </row>
    <row r="66" spans="4:7" x14ac:dyDescent="0.2">
      <c r="D66" s="13">
        <v>41.038619839817549</v>
      </c>
      <c r="E66" s="13">
        <v>91.793206730895619</v>
      </c>
      <c r="F66" s="13">
        <v>47.224346831782306</v>
      </c>
      <c r="G66" s="13">
        <v>89.414769470583579</v>
      </c>
    </row>
    <row r="67" spans="4:7" x14ac:dyDescent="0.2">
      <c r="D67" s="13">
        <v>42.316136929002219</v>
      </c>
      <c r="E67" s="13">
        <v>90.869207496911415</v>
      </c>
      <c r="F67" s="13">
        <v>50.93075247634841</v>
      </c>
      <c r="G67" s="13">
        <v>82.986450144398674</v>
      </c>
    </row>
    <row r="68" spans="4:7" x14ac:dyDescent="0.2">
      <c r="D68" s="13">
        <v>46.695176085072546</v>
      </c>
      <c r="E68" s="13">
        <v>89.907157291604022</v>
      </c>
      <c r="F68" s="13">
        <v>49.524231013136301</v>
      </c>
      <c r="G68" s="13">
        <v>83.18105272926158</v>
      </c>
    </row>
    <row r="69" spans="4:7" x14ac:dyDescent="0.2">
      <c r="D69" s="13">
        <v>48.252084601413266</v>
      </c>
      <c r="E69" s="13">
        <v>90.524103117342889</v>
      </c>
      <c r="F69" s="13">
        <v>57.061747251592195</v>
      </c>
      <c r="G69" s="13">
        <v>84.703779870130148</v>
      </c>
    </row>
    <row r="70" spans="4:7" x14ac:dyDescent="0.2">
      <c r="D70" s="13">
        <v>40.918796304436995</v>
      </c>
      <c r="E70" s="13">
        <v>89.402870097620678</v>
      </c>
      <c r="F70" s="13">
        <v>65.573358276150941</v>
      </c>
      <c r="G70" s="13">
        <v>85.802639351519389</v>
      </c>
    </row>
    <row r="71" spans="4:7" x14ac:dyDescent="0.2">
      <c r="D71" s="13">
        <v>36.452131509871322</v>
      </c>
      <c r="E71" s="13">
        <v>92.032567591700541</v>
      </c>
      <c r="F71" s="13">
        <v>63.868599452861432</v>
      </c>
      <c r="G71" s="13">
        <v>87.544656388071814</v>
      </c>
    </row>
    <row r="72" spans="4:7" x14ac:dyDescent="0.2">
      <c r="D72" s="13">
        <v>42.692598540274268</v>
      </c>
      <c r="E72" s="13">
        <v>89.425176398235706</v>
      </c>
      <c r="F72" s="13">
        <v>51.987993781458009</v>
      </c>
      <c r="G72" s="13">
        <v>89.524375845243284</v>
      </c>
    </row>
    <row r="73" spans="4:7" x14ac:dyDescent="0.2">
      <c r="D73" s="13">
        <v>37.200492473751957</v>
      </c>
      <c r="E73" s="13">
        <v>91.294370193789035</v>
      </c>
      <c r="F73" s="13">
        <v>48.340939369691682</v>
      </c>
      <c r="G73" s="13">
        <v>90.672257337610816</v>
      </c>
    </row>
    <row r="74" spans="4:7" x14ac:dyDescent="0.2">
      <c r="D74" s="13">
        <v>47.24935394579208</v>
      </c>
      <c r="E74" s="13">
        <v>91.542037702149344</v>
      </c>
      <c r="F74" s="13">
        <v>50.073200765613265</v>
      </c>
      <c r="G74" s="13">
        <v>89.830863346316406</v>
      </c>
    </row>
    <row r="75" spans="4:7" x14ac:dyDescent="0.2">
      <c r="D75" s="13">
        <v>48.165015048682747</v>
      </c>
      <c r="E75" s="13">
        <v>89.415832872637353</v>
      </c>
      <c r="F75" s="13">
        <v>49.822197771703195</v>
      </c>
      <c r="G75" s="13">
        <v>87.61016252204503</v>
      </c>
    </row>
    <row r="76" spans="4:7" x14ac:dyDescent="0.2">
      <c r="D76" s="13">
        <v>45.685257638891358</v>
      </c>
      <c r="E76" s="13">
        <v>88.363007628668313</v>
      </c>
      <c r="F76" s="13">
        <v>51.628935983096682</v>
      </c>
      <c r="G76" s="13">
        <v>88.069727676267377</v>
      </c>
    </row>
    <row r="77" spans="4:7" x14ac:dyDescent="0.2">
      <c r="D77" s="13">
        <v>49.477699620620228</v>
      </c>
      <c r="E77" s="13">
        <v>88.57097757082559</v>
      </c>
      <c r="F77" s="13">
        <v>70.926846511068533</v>
      </c>
      <c r="G77" s="13">
        <v>88.390732502957761</v>
      </c>
    </row>
    <row r="78" spans="4:7" x14ac:dyDescent="0.2">
      <c r="D78" s="13">
        <v>47.509596591494706</v>
      </c>
      <c r="E78" s="13">
        <v>90.264351210671123</v>
      </c>
      <c r="F78" s="13">
        <v>62.204042843760227</v>
      </c>
      <c r="G78" s="13">
        <v>82.198185042518247</v>
      </c>
    </row>
    <row r="79" spans="4:7" x14ac:dyDescent="0.2">
      <c r="D79" s="13">
        <v>37.465352572681525</v>
      </c>
      <c r="E79" s="13">
        <v>89.498281736441569</v>
      </c>
      <c r="F79" s="13">
        <v>55.925092629232616</v>
      </c>
      <c r="G79" s="13">
        <v>85.981812755546187</v>
      </c>
    </row>
    <row r="80" spans="4:7" x14ac:dyDescent="0.2">
      <c r="D80" s="13">
        <v>39.100770808356501</v>
      </c>
      <c r="E80" s="13">
        <v>89.918719772181191</v>
      </c>
      <c r="F80" s="13">
        <v>55.440289261981761</v>
      </c>
      <c r="G80" s="13">
        <v>87.710867971534185</v>
      </c>
    </row>
    <row r="81" spans="4:7" x14ac:dyDescent="0.2">
      <c r="D81" s="13">
        <v>43.121302526149627</v>
      </c>
      <c r="E81" s="13">
        <v>89.926810609854442</v>
      </c>
      <c r="F81" s="13">
        <v>55.309531310627861</v>
      </c>
      <c r="G81" s="13">
        <v>90.044670202787373</v>
      </c>
    </row>
    <row r="82" spans="4:7" x14ac:dyDescent="0.2">
      <c r="D82" s="13">
        <v>45.246939053409804</v>
      </c>
      <c r="E82" s="13">
        <v>92.176679385179085</v>
      </c>
      <c r="F82" s="13">
        <v>46.584198202251052</v>
      </c>
      <c r="G82" s="13">
        <v>91.451149311790147</v>
      </c>
    </row>
    <row r="83" spans="4:7" x14ac:dyDescent="0.2">
      <c r="D83" s="13">
        <v>42.057564235537171</v>
      </c>
      <c r="E83" s="13">
        <v>88.706492194695485</v>
      </c>
      <c r="F83" s="13">
        <v>47.902065789518751</v>
      </c>
      <c r="G83" s="13">
        <v>85.166431794602474</v>
      </c>
    </row>
    <row r="84" spans="4:7" x14ac:dyDescent="0.2">
      <c r="D84" s="13">
        <v>41.094203646657199</v>
      </c>
      <c r="E84" s="13">
        <v>91.030486105505929</v>
      </c>
      <c r="F84" s="13">
        <v>57.814856420623151</v>
      </c>
      <c r="G84" s="13">
        <v>80.799548222984868</v>
      </c>
    </row>
    <row r="85" spans="4:7" x14ac:dyDescent="0.2">
      <c r="D85" s="13">
        <v>49.978778994214721</v>
      </c>
      <c r="E85" s="13">
        <v>89.461231072968758</v>
      </c>
      <c r="F85" s="13">
        <v>66.015650428732002</v>
      </c>
      <c r="G85" s="13">
        <v>82.790585021632793</v>
      </c>
    </row>
    <row r="86" spans="4:7" x14ac:dyDescent="0.2">
      <c r="D86" s="13">
        <v>45.429178913815178</v>
      </c>
      <c r="E86" s="13">
        <v>88.701738930329967</v>
      </c>
      <c r="F86" s="13">
        <v>53.46761808362325</v>
      </c>
      <c r="G86" s="13">
        <v>88.764875493398193</v>
      </c>
    </row>
    <row r="87" spans="4:7" x14ac:dyDescent="0.2">
      <c r="D87" s="13">
        <v>47.610149217029189</v>
      </c>
      <c r="E87" s="13">
        <v>88.571177949331783</v>
      </c>
      <c r="F87" s="13">
        <v>59.934788289609692</v>
      </c>
      <c r="G87" s="13">
        <v>86.261973960080255</v>
      </c>
    </row>
    <row r="88" spans="4:7" x14ac:dyDescent="0.2">
      <c r="D88" s="13">
        <v>44.791303977333115</v>
      </c>
      <c r="E88" s="13">
        <v>89.317857066264011</v>
      </c>
      <c r="F88" s="13">
        <v>63.797862111157343</v>
      </c>
      <c r="G88" s="13">
        <v>83.069522005013539</v>
      </c>
    </row>
    <row r="89" spans="4:7" x14ac:dyDescent="0.2">
      <c r="D89" s="13">
        <v>47.444606301851678</v>
      </c>
      <c r="E89" s="13">
        <v>90.287784954359765</v>
      </c>
      <c r="F89" s="13">
        <v>66.06077221987367</v>
      </c>
      <c r="G89" s="13">
        <v>84.522683248890488</v>
      </c>
    </row>
    <row r="90" spans="4:7" x14ac:dyDescent="0.2">
      <c r="D90" s="13">
        <v>44.451889262817922</v>
      </c>
      <c r="E90" s="13">
        <v>88.692231498264732</v>
      </c>
      <c r="F90" s="13">
        <v>70.218988976431888</v>
      </c>
      <c r="G90" s="13">
        <v>85.330078911021104</v>
      </c>
    </row>
    <row r="91" spans="4:7" x14ac:dyDescent="0.2">
      <c r="D91" s="13">
        <v>42.841423001897027</v>
      </c>
      <c r="E91" s="13">
        <v>89.704085829648577</v>
      </c>
      <c r="F91" s="13">
        <v>53.712570196645721</v>
      </c>
      <c r="G91" s="13">
        <v>89.534192731868956</v>
      </c>
    </row>
    <row r="92" spans="4:7" x14ac:dyDescent="0.2">
      <c r="D92" s="13">
        <v>39.836195081978872</v>
      </c>
      <c r="E92" s="13">
        <v>90.903542898940373</v>
      </c>
      <c r="F92" s="13">
        <v>51.765367985634413</v>
      </c>
      <c r="G92" s="13">
        <v>85.083608941282009</v>
      </c>
    </row>
    <row r="93" spans="4:7" x14ac:dyDescent="0.2">
      <c r="D93" s="13">
        <v>38.969426373793517</v>
      </c>
      <c r="E93" s="13">
        <v>91.7079246223268</v>
      </c>
      <c r="F93" s="13">
        <v>43.975238989008766</v>
      </c>
      <c r="G93" s="13">
        <v>88.067256051196239</v>
      </c>
    </row>
    <row r="94" spans="4:7" x14ac:dyDescent="0.2">
      <c r="D94" s="13">
        <v>46.646304742843178</v>
      </c>
      <c r="E94" s="13">
        <v>90.426118010460527</v>
      </c>
      <c r="F94" s="13">
        <v>51.821380674957311</v>
      </c>
      <c r="G94" s="13">
        <v>89.77261379029045</v>
      </c>
    </row>
    <row r="95" spans="4:7" x14ac:dyDescent="0.2">
      <c r="D95" s="13">
        <v>33.535566082983806</v>
      </c>
      <c r="E95" s="13">
        <v>86.782510131050344</v>
      </c>
      <c r="F95" s="13">
        <v>56.610156495439874</v>
      </c>
      <c r="G95" s="13">
        <v>88.439900496952504</v>
      </c>
    </row>
    <row r="96" spans="4:7" x14ac:dyDescent="0.2">
      <c r="D96" s="13">
        <v>34.532589840216787</v>
      </c>
      <c r="E96" s="13">
        <v>92.535380463122664</v>
      </c>
      <c r="F96" s="13">
        <v>50.033410583292337</v>
      </c>
      <c r="G96" s="13">
        <v>85.263321518208826</v>
      </c>
    </row>
    <row r="97" spans="4:7" x14ac:dyDescent="0.2">
      <c r="D97" s="13">
        <v>32.840603836794081</v>
      </c>
      <c r="E97" s="13">
        <v>91.256645256873512</v>
      </c>
      <c r="F97" s="13">
        <v>49.820022516787077</v>
      </c>
      <c r="G97" s="13">
        <v>81.654315886818935</v>
      </c>
    </row>
    <row r="98" spans="4:7" x14ac:dyDescent="0.2">
      <c r="D98" s="13">
        <v>32.811907958755789</v>
      </c>
      <c r="E98" s="13">
        <v>93.262922396595357</v>
      </c>
      <c r="F98" s="13">
        <v>53.601428673727696</v>
      </c>
      <c r="G98" s="13">
        <v>84.177339742079596</v>
      </c>
    </row>
    <row r="99" spans="4:7" x14ac:dyDescent="0.2">
      <c r="D99" s="13">
        <v>30.454173810496872</v>
      </c>
      <c r="E99" s="13">
        <v>92.868336893107639</v>
      </c>
      <c r="F99" s="13">
        <v>44.954268468593966</v>
      </c>
      <c r="G99" s="13">
        <v>89.077082139583368</v>
      </c>
    </row>
    <row r="100" spans="4:7" x14ac:dyDescent="0.2">
      <c r="D100" s="13">
        <v>26.584462612480063</v>
      </c>
      <c r="E100" s="13">
        <v>92.367418480237049</v>
      </c>
      <c r="F100" s="13">
        <v>46.150274838287842</v>
      </c>
      <c r="G100" s="13">
        <v>89.033636096711732</v>
      </c>
    </row>
    <row r="101" spans="4:7" x14ac:dyDescent="0.2">
      <c r="D101" s="13">
        <v>35.64304709768934</v>
      </c>
      <c r="E101" s="13">
        <v>92.120771893254087</v>
      </c>
    </row>
    <row r="102" spans="4:7" x14ac:dyDescent="0.2">
      <c r="D102" s="13">
        <v>48.372299974672508</v>
      </c>
      <c r="E102" s="13">
        <v>93.176333963131327</v>
      </c>
    </row>
    <row r="103" spans="4:7" x14ac:dyDescent="0.2">
      <c r="D103" s="13">
        <v>35.732101022378643</v>
      </c>
      <c r="E103" s="13">
        <v>93.319381431684619</v>
      </c>
    </row>
    <row r="104" spans="4:7" x14ac:dyDescent="0.2">
      <c r="D104" s="13">
        <v>36.174441823549742</v>
      </c>
      <c r="E104" s="13">
        <v>93.599171628099171</v>
      </c>
    </row>
    <row r="105" spans="4:7" x14ac:dyDescent="0.2">
      <c r="D105" s="13">
        <v>34.52013014645803</v>
      </c>
      <c r="E105" s="13">
        <v>91.544185508539385</v>
      </c>
    </row>
    <row r="106" spans="4:7" x14ac:dyDescent="0.2">
      <c r="D106" s="13">
        <v>35.552844024271565</v>
      </c>
      <c r="E106" s="13">
        <v>91.329243696546115</v>
      </c>
    </row>
    <row r="107" spans="4:7" x14ac:dyDescent="0.2">
      <c r="D107" s="13">
        <v>42.778252205055068</v>
      </c>
      <c r="E107" s="13">
        <v>86.896451899027241</v>
      </c>
    </row>
    <row r="108" spans="4:7" x14ac:dyDescent="0.2">
      <c r="D108" s="13">
        <v>41.660370007115581</v>
      </c>
      <c r="E108" s="13">
        <v>89.836209419730679</v>
      </c>
    </row>
    <row r="109" spans="4:7" x14ac:dyDescent="0.2">
      <c r="D109" s="13">
        <v>31.56685158456165</v>
      </c>
      <c r="E109" s="13">
        <v>91.945158641603101</v>
      </c>
    </row>
    <row r="110" spans="4:7" x14ac:dyDescent="0.2">
      <c r="D110" s="13">
        <v>40.546234015769819</v>
      </c>
      <c r="E110" s="13">
        <v>92.166771958860565</v>
      </c>
    </row>
    <row r="111" spans="4:7" x14ac:dyDescent="0.2">
      <c r="D111" s="13">
        <v>39.730542222766807</v>
      </c>
      <c r="E111" s="13">
        <v>92.129109527772371</v>
      </c>
    </row>
    <row r="112" spans="4:7" x14ac:dyDescent="0.2">
      <c r="D112" s="13">
        <v>49.400564847174621</v>
      </c>
      <c r="E112" s="13">
        <v>90.358383448952566</v>
      </c>
    </row>
    <row r="113" spans="4:5" x14ac:dyDescent="0.2">
      <c r="D113" s="13">
        <v>51.698107125927756</v>
      </c>
      <c r="E113" s="13">
        <v>88.297701799129598</v>
      </c>
    </row>
    <row r="114" spans="4:5" x14ac:dyDescent="0.2">
      <c r="D114" s="13">
        <v>43.51188591887712</v>
      </c>
      <c r="E114" s="13">
        <v>92.996444482920836</v>
      </c>
    </row>
    <row r="115" spans="4:5" x14ac:dyDescent="0.2">
      <c r="D115" s="13">
        <v>43.249372222983233</v>
      </c>
      <c r="E115" s="13">
        <v>90.931246858710779</v>
      </c>
    </row>
    <row r="116" spans="4:5" x14ac:dyDescent="0.2">
      <c r="D116" s="13">
        <v>37.696345246117019</v>
      </c>
      <c r="E116" s="13">
        <v>91.306326560807236</v>
      </c>
    </row>
    <row r="117" spans="4:5" x14ac:dyDescent="0.2">
      <c r="D117" s="13">
        <v>39.622760003395555</v>
      </c>
      <c r="E117" s="13">
        <v>92.832179252782637</v>
      </c>
    </row>
    <row r="118" spans="4:5" x14ac:dyDescent="0.2">
      <c r="D118" s="13">
        <v>35.64601576289428</v>
      </c>
      <c r="E118" s="13">
        <v>93.833463029890709</v>
      </c>
    </row>
    <row r="119" spans="4:5" x14ac:dyDescent="0.2">
      <c r="D119" s="13">
        <v>32.560203179847647</v>
      </c>
      <c r="E119" s="13">
        <v>91.62883310677411</v>
      </c>
    </row>
    <row r="120" spans="4:5" x14ac:dyDescent="0.2">
      <c r="D120" s="13">
        <v>27.653852306585982</v>
      </c>
      <c r="E120" s="13">
        <v>92.078681999268127</v>
      </c>
    </row>
    <row r="121" spans="4:5" x14ac:dyDescent="0.2">
      <c r="D121" s="13">
        <v>34.330674625003248</v>
      </c>
      <c r="E121" s="13">
        <v>92.327793298527027</v>
      </c>
    </row>
    <row r="122" spans="4:5" x14ac:dyDescent="0.2">
      <c r="D122" s="13">
        <v>38.399660082159457</v>
      </c>
      <c r="E122" s="13">
        <v>92.064002063897235</v>
      </c>
    </row>
    <row r="123" spans="4:5" x14ac:dyDescent="0.2">
      <c r="D123" s="13">
        <v>36.072888537578251</v>
      </c>
      <c r="E123" s="13">
        <v>91.36070878273685</v>
      </c>
    </row>
    <row r="124" spans="4:5" x14ac:dyDescent="0.2">
      <c r="D124" s="13">
        <v>32.890251176868368</v>
      </c>
      <c r="E124" s="13">
        <v>91.218462070076015</v>
      </c>
    </row>
    <row r="125" spans="4:5" x14ac:dyDescent="0.2">
      <c r="D125" s="13">
        <v>32.351976936940012</v>
      </c>
      <c r="E125" s="13">
        <v>90.394966823120313</v>
      </c>
    </row>
    <row r="126" spans="4:5" x14ac:dyDescent="0.2">
      <c r="D126" s="13">
        <v>32.646097989818323</v>
      </c>
      <c r="E126" s="13">
        <v>90.252456779803595</v>
      </c>
    </row>
    <row r="127" spans="4:5" x14ac:dyDescent="0.2">
      <c r="D127" s="13">
        <v>46.208544839679483</v>
      </c>
      <c r="E127" s="13">
        <v>89.819300141783998</v>
      </c>
    </row>
    <row r="128" spans="4:5" x14ac:dyDescent="0.2">
      <c r="D128" s="13">
        <v>43.306372259987874</v>
      </c>
      <c r="E128" s="13">
        <v>91.399746421407045</v>
      </c>
    </row>
    <row r="129" spans="4:5" x14ac:dyDescent="0.2">
      <c r="D129" s="13">
        <v>45.296484333748381</v>
      </c>
      <c r="E129" s="13">
        <v>92.620121844308201</v>
      </c>
    </row>
    <row r="130" spans="4:5" x14ac:dyDescent="0.2">
      <c r="D130" s="13">
        <v>48.494090498910523</v>
      </c>
      <c r="E130" s="13">
        <v>90.226157666205893</v>
      </c>
    </row>
    <row r="131" spans="4:5" x14ac:dyDescent="0.2">
      <c r="D131" s="13">
        <v>41.608580005913751</v>
      </c>
      <c r="E131" s="13">
        <v>89.255920048542549</v>
      </c>
    </row>
    <row r="132" spans="4:5" x14ac:dyDescent="0.2">
      <c r="D132" s="13">
        <v>37.743047396017026</v>
      </c>
      <c r="E132" s="13">
        <v>92.063611323516639</v>
      </c>
    </row>
    <row r="133" spans="4:5" x14ac:dyDescent="0.2">
      <c r="D133" s="13">
        <v>39.265565174554254</v>
      </c>
      <c r="E133" s="13">
        <v>90.458057849980037</v>
      </c>
    </row>
    <row r="134" spans="4:5" x14ac:dyDescent="0.2">
      <c r="D134" s="13">
        <v>38.58240197313139</v>
      </c>
      <c r="E134" s="13">
        <v>92.085319351988232</v>
      </c>
    </row>
    <row r="135" spans="4:5" x14ac:dyDescent="0.2">
      <c r="D135" s="13">
        <v>44.990680972686128</v>
      </c>
      <c r="E135" s="13">
        <v>87.625296773162063</v>
      </c>
    </row>
    <row r="136" spans="4:5" x14ac:dyDescent="0.2">
      <c r="D136" s="13">
        <v>41.033511065500633</v>
      </c>
      <c r="E136" s="13">
        <v>90.032072740179615</v>
      </c>
    </row>
    <row r="137" spans="4:5" x14ac:dyDescent="0.2">
      <c r="D137" s="13">
        <v>43.317916533553323</v>
      </c>
      <c r="E137" s="13">
        <v>90.827938508814455</v>
      </c>
    </row>
    <row r="138" spans="4:5" x14ac:dyDescent="0.2">
      <c r="D138" s="13">
        <v>40.913301013633671</v>
      </c>
      <c r="E138" s="13">
        <v>92.729437407912613</v>
      </c>
    </row>
    <row r="139" spans="4:5" x14ac:dyDescent="0.2">
      <c r="D139" s="13">
        <v>37.959365490065274</v>
      </c>
      <c r="E139" s="13">
        <v>89.059840113212829</v>
      </c>
    </row>
    <row r="140" spans="4:5" x14ac:dyDescent="0.2">
      <c r="D140" s="13">
        <v>31.261984235184627</v>
      </c>
      <c r="E140" s="13">
        <v>90.3336428465322</v>
      </c>
    </row>
    <row r="141" spans="4:5" x14ac:dyDescent="0.2">
      <c r="D141" s="13">
        <v>34.703812405922243</v>
      </c>
      <c r="E141" s="13">
        <v>92.144698854527988</v>
      </c>
    </row>
    <row r="142" spans="4:5" x14ac:dyDescent="0.2">
      <c r="D142" s="13">
        <v>33.03403764891226</v>
      </c>
      <c r="E142" s="13">
        <v>91.489478538336073</v>
      </c>
    </row>
    <row r="143" spans="4:5" x14ac:dyDescent="0.2">
      <c r="D143" s="13">
        <v>41.672643114159712</v>
      </c>
      <c r="E143" s="13">
        <v>91.757776335533521</v>
      </c>
    </row>
    <row r="144" spans="4:5" x14ac:dyDescent="0.2">
      <c r="D144" s="13">
        <v>34.936254309681409</v>
      </c>
      <c r="E144" s="13">
        <v>91.292300529921192</v>
      </c>
    </row>
    <row r="145" spans="4:5" x14ac:dyDescent="0.2">
      <c r="D145" s="13">
        <v>38.805273116817681</v>
      </c>
      <c r="E145" s="13">
        <v>90.686889819806126</v>
      </c>
    </row>
    <row r="146" spans="4:5" x14ac:dyDescent="0.2">
      <c r="D146" s="13">
        <v>38.637339222702387</v>
      </c>
      <c r="E146" s="13">
        <v>88.944152750794373</v>
      </c>
    </row>
    <row r="147" spans="4:5" x14ac:dyDescent="0.2">
      <c r="D147" s="13">
        <v>30.576414351261228</v>
      </c>
      <c r="E147" s="13">
        <v>91.480080424298052</v>
      </c>
    </row>
    <row r="148" spans="4:5" x14ac:dyDescent="0.2">
      <c r="D148" s="13">
        <v>28.713742758697308</v>
      </c>
      <c r="E148" s="13">
        <v>91.585945066644967</v>
      </c>
    </row>
    <row r="149" spans="4:5" x14ac:dyDescent="0.2">
      <c r="D149" s="13">
        <v>31.394078110530479</v>
      </c>
      <c r="E149" s="13">
        <v>93.217502218544766</v>
      </c>
    </row>
    <row r="150" spans="4:5" x14ac:dyDescent="0.2">
      <c r="D150" s="13">
        <v>35.912279276135507</v>
      </c>
      <c r="E150" s="13">
        <v>91.687379145536852</v>
      </c>
    </row>
    <row r="151" spans="4:5" x14ac:dyDescent="0.2">
      <c r="D151" s="13">
        <v>33.586197661988876</v>
      </c>
      <c r="E151" s="13">
        <v>92.307869002019089</v>
      </c>
    </row>
    <row r="152" spans="4:5" x14ac:dyDescent="0.2">
      <c r="D152" s="13">
        <v>42.758684740724966</v>
      </c>
      <c r="E152" s="13">
        <v>92.60451409916331</v>
      </c>
    </row>
    <row r="153" spans="4:5" x14ac:dyDescent="0.2">
      <c r="D153" s="13">
        <v>51.027792552109261</v>
      </c>
      <c r="E153" s="13">
        <v>91.607398532857275</v>
      </c>
    </row>
    <row r="154" spans="4:5" x14ac:dyDescent="0.2">
      <c r="D154" s="13">
        <v>39.576781938996092</v>
      </c>
      <c r="E154" s="13">
        <v>88.999987477163387</v>
      </c>
    </row>
    <row r="155" spans="4:5" x14ac:dyDescent="0.2">
      <c r="D155" s="13">
        <v>34.402482672690219</v>
      </c>
      <c r="E155" s="13">
        <v>89.052463784137643</v>
      </c>
    </row>
    <row r="156" spans="4:5" x14ac:dyDescent="0.2">
      <c r="D156" s="13">
        <v>36.927909785189151</v>
      </c>
      <c r="E156" s="13">
        <v>88.706056821777025</v>
      </c>
    </row>
    <row r="157" spans="4:5" x14ac:dyDescent="0.2">
      <c r="D157" s="13">
        <v>39.110067010074694</v>
      </c>
      <c r="E157" s="13">
        <v>90.052847908617963</v>
      </c>
    </row>
    <row r="158" spans="4:5" x14ac:dyDescent="0.2">
      <c r="D158" s="13">
        <v>37.021767930413191</v>
      </c>
      <c r="E158" s="13">
        <v>90.84548256033095</v>
      </c>
    </row>
    <row r="159" spans="4:5" x14ac:dyDescent="0.2">
      <c r="D159" s="13">
        <v>32.986939970323043</v>
      </c>
      <c r="E159" s="13">
        <v>91.01113231169299</v>
      </c>
    </row>
    <row r="160" spans="4:5" x14ac:dyDescent="0.2">
      <c r="D160" s="13">
        <v>35.55495485149013</v>
      </c>
      <c r="E160" s="13">
        <v>89.647682391189193</v>
      </c>
    </row>
    <row r="161" spans="4:5" x14ac:dyDescent="0.2">
      <c r="D161" s="13">
        <v>36.90260363172623</v>
      </c>
      <c r="E161" s="13">
        <v>91.37251538577317</v>
      </c>
    </row>
    <row r="162" spans="4:5" x14ac:dyDescent="0.2">
      <c r="D162" s="13">
        <v>34.849570775598728</v>
      </c>
      <c r="E162" s="13">
        <v>90.591392614881087</v>
      </c>
    </row>
    <row r="163" spans="4:5" x14ac:dyDescent="0.2">
      <c r="D163" s="13">
        <v>38.46767854764596</v>
      </c>
      <c r="E163" s="13">
        <v>90.61793729928516</v>
      </c>
    </row>
    <row r="164" spans="4:5" x14ac:dyDescent="0.2">
      <c r="D164" s="13">
        <v>34.073383663815903</v>
      </c>
      <c r="E164" s="13">
        <v>89.496440292559896</v>
      </c>
    </row>
    <row r="165" spans="4:5" x14ac:dyDescent="0.2">
      <c r="D165" s="13">
        <v>38.395418445607419</v>
      </c>
      <c r="E165" s="13">
        <v>90.656142414657495</v>
      </c>
    </row>
    <row r="166" spans="4:5" x14ac:dyDescent="0.2">
      <c r="D166" s="13">
        <v>40.29643095401277</v>
      </c>
      <c r="E166" s="13">
        <v>90.043258674494183</v>
      </c>
    </row>
    <row r="167" spans="4:5" x14ac:dyDescent="0.2">
      <c r="D167" s="13">
        <v>46.695551947083359</v>
      </c>
      <c r="E167" s="13">
        <v>90.548444998207145</v>
      </c>
    </row>
    <row r="168" spans="4:5" x14ac:dyDescent="0.2">
      <c r="D168" s="13">
        <v>41.674896044961145</v>
      </c>
      <c r="E168" s="13">
        <v>90.818119773512578</v>
      </c>
    </row>
    <row r="169" spans="4:5" x14ac:dyDescent="0.2">
      <c r="D169" s="13">
        <v>33.983354534459856</v>
      </c>
      <c r="E169" s="13">
        <v>89.022351582085804</v>
      </c>
    </row>
    <row r="170" spans="4:5" x14ac:dyDescent="0.2">
      <c r="D170" s="13">
        <v>31.761486263589251</v>
      </c>
      <c r="E170" s="13">
        <v>89.336898757454165</v>
      </c>
    </row>
    <row r="171" spans="4:5" x14ac:dyDescent="0.2">
      <c r="D171" s="13">
        <v>28.074303069240635</v>
      </c>
      <c r="E171" s="13">
        <v>90.387333424496461</v>
      </c>
    </row>
    <row r="172" spans="4:5" x14ac:dyDescent="0.2">
      <c r="D172" s="13">
        <v>29.991685193585685</v>
      </c>
      <c r="E172" s="13">
        <v>91.661945855093407</v>
      </c>
    </row>
    <row r="173" spans="4:5" x14ac:dyDescent="0.2">
      <c r="D173" s="13">
        <v>37.869293191791805</v>
      </c>
      <c r="E173" s="13">
        <v>90.497372729199597</v>
      </c>
    </row>
    <row r="174" spans="4:5" x14ac:dyDescent="0.2">
      <c r="D174" s="13">
        <v>38.119748597151577</v>
      </c>
      <c r="E174" s="13">
        <v>91.317767378332263</v>
      </c>
    </row>
    <row r="175" spans="4:5" x14ac:dyDescent="0.2">
      <c r="D175" s="13">
        <v>38.374416015551382</v>
      </c>
      <c r="E175" s="13">
        <v>87.674214197927839</v>
      </c>
    </row>
    <row r="176" spans="4:5" x14ac:dyDescent="0.2">
      <c r="D176" s="13">
        <v>43.045223354282413</v>
      </c>
      <c r="E176" s="13">
        <v>90.109260328225801</v>
      </c>
    </row>
    <row r="177" spans="4:5" x14ac:dyDescent="0.2">
      <c r="D177" s="13">
        <v>40.334567545339269</v>
      </c>
      <c r="E177" s="13">
        <v>91.277726372495835</v>
      </c>
    </row>
    <row r="178" spans="4:5" x14ac:dyDescent="0.2">
      <c r="D178" s="13">
        <v>44.11066156751852</v>
      </c>
      <c r="E178" s="13">
        <v>90.913388325304481</v>
      </c>
    </row>
    <row r="179" spans="4:5" x14ac:dyDescent="0.2">
      <c r="D179" s="13">
        <v>42.733352794648887</v>
      </c>
      <c r="E179" s="13">
        <v>90.35632770595177</v>
      </c>
    </row>
    <row r="180" spans="4:5" x14ac:dyDescent="0.2">
      <c r="D180" s="13">
        <v>39.852577842287943</v>
      </c>
      <c r="E180" s="13">
        <v>90.624564213922142</v>
      </c>
    </row>
    <row r="181" spans="4:5" x14ac:dyDescent="0.2">
      <c r="D181" s="13">
        <v>35.85298665122869</v>
      </c>
      <c r="E181" s="13">
        <v>86.919210505609314</v>
      </c>
    </row>
    <row r="182" spans="4:5" x14ac:dyDescent="0.2">
      <c r="D182" s="13">
        <v>43.026027595450557</v>
      </c>
      <c r="E182" s="13">
        <v>87.49794976318752</v>
      </c>
    </row>
    <row r="183" spans="4:5" x14ac:dyDescent="0.2">
      <c r="D183" s="13">
        <v>39.901506620939287</v>
      </c>
      <c r="E183" s="13">
        <v>86.719142039551429</v>
      </c>
    </row>
    <row r="184" spans="4:5" x14ac:dyDescent="0.2">
      <c r="D184" s="13">
        <v>34.369380935619148</v>
      </c>
      <c r="E184" s="13">
        <v>89.125226697410511</v>
      </c>
    </row>
    <row r="185" spans="4:5" x14ac:dyDescent="0.2">
      <c r="D185" s="13">
        <v>35.113414311920579</v>
      </c>
      <c r="E185" s="13">
        <v>90.432301640933559</v>
      </c>
    </row>
    <row r="186" spans="4:5" x14ac:dyDescent="0.2">
      <c r="D186" s="13">
        <v>26.611572693989554</v>
      </c>
      <c r="E186" s="13">
        <v>90.04506062192479</v>
      </c>
    </row>
    <row r="187" spans="4:5" x14ac:dyDescent="0.2">
      <c r="D187" s="13">
        <v>29.060674477390513</v>
      </c>
      <c r="E187" s="13">
        <v>89.970542316634337</v>
      </c>
    </row>
    <row r="188" spans="4:5" x14ac:dyDescent="0.2">
      <c r="D188" s="13">
        <v>33.491035642764857</v>
      </c>
      <c r="E188" s="13">
        <v>89.619476942031611</v>
      </c>
    </row>
    <row r="189" spans="4:5" x14ac:dyDescent="0.2">
      <c r="D189" s="13">
        <v>35.985106909906158</v>
      </c>
      <c r="E189" s="13">
        <v>89.329961286235857</v>
      </c>
    </row>
    <row r="190" spans="4:5" x14ac:dyDescent="0.2">
      <c r="D190" s="13">
        <v>33.972706948463774</v>
      </c>
      <c r="E190" s="13">
        <v>89.184220191571313</v>
      </c>
    </row>
    <row r="191" spans="4:5" x14ac:dyDescent="0.2">
      <c r="D191" s="13">
        <v>35.901360141506906</v>
      </c>
      <c r="E191" s="13">
        <v>91.38639653814019</v>
      </c>
    </row>
    <row r="192" spans="4:5" x14ac:dyDescent="0.2">
      <c r="D192" s="13">
        <v>34.969281095096171</v>
      </c>
      <c r="E192" s="13">
        <v>89.738072411089789</v>
      </c>
    </row>
    <row r="193" spans="4:5" x14ac:dyDescent="0.2">
      <c r="D193" s="13">
        <v>28.177730101674971</v>
      </c>
      <c r="E193" s="13">
        <v>92.623632488664811</v>
      </c>
    </row>
    <row r="194" spans="4:5" x14ac:dyDescent="0.2">
      <c r="D194" s="13">
        <v>37.03662898569781</v>
      </c>
      <c r="E194" s="13">
        <v>91.776262548562116</v>
      </c>
    </row>
    <row r="195" spans="4:5" x14ac:dyDescent="0.2">
      <c r="D195" s="13">
        <v>33.880197680535254</v>
      </c>
      <c r="E195" s="13">
        <v>92.087354007570298</v>
      </c>
    </row>
    <row r="196" spans="4:5" x14ac:dyDescent="0.2">
      <c r="D196" s="13">
        <v>32.140786266164334</v>
      </c>
      <c r="E196" s="13">
        <v>90.222164258201033</v>
      </c>
    </row>
    <row r="197" spans="4:5" x14ac:dyDescent="0.2">
      <c r="D197" s="13">
        <v>27.448279167406454</v>
      </c>
      <c r="E197" s="13">
        <v>91.495098485141028</v>
      </c>
    </row>
    <row r="198" spans="4:5" x14ac:dyDescent="0.2">
      <c r="D198" s="13">
        <v>36.02710418253259</v>
      </c>
      <c r="E198" s="13">
        <v>90.490730558294516</v>
      </c>
    </row>
    <row r="199" spans="4:5" x14ac:dyDescent="0.2">
      <c r="D199" s="13">
        <v>38.60599184971533</v>
      </c>
      <c r="E199" s="13">
        <v>89.9762956840719</v>
      </c>
    </row>
    <row r="200" spans="4:5" x14ac:dyDescent="0.2">
      <c r="D200" s="13">
        <v>34.23279910043631</v>
      </c>
      <c r="E200" s="13">
        <v>89.790809992495767</v>
      </c>
    </row>
    <row r="201" spans="4:5" x14ac:dyDescent="0.2">
      <c r="D201" s="13">
        <v>42.702408849529789</v>
      </c>
      <c r="E201" s="13">
        <v>89.979926153665446</v>
      </c>
    </row>
    <row r="202" spans="4:5" x14ac:dyDescent="0.2">
      <c r="D202" s="13">
        <v>40.50580711583256</v>
      </c>
      <c r="E202" s="13">
        <v>86.920542706988101</v>
      </c>
    </row>
  </sheetData>
  <phoneticPr fontId="1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364"/>
  <sheetViews>
    <sheetView workbookViewId="0">
      <selection activeCell="G31" sqref="G31"/>
    </sheetView>
  </sheetViews>
  <sheetFormatPr defaultRowHeight="12.75" x14ac:dyDescent="0.2"/>
  <cols>
    <col min="2" max="9" width="12" style="13" bestFit="1" customWidth="1"/>
  </cols>
  <sheetData>
    <row r="1" spans="2:9" x14ac:dyDescent="0.2">
      <c r="B1" s="12" t="s">
        <v>17</v>
      </c>
      <c r="C1" s="12" t="s">
        <v>18</v>
      </c>
      <c r="D1" s="12" t="s">
        <v>7</v>
      </c>
      <c r="E1" s="12" t="s">
        <v>8</v>
      </c>
      <c r="F1" s="12" t="s">
        <v>19</v>
      </c>
      <c r="G1" s="12" t="s">
        <v>20</v>
      </c>
      <c r="H1" s="12" t="s">
        <v>21</v>
      </c>
      <c r="I1" s="12" t="s">
        <v>22</v>
      </c>
    </row>
    <row r="2" spans="2:9" x14ac:dyDescent="0.2">
      <c r="B2" s="13">
        <v>53.713925898752599</v>
      </c>
      <c r="C2" s="13">
        <v>79.02569895840459</v>
      </c>
      <c r="D2" s="13">
        <v>48.869802419432418</v>
      </c>
      <c r="E2" s="13">
        <v>87.404149629259038</v>
      </c>
      <c r="F2" s="13">
        <v>47.842577841522619</v>
      </c>
      <c r="G2" s="13">
        <v>85.067134155631805</v>
      </c>
      <c r="H2" s="13">
        <v>53.301979968669492</v>
      </c>
      <c r="I2" s="13">
        <v>83.995944269889407</v>
      </c>
    </row>
    <row r="3" spans="2:9" x14ac:dyDescent="0.2">
      <c r="B3" s="13">
        <v>47.730200947968498</v>
      </c>
      <c r="C3" s="13">
        <v>80.408157949148531</v>
      </c>
      <c r="D3" s="13">
        <v>47.414063519542893</v>
      </c>
      <c r="E3" s="13">
        <v>86.632806581081923</v>
      </c>
      <c r="F3" s="13">
        <v>67.258594721032594</v>
      </c>
      <c r="G3" s="13">
        <v>83.639575353571985</v>
      </c>
      <c r="H3" s="13">
        <v>46.894700014197177</v>
      </c>
      <c r="I3" s="13">
        <v>87.066846073875467</v>
      </c>
    </row>
    <row r="4" spans="2:9" x14ac:dyDescent="0.2">
      <c r="B4" s="13">
        <v>53.647050573605213</v>
      </c>
      <c r="C4" s="13">
        <v>82.695450547487141</v>
      </c>
      <c r="D4" s="13">
        <v>52.539483856608413</v>
      </c>
      <c r="E4" s="13">
        <v>86.18755744183099</v>
      </c>
      <c r="F4" s="13">
        <v>73.952456342381311</v>
      </c>
      <c r="G4" s="13">
        <v>83.268073081512952</v>
      </c>
      <c r="H4" s="13">
        <v>49.290252013830894</v>
      </c>
      <c r="I4" s="13">
        <v>89.287210505346522</v>
      </c>
    </row>
    <row r="5" spans="2:9" x14ac:dyDescent="0.2">
      <c r="B5" s="13">
        <v>58.160805843587013</v>
      </c>
      <c r="C5" s="13">
        <v>76.70841007799109</v>
      </c>
      <c r="D5" s="13">
        <v>49.851370607863146</v>
      </c>
      <c r="E5" s="13">
        <v>82.511372954146765</v>
      </c>
      <c r="F5" s="13">
        <v>78.346881833444158</v>
      </c>
      <c r="G5" s="13">
        <v>85.090629122488679</v>
      </c>
      <c r="H5" s="13">
        <v>51.697157207375945</v>
      </c>
      <c r="I5" s="13">
        <v>85.891771220483605</v>
      </c>
    </row>
    <row r="6" spans="2:9" x14ac:dyDescent="0.2">
      <c r="B6" s="13">
        <v>52.021153883264624</v>
      </c>
      <c r="C6" s="13">
        <v>78.725628820788074</v>
      </c>
      <c r="D6" s="13">
        <v>47.285597017410296</v>
      </c>
      <c r="E6" s="13">
        <v>80.68600533715572</v>
      </c>
      <c r="F6" s="13">
        <v>69.89795566144403</v>
      </c>
      <c r="G6" s="13">
        <v>87.478918617627173</v>
      </c>
      <c r="H6" s="13">
        <v>51.579166524320406</v>
      </c>
      <c r="I6" s="13">
        <v>84.101652473091278</v>
      </c>
    </row>
    <row r="7" spans="2:9" x14ac:dyDescent="0.2">
      <c r="B7" s="13">
        <v>51.121184458655641</v>
      </c>
      <c r="C7" s="13">
        <v>82.118593639794327</v>
      </c>
      <c r="D7" s="13">
        <v>50.047093242963548</v>
      </c>
      <c r="E7" s="13">
        <v>82.583632388439526</v>
      </c>
      <c r="F7" s="13">
        <v>59.123014485787152</v>
      </c>
      <c r="G7" s="13">
        <v>85.507328490071288</v>
      </c>
      <c r="H7" s="13">
        <v>59.123425219137793</v>
      </c>
      <c r="I7" s="13">
        <v>81.142168546479255</v>
      </c>
    </row>
    <row r="8" spans="2:9" x14ac:dyDescent="0.2">
      <c r="B8" s="13">
        <v>46.989210091215128</v>
      </c>
      <c r="C8" s="13">
        <v>83.902121442436666</v>
      </c>
      <c r="D8" s="13">
        <v>48.160033324197379</v>
      </c>
      <c r="E8" s="13">
        <v>80.147102316690763</v>
      </c>
      <c r="F8" s="13">
        <v>55.169978495144598</v>
      </c>
      <c r="G8" s="13">
        <v>82.933967547544498</v>
      </c>
      <c r="H8" s="13">
        <v>63.669482166209903</v>
      </c>
      <c r="I8" s="13">
        <v>82.080899336696788</v>
      </c>
    </row>
    <row r="9" spans="2:9" x14ac:dyDescent="0.2">
      <c r="B9" s="13">
        <v>49.036272866925046</v>
      </c>
      <c r="C9" s="13">
        <v>86.594024849416627</v>
      </c>
      <c r="D9" s="13">
        <v>64.089251601463303</v>
      </c>
      <c r="E9" s="13">
        <v>82.776738553320953</v>
      </c>
      <c r="F9" s="13">
        <v>50.26784311886346</v>
      </c>
      <c r="G9" s="13">
        <v>80.732525697497564</v>
      </c>
      <c r="H9" s="13">
        <v>59.685496400631784</v>
      </c>
      <c r="I9" s="13">
        <v>80.121718167940955</v>
      </c>
    </row>
    <row r="10" spans="2:9" x14ac:dyDescent="0.2">
      <c r="B10" s="13">
        <v>55.246194919878988</v>
      </c>
      <c r="C10" s="13">
        <v>86.194210619363375</v>
      </c>
      <c r="D10" s="13">
        <v>64.74977984452201</v>
      </c>
      <c r="E10" s="13">
        <v>82.977336172499804</v>
      </c>
      <c r="F10" s="13">
        <v>43.27860840652076</v>
      </c>
      <c r="G10" s="13">
        <v>88.284233263939043</v>
      </c>
      <c r="H10" s="13">
        <v>53.574983032333584</v>
      </c>
      <c r="I10" s="13">
        <v>81.509702410612789</v>
      </c>
    </row>
    <row r="11" spans="2:9" x14ac:dyDescent="0.2">
      <c r="B11" s="13">
        <v>57.20999071481544</v>
      </c>
      <c r="C11" s="13">
        <v>86.98764133702403</v>
      </c>
      <c r="D11" s="13">
        <v>53.306133888959479</v>
      </c>
      <c r="E11" s="13">
        <v>80.267265020569326</v>
      </c>
      <c r="F11" s="13">
        <v>55.416544671753115</v>
      </c>
      <c r="G11" s="13">
        <v>84.975634108625286</v>
      </c>
      <c r="H11" s="13">
        <v>50.671943852459201</v>
      </c>
      <c r="I11" s="13">
        <v>80.560858579844606</v>
      </c>
    </row>
    <row r="12" spans="2:9" x14ac:dyDescent="0.2">
      <c r="B12" s="13">
        <v>46.956377385476209</v>
      </c>
      <c r="C12" s="13">
        <v>78.574092609466248</v>
      </c>
      <c r="D12" s="13">
        <v>49.356564561568511</v>
      </c>
      <c r="E12" s="13">
        <v>83.165139644580606</v>
      </c>
      <c r="F12" s="13">
        <v>59.042399659477617</v>
      </c>
      <c r="G12" s="13">
        <v>82.719482646980964</v>
      </c>
      <c r="H12" s="13">
        <v>50.461276674949701</v>
      </c>
      <c r="I12" s="13">
        <v>81.459441322818208</v>
      </c>
    </row>
    <row r="13" spans="2:9" x14ac:dyDescent="0.2">
      <c r="B13" s="13">
        <v>46.505794449696339</v>
      </c>
      <c r="C13" s="13">
        <v>80.924512473413145</v>
      </c>
      <c r="D13" s="13">
        <v>60.147819915222016</v>
      </c>
      <c r="E13" s="13">
        <v>72.764777965773547</v>
      </c>
      <c r="F13" s="13">
        <v>61.696787324883488</v>
      </c>
      <c r="G13" s="13">
        <v>82.366790833298197</v>
      </c>
      <c r="H13" s="13">
        <v>59.900553719174134</v>
      </c>
      <c r="I13" s="13">
        <v>76.820685760845976</v>
      </c>
    </row>
    <row r="14" spans="2:9" x14ac:dyDescent="0.2">
      <c r="B14" s="13">
        <v>39.31769740900468</v>
      </c>
      <c r="C14" s="13">
        <v>72.144315054460691</v>
      </c>
      <c r="D14" s="13">
        <v>52.015490378389217</v>
      </c>
      <c r="E14" s="13">
        <v>79.556842083987206</v>
      </c>
      <c r="F14" s="13">
        <v>66.056444494721617</v>
      </c>
      <c r="G14" s="13">
        <v>80.203033611484656</v>
      </c>
      <c r="H14" s="13">
        <v>57.008677406456144</v>
      </c>
      <c r="I14" s="13">
        <v>81.084581651055387</v>
      </c>
    </row>
    <row r="15" spans="2:9" x14ac:dyDescent="0.2">
      <c r="B15" s="13">
        <v>41.084063413712663</v>
      </c>
      <c r="C15" s="13">
        <v>78.764308891487531</v>
      </c>
      <c r="D15" s="13">
        <v>41.736583309128847</v>
      </c>
      <c r="E15" s="13">
        <v>81.466168771229476</v>
      </c>
      <c r="F15" s="13">
        <v>57.584842828263589</v>
      </c>
      <c r="G15" s="13">
        <v>83.152352149612199</v>
      </c>
      <c r="H15" s="13">
        <v>51.791257021525631</v>
      </c>
      <c r="I15" s="13">
        <v>83.044586514506321</v>
      </c>
    </row>
    <row r="16" spans="2:9" x14ac:dyDescent="0.2">
      <c r="B16" s="13">
        <v>45.755106166994452</v>
      </c>
      <c r="C16" s="13">
        <v>81.069747412432548</v>
      </c>
      <c r="D16" s="13">
        <v>50.682747816364277</v>
      </c>
      <c r="E16" s="13">
        <v>76.471364595546774</v>
      </c>
      <c r="F16" s="13">
        <v>61.021213097146259</v>
      </c>
      <c r="G16" s="13">
        <v>80.530549657387553</v>
      </c>
      <c r="H16" s="13">
        <v>46.983258852039334</v>
      </c>
      <c r="I16" s="13">
        <v>81.236476509707231</v>
      </c>
    </row>
    <row r="17" spans="2:9" x14ac:dyDescent="0.2">
      <c r="B17" s="13">
        <v>51.149985559384312</v>
      </c>
      <c r="C17" s="13">
        <v>82.052739719846386</v>
      </c>
      <c r="D17" s="13">
        <v>56.78977015974894</v>
      </c>
      <c r="E17" s="13">
        <v>73.60194774365516</v>
      </c>
      <c r="F17" s="13">
        <v>56.413857406939407</v>
      </c>
      <c r="G17" s="13">
        <v>85.16131407711552</v>
      </c>
      <c r="H17" s="13">
        <v>53.768166085114281</v>
      </c>
      <c r="I17" s="13">
        <v>74.541455924907837</v>
      </c>
    </row>
    <row r="18" spans="2:9" x14ac:dyDescent="0.2">
      <c r="B18" s="13">
        <v>53.948280541459461</v>
      </c>
      <c r="C18" s="13">
        <v>83.376816107728175</v>
      </c>
      <c r="D18" s="13">
        <v>55.164595473335972</v>
      </c>
      <c r="E18" s="13">
        <v>66.325732675138454</v>
      </c>
      <c r="F18" s="13">
        <v>59.559215137628797</v>
      </c>
      <c r="G18" s="13">
        <v>83.981561678280315</v>
      </c>
      <c r="H18" s="13">
        <v>56.937781394904007</v>
      </c>
      <c r="I18" s="13">
        <v>79.89382325744397</v>
      </c>
    </row>
    <row r="19" spans="2:9" x14ac:dyDescent="0.2">
      <c r="B19" s="13">
        <v>52.932249502449885</v>
      </c>
      <c r="C19" s="13">
        <v>87.163238725499767</v>
      </c>
      <c r="D19" s="13">
        <v>47.476461342088065</v>
      </c>
      <c r="E19" s="13">
        <v>72.124848921672381</v>
      </c>
      <c r="F19" s="13">
        <v>53.34527228962191</v>
      </c>
      <c r="G19" s="13">
        <v>89.594946571564094</v>
      </c>
      <c r="H19" s="13">
        <v>58.57064914952381</v>
      </c>
      <c r="I19" s="13">
        <v>79.160959912237431</v>
      </c>
    </row>
    <row r="20" spans="2:9" x14ac:dyDescent="0.2">
      <c r="B20" s="13">
        <v>59.045712315687524</v>
      </c>
      <c r="C20" s="13">
        <v>85.893229437685534</v>
      </c>
      <c r="D20" s="13">
        <v>56.398857629594566</v>
      </c>
      <c r="E20" s="13">
        <v>75.218765663334537</v>
      </c>
      <c r="F20" s="13">
        <v>59.541248915323642</v>
      </c>
      <c r="G20" s="13">
        <v>88.888386319761807</v>
      </c>
      <c r="H20" s="13">
        <v>60.146813019521346</v>
      </c>
      <c r="I20" s="13">
        <v>80.832899001348224</v>
      </c>
    </row>
    <row r="21" spans="2:9" x14ac:dyDescent="0.2">
      <c r="B21" s="13">
        <v>52.677198452028875</v>
      </c>
      <c r="C21" s="13">
        <v>84.055134956917414</v>
      </c>
      <c r="D21" s="13">
        <v>58.386528743513267</v>
      </c>
      <c r="E21" s="13">
        <v>74.011423536880159</v>
      </c>
      <c r="F21" s="13">
        <v>58.633958464819557</v>
      </c>
      <c r="G21" s="13">
        <v>87.174605467750723</v>
      </c>
      <c r="H21" s="13">
        <v>63.019653800979661</v>
      </c>
      <c r="I21" s="13">
        <v>76.549896972492419</v>
      </c>
    </row>
    <row r="22" spans="2:9" x14ac:dyDescent="0.2">
      <c r="B22" s="13">
        <v>55.490518075767426</v>
      </c>
      <c r="C22" s="13">
        <v>82.097761504450162</v>
      </c>
      <c r="D22" s="13">
        <v>59.671684959129941</v>
      </c>
      <c r="E22" s="13">
        <v>71.958362121508031</v>
      </c>
      <c r="F22" s="13">
        <v>52.173399265161095</v>
      </c>
      <c r="G22" s="13">
        <v>86.115142376230381</v>
      </c>
      <c r="H22" s="13">
        <v>57.308968737124175</v>
      </c>
      <c r="I22" s="13">
        <v>76.92771854575382</v>
      </c>
    </row>
    <row r="23" spans="2:9" x14ac:dyDescent="0.2">
      <c r="B23" s="13">
        <v>52.468493493060237</v>
      </c>
      <c r="C23" s="13">
        <v>78.54782437132053</v>
      </c>
      <c r="D23" s="13">
        <v>63.896209147949712</v>
      </c>
      <c r="E23" s="13">
        <v>67.964094621307041</v>
      </c>
      <c r="F23" s="13">
        <v>57.783227600461906</v>
      </c>
      <c r="G23" s="13">
        <v>85.218825347895148</v>
      </c>
      <c r="H23" s="13">
        <v>61.780319609464044</v>
      </c>
      <c r="I23" s="13">
        <v>80.30283761748035</v>
      </c>
    </row>
    <row r="24" spans="2:9" x14ac:dyDescent="0.2">
      <c r="B24" s="13">
        <v>53.155090916345586</v>
      </c>
      <c r="C24" s="13">
        <v>81.734845281002578</v>
      </c>
      <c r="D24" s="13">
        <v>55.289887719614967</v>
      </c>
      <c r="E24" s="13">
        <v>74.771611438475119</v>
      </c>
      <c r="F24" s="13">
        <v>78.027541378619475</v>
      </c>
      <c r="G24" s="13">
        <v>81.685433585272619</v>
      </c>
      <c r="H24" s="13">
        <v>54.321234111875363</v>
      </c>
      <c r="I24" s="13">
        <v>78.988255603580328</v>
      </c>
    </row>
    <row r="25" spans="2:9" x14ac:dyDescent="0.2">
      <c r="B25" s="13">
        <v>60.763625133175992</v>
      </c>
      <c r="C25" s="13">
        <v>82.887890177013261</v>
      </c>
      <c r="D25" s="13">
        <v>56.944220797712788</v>
      </c>
      <c r="E25" s="13">
        <v>71.165116090636204</v>
      </c>
      <c r="F25" s="13">
        <v>50.869580203569193</v>
      </c>
      <c r="G25" s="13">
        <v>84.799616353771171</v>
      </c>
      <c r="H25" s="13">
        <v>60.858157330724325</v>
      </c>
      <c r="I25" s="13">
        <v>79.681685277848558</v>
      </c>
    </row>
    <row r="26" spans="2:9" x14ac:dyDescent="0.2">
      <c r="B26" s="13">
        <v>54.236402111484828</v>
      </c>
      <c r="C26" s="13">
        <v>81.823345060632747</v>
      </c>
      <c r="D26" s="13">
        <v>56.075299630236529</v>
      </c>
      <c r="E26" s="13">
        <v>68.756707598764066</v>
      </c>
      <c r="F26" s="13">
        <v>35.533217291979973</v>
      </c>
      <c r="G26" s="13">
        <v>91.424223445607154</v>
      </c>
      <c r="H26" s="13">
        <v>62.076257336522296</v>
      </c>
      <c r="I26" s="13">
        <v>77.296180088057369</v>
      </c>
    </row>
    <row r="27" spans="2:9" x14ac:dyDescent="0.2">
      <c r="B27" s="13">
        <v>55.569501633342284</v>
      </c>
      <c r="C27" s="13">
        <v>82.172805852319044</v>
      </c>
      <c r="D27" s="13">
        <v>54.975721255952855</v>
      </c>
      <c r="E27" s="13">
        <v>72.918512697045401</v>
      </c>
      <c r="F27" s="13">
        <v>45.99428162668481</v>
      </c>
      <c r="G27" s="13">
        <v>82.394690785542664</v>
      </c>
      <c r="H27" s="13">
        <v>58.615813736914781</v>
      </c>
      <c r="I27" s="13">
        <v>76.395294860492811</v>
      </c>
    </row>
    <row r="28" spans="2:9" x14ac:dyDescent="0.2">
      <c r="B28" s="13">
        <v>57.235325767075238</v>
      </c>
      <c r="C28" s="13">
        <v>81.700545308751174</v>
      </c>
      <c r="D28" s="13">
        <v>53.383516207459515</v>
      </c>
      <c r="E28" s="13">
        <v>74.035688894783164</v>
      </c>
      <c r="F28" s="13">
        <v>63.937475304168572</v>
      </c>
      <c r="G28" s="13">
        <v>82.152841854733339</v>
      </c>
      <c r="H28" s="13">
        <v>60.618761862246835</v>
      </c>
      <c r="I28" s="13">
        <v>78.905525730297995</v>
      </c>
    </row>
    <row r="29" spans="2:9" x14ac:dyDescent="0.2">
      <c r="B29" s="13">
        <v>54.071325921017326</v>
      </c>
      <c r="C29" s="13">
        <v>81.600342501440096</v>
      </c>
      <c r="D29" s="13">
        <v>46.504648241483288</v>
      </c>
      <c r="E29" s="13">
        <v>73.24516566853687</v>
      </c>
      <c r="F29" s="13">
        <v>57.28247230217714</v>
      </c>
      <c r="G29" s="13">
        <v>81.092125075087154</v>
      </c>
      <c r="H29" s="13">
        <v>49.477665111082501</v>
      </c>
      <c r="I29" s="13">
        <v>86.072890140972675</v>
      </c>
    </row>
    <row r="30" spans="2:9" x14ac:dyDescent="0.2">
      <c r="B30" s="13">
        <v>55.47167631222564</v>
      </c>
      <c r="C30" s="13">
        <v>83.029329774074824</v>
      </c>
      <c r="D30" s="13">
        <v>50.319936731089591</v>
      </c>
      <c r="E30" s="13">
        <v>63.896727159747279</v>
      </c>
      <c r="F30" s="13">
        <v>59.902877527140184</v>
      </c>
      <c r="G30" s="13">
        <v>86.020057233920625</v>
      </c>
      <c r="H30" s="13">
        <v>56.295344932181607</v>
      </c>
      <c r="I30" s="13">
        <v>79.729993396424348</v>
      </c>
    </row>
    <row r="31" spans="2:9" x14ac:dyDescent="0.2">
      <c r="B31" s="13">
        <v>58.312032970186394</v>
      </c>
      <c r="C31" s="13">
        <v>83.955171262946962</v>
      </c>
      <c r="D31" s="13">
        <v>47.458404813231944</v>
      </c>
      <c r="E31" s="13">
        <v>63.377510136704295</v>
      </c>
      <c r="F31" s="13">
        <v>55.904284170356959</v>
      </c>
      <c r="G31" s="13">
        <v>87.54262709085144</v>
      </c>
      <c r="H31" s="13">
        <v>55.96125323629547</v>
      </c>
      <c r="I31" s="13">
        <v>82.650050768089244</v>
      </c>
    </row>
    <row r="32" spans="2:9" x14ac:dyDescent="0.2">
      <c r="B32" s="13">
        <v>48.167833435424662</v>
      </c>
      <c r="C32" s="13">
        <v>79.908709661825839</v>
      </c>
      <c r="D32" s="13">
        <v>49.938751945514184</v>
      </c>
      <c r="E32" s="13">
        <v>61.133181771653391</v>
      </c>
      <c r="F32" s="13">
        <v>55.080642282346979</v>
      </c>
      <c r="G32" s="13">
        <v>85.094686185426596</v>
      </c>
      <c r="H32" s="13">
        <v>56.703424660155001</v>
      </c>
      <c r="I32" s="13">
        <v>82.953468458854843</v>
      </c>
    </row>
    <row r="33" spans="2:9" x14ac:dyDescent="0.2">
      <c r="B33" s="13">
        <v>49.041200648000078</v>
      </c>
      <c r="C33" s="13">
        <v>82.332897439400313</v>
      </c>
      <c r="D33" s="13">
        <v>61.043261112676852</v>
      </c>
      <c r="E33" s="13">
        <v>65.651015028843602</v>
      </c>
      <c r="F33" s="13">
        <v>65.128921262709255</v>
      </c>
      <c r="G33" s="13">
        <v>86.154787080707479</v>
      </c>
      <c r="H33" s="13">
        <v>68.171275751779078</v>
      </c>
      <c r="I33" s="13">
        <v>80.313957858919466</v>
      </c>
    </row>
    <row r="34" spans="2:9" x14ac:dyDescent="0.2">
      <c r="B34" s="13">
        <v>50.496211120694497</v>
      </c>
      <c r="C34" s="13">
        <v>79.62254799519765</v>
      </c>
      <c r="D34" s="13">
        <v>60.982513490155689</v>
      </c>
      <c r="E34" s="13">
        <v>69.823849482103498</v>
      </c>
      <c r="F34" s="13">
        <v>62.29114077875078</v>
      </c>
      <c r="G34" s="13">
        <v>80.530231842438596</v>
      </c>
      <c r="H34" s="13">
        <v>60.401366082995771</v>
      </c>
      <c r="I34" s="13">
        <v>84.291334274377405</v>
      </c>
    </row>
    <row r="35" spans="2:9" x14ac:dyDescent="0.2">
      <c r="B35" s="13">
        <v>48.662323813666326</v>
      </c>
      <c r="C35" s="13">
        <v>80.204025117414588</v>
      </c>
      <c r="D35" s="13">
        <v>52.177456913848914</v>
      </c>
      <c r="E35" s="13">
        <v>72.928133326629279</v>
      </c>
      <c r="F35" s="13">
        <v>59.891328855210375</v>
      </c>
      <c r="G35" s="13">
        <v>80.656503327245005</v>
      </c>
      <c r="H35" s="13">
        <v>74.263850517687445</v>
      </c>
      <c r="I35" s="13">
        <v>71.3513455381878</v>
      </c>
    </row>
    <row r="36" spans="2:9" x14ac:dyDescent="0.2">
      <c r="B36" s="13">
        <v>45.997407025918932</v>
      </c>
      <c r="C36" s="13">
        <v>76.180833060239848</v>
      </c>
      <c r="D36" s="13">
        <v>53.480902717931535</v>
      </c>
      <c r="E36" s="13">
        <v>71.756105164824604</v>
      </c>
      <c r="F36" s="13">
        <v>62.223070846904932</v>
      </c>
      <c r="G36" s="13">
        <v>79.700066544315774</v>
      </c>
      <c r="H36" s="13">
        <v>70.530575931643668</v>
      </c>
      <c r="I36" s="13">
        <v>74.916831302902366</v>
      </c>
    </row>
    <row r="37" spans="2:9" x14ac:dyDescent="0.2">
      <c r="B37" s="13">
        <v>33.772379414308539</v>
      </c>
      <c r="C37" s="13">
        <v>83.277793953630436</v>
      </c>
      <c r="D37" s="13">
        <v>57.614187669859668</v>
      </c>
      <c r="E37" s="13">
        <v>68.81388844174684</v>
      </c>
      <c r="F37" s="13">
        <v>50.72325590902026</v>
      </c>
      <c r="G37" s="13">
        <v>84.238266583243998</v>
      </c>
      <c r="H37" s="13">
        <v>59.109419067458596</v>
      </c>
      <c r="I37" s="13">
        <v>79.658962012356696</v>
      </c>
    </row>
    <row r="38" spans="2:9" x14ac:dyDescent="0.2">
      <c r="B38" s="13">
        <v>52.72768195176419</v>
      </c>
      <c r="C38" s="13">
        <v>84.476284145358591</v>
      </c>
      <c r="D38" s="13">
        <v>57.751277354919203</v>
      </c>
      <c r="E38" s="13">
        <v>64.592669383204765</v>
      </c>
      <c r="F38" s="13">
        <v>59.696571964413231</v>
      </c>
      <c r="G38" s="13">
        <v>84.575315636331965</v>
      </c>
      <c r="H38" s="13">
        <v>59.461215116377744</v>
      </c>
      <c r="I38" s="13">
        <v>79.702783443491256</v>
      </c>
    </row>
    <row r="39" spans="2:9" x14ac:dyDescent="0.2">
      <c r="B39" s="13">
        <v>44.067704586454937</v>
      </c>
      <c r="C39" s="13">
        <v>78.846617118579942</v>
      </c>
      <c r="D39" s="13">
        <v>51.486156598946579</v>
      </c>
      <c r="E39" s="13">
        <v>62.39797729416879</v>
      </c>
      <c r="F39" s="13">
        <v>49.585758409331625</v>
      </c>
      <c r="G39" s="13">
        <v>86.79041063067902</v>
      </c>
      <c r="H39" s="13">
        <v>61.330129259212406</v>
      </c>
      <c r="I39" s="13">
        <v>82.875751578244504</v>
      </c>
    </row>
    <row r="40" spans="2:9" x14ac:dyDescent="0.2">
      <c r="B40" s="13">
        <v>44.141693068190229</v>
      </c>
      <c r="C40" s="13">
        <v>76.46523355029305</v>
      </c>
      <c r="D40" s="13">
        <v>53.537520513866191</v>
      </c>
      <c r="E40" s="13">
        <v>67.41301746471008</v>
      </c>
      <c r="F40" s="13">
        <v>51.136140148646788</v>
      </c>
      <c r="G40" s="13">
        <v>84.522572084720153</v>
      </c>
      <c r="H40" s="13">
        <v>56.786914511697361</v>
      </c>
      <c r="I40" s="13">
        <v>82.680195023984751</v>
      </c>
    </row>
    <row r="41" spans="2:9" x14ac:dyDescent="0.2">
      <c r="B41" s="13">
        <v>39.185292320083356</v>
      </c>
      <c r="C41" s="13">
        <v>77.163673560229725</v>
      </c>
      <c r="D41" s="13">
        <v>57.883688167382275</v>
      </c>
      <c r="E41" s="13">
        <v>68.466184168698859</v>
      </c>
      <c r="F41" s="13">
        <v>46.950239042559119</v>
      </c>
      <c r="G41" s="13">
        <v>87.202538077778485</v>
      </c>
      <c r="H41" s="13">
        <v>59.372115845064251</v>
      </c>
      <c r="I41" s="13">
        <v>81.988930022298334</v>
      </c>
    </row>
    <row r="42" spans="2:9" x14ac:dyDescent="0.2">
      <c r="B42" s="13">
        <v>66.20890328550135</v>
      </c>
      <c r="C42" s="13">
        <v>77.296411931740792</v>
      </c>
      <c r="D42" s="13">
        <v>56.661849166936236</v>
      </c>
      <c r="E42" s="13">
        <v>71.870788026833623</v>
      </c>
      <c r="F42" s="13">
        <v>52.852454055426861</v>
      </c>
      <c r="G42" s="13">
        <v>84.212559893336532</v>
      </c>
      <c r="H42" s="13">
        <v>62.624220075568047</v>
      </c>
      <c r="I42" s="13">
        <v>81.000098753678969</v>
      </c>
    </row>
    <row r="43" spans="2:9" x14ac:dyDescent="0.2">
      <c r="B43" s="13">
        <v>52.832429300115159</v>
      </c>
      <c r="C43" s="13">
        <v>87.907431830267782</v>
      </c>
      <c r="D43" s="13">
        <v>52.830041796202472</v>
      </c>
      <c r="E43" s="13">
        <v>73.209178308176362</v>
      </c>
      <c r="F43" s="13">
        <v>48.483832927210194</v>
      </c>
      <c r="G43" s="13">
        <v>85.708638036679474</v>
      </c>
      <c r="H43" s="13">
        <v>58.438341814170272</v>
      </c>
      <c r="I43" s="13">
        <v>80.42731924717765</v>
      </c>
    </row>
    <row r="44" spans="2:9" x14ac:dyDescent="0.2">
      <c r="B44" s="13">
        <v>45.647030206189712</v>
      </c>
      <c r="C44" s="13">
        <v>90.231126699938315</v>
      </c>
      <c r="D44" s="13">
        <v>54.222288205952076</v>
      </c>
      <c r="E44" s="13">
        <v>68.525727474935309</v>
      </c>
      <c r="F44" s="13">
        <v>64.97533926204396</v>
      </c>
      <c r="G44" s="13">
        <v>85.599434901994826</v>
      </c>
      <c r="H44" s="13">
        <v>46.463048452333467</v>
      </c>
      <c r="I44" s="13">
        <v>82.363027641172437</v>
      </c>
    </row>
    <row r="45" spans="2:9" x14ac:dyDescent="0.2">
      <c r="B45" s="13">
        <v>42.602981115795934</v>
      </c>
      <c r="C45" s="13">
        <v>89.974704687184342</v>
      </c>
      <c r="D45" s="13">
        <v>58.350662033377283</v>
      </c>
      <c r="E45" s="13">
        <v>69.437638605145295</v>
      </c>
      <c r="F45" s="13">
        <v>61.072660460927928</v>
      </c>
      <c r="G45" s="13">
        <v>87.458057077342318</v>
      </c>
      <c r="H45" s="13">
        <v>51.895205120914795</v>
      </c>
      <c r="I45" s="13">
        <v>81.753081896450141</v>
      </c>
    </row>
    <row r="46" spans="2:9" x14ac:dyDescent="0.2">
      <c r="B46" s="13">
        <v>52.491875439032796</v>
      </c>
      <c r="C46" s="13">
        <v>85.43938424867703</v>
      </c>
      <c r="D46" s="13">
        <v>58.664140942934772</v>
      </c>
      <c r="E46" s="13">
        <v>72.278139275344273</v>
      </c>
      <c r="F46" s="13">
        <v>48.765801170708635</v>
      </c>
      <c r="G46" s="13">
        <v>88.921676914182584</v>
      </c>
      <c r="H46" s="13">
        <v>46.922926884009556</v>
      </c>
      <c r="I46" s="13">
        <v>79.635513834883866</v>
      </c>
    </row>
    <row r="47" spans="2:9" x14ac:dyDescent="0.2">
      <c r="B47" s="13">
        <v>44.996774648514851</v>
      </c>
      <c r="C47" s="13">
        <v>87.465181648273031</v>
      </c>
      <c r="D47" s="13">
        <v>57.111654718127383</v>
      </c>
      <c r="E47" s="13">
        <v>74.086825299167003</v>
      </c>
      <c r="F47" s="13">
        <v>51.696482385934857</v>
      </c>
      <c r="G47" s="13">
        <v>87.485826539642119</v>
      </c>
      <c r="H47" s="13">
        <v>47.47311107191765</v>
      </c>
      <c r="I47" s="13">
        <v>77.902235626062009</v>
      </c>
    </row>
    <row r="48" spans="2:9" x14ac:dyDescent="0.2">
      <c r="B48" s="13">
        <v>51.061339852547995</v>
      </c>
      <c r="C48" s="13">
        <v>84.040368926428599</v>
      </c>
      <c r="D48" s="13">
        <v>61.405470788795881</v>
      </c>
      <c r="E48" s="13">
        <v>74.609295741299874</v>
      </c>
      <c r="F48" s="13">
        <v>52.739357714902049</v>
      </c>
      <c r="G48" s="13">
        <v>87.866545247300451</v>
      </c>
      <c r="H48" s="13">
        <v>46.313867799870231</v>
      </c>
      <c r="I48" s="13">
        <v>72.798851639521388</v>
      </c>
    </row>
    <row r="49" spans="2:9" x14ac:dyDescent="0.2">
      <c r="B49" s="13">
        <v>54.632620282097683</v>
      </c>
      <c r="C49" s="13">
        <v>83.305374378243016</v>
      </c>
      <c r="D49" s="13">
        <v>63.509441510365157</v>
      </c>
      <c r="E49" s="13">
        <v>71.893936992350561</v>
      </c>
      <c r="F49" s="13">
        <v>61.619694810615471</v>
      </c>
      <c r="G49" s="13">
        <v>88.542384263988211</v>
      </c>
      <c r="H49" s="13">
        <v>64.321826641041426</v>
      </c>
      <c r="I49" s="13">
        <v>74.768619664727353</v>
      </c>
    </row>
    <row r="50" spans="2:9" x14ac:dyDescent="0.2">
      <c r="B50" s="13">
        <v>66.225770610780401</v>
      </c>
      <c r="C50" s="13">
        <v>75.472659927649048</v>
      </c>
      <c r="D50" s="13">
        <v>62.593679736475742</v>
      </c>
      <c r="E50" s="13">
        <v>71.677835387383638</v>
      </c>
      <c r="F50" s="13">
        <v>61.358950529418166</v>
      </c>
      <c r="G50" s="13">
        <v>90.114989635992998</v>
      </c>
      <c r="H50" s="13">
        <v>48.338799063804416</v>
      </c>
      <c r="I50" s="13">
        <v>83.630267886157583</v>
      </c>
    </row>
    <row r="51" spans="2:9" x14ac:dyDescent="0.2">
      <c r="B51" s="13">
        <v>49.504277778987436</v>
      </c>
      <c r="C51" s="13">
        <v>82.53024782228708</v>
      </c>
      <c r="D51" s="13">
        <v>60.030726522102569</v>
      </c>
      <c r="E51" s="13">
        <v>67.861502793377213</v>
      </c>
      <c r="F51" s="13">
        <v>59.725454129866243</v>
      </c>
      <c r="G51" s="13">
        <v>89.838551414921383</v>
      </c>
      <c r="H51" s="13">
        <v>49.129414992260571</v>
      </c>
      <c r="I51" s="13">
        <v>80.761535693488142</v>
      </c>
    </row>
    <row r="52" spans="2:9" x14ac:dyDescent="0.2">
      <c r="B52" s="13">
        <v>57.376766376553732</v>
      </c>
      <c r="C52" s="13">
        <v>85.708769905703292</v>
      </c>
      <c r="D52" s="13">
        <v>61.403215161219613</v>
      </c>
      <c r="E52" s="13">
        <v>63.225236713980181</v>
      </c>
      <c r="F52" s="13">
        <v>68.282797775319651</v>
      </c>
      <c r="G52" s="13">
        <v>83.372482549293693</v>
      </c>
      <c r="H52" s="13">
        <v>47.88239353116608</v>
      </c>
      <c r="I52" s="13">
        <v>84.888523485096627</v>
      </c>
    </row>
    <row r="53" spans="2:9" x14ac:dyDescent="0.2">
      <c r="B53" s="13">
        <v>50.474444429674072</v>
      </c>
      <c r="C53" s="13">
        <v>84.300409629625392</v>
      </c>
      <c r="D53" s="13">
        <v>60.950538891074274</v>
      </c>
      <c r="E53" s="13">
        <v>68.350490581150765</v>
      </c>
      <c r="F53" s="13">
        <v>70.758105658605757</v>
      </c>
      <c r="G53" s="13">
        <v>85.556620533068184</v>
      </c>
      <c r="H53" s="13">
        <v>51.200689521908586</v>
      </c>
      <c r="I53" s="13">
        <v>77.297779365094797</v>
      </c>
    </row>
    <row r="54" spans="2:9" x14ac:dyDescent="0.2">
      <c r="B54" s="13">
        <v>50.706542029233219</v>
      </c>
      <c r="C54" s="13">
        <v>84.929395943026861</v>
      </c>
      <c r="D54" s="13">
        <v>61.193931871785928</v>
      </c>
      <c r="E54" s="13">
        <v>64.78080429099407</v>
      </c>
      <c r="F54" s="13">
        <v>41.079337519584321</v>
      </c>
      <c r="G54" s="13">
        <v>90.606469512405823</v>
      </c>
      <c r="H54" s="13">
        <v>51.121012137699466</v>
      </c>
      <c r="I54" s="13">
        <v>80.190779221107007</v>
      </c>
    </row>
    <row r="55" spans="2:9" x14ac:dyDescent="0.2">
      <c r="B55" s="13">
        <v>40.007042384716996</v>
      </c>
      <c r="C55" s="13">
        <v>88.984721250820485</v>
      </c>
      <c r="D55" s="13">
        <v>59.494316157068667</v>
      </c>
      <c r="E55" s="13">
        <v>69.343389888780891</v>
      </c>
      <c r="F55" s="13">
        <v>70.976496928363161</v>
      </c>
      <c r="G55" s="13">
        <v>86.286360627891455</v>
      </c>
      <c r="H55" s="13">
        <v>47.283834615750941</v>
      </c>
      <c r="I55" s="13">
        <v>81.60689342199764</v>
      </c>
    </row>
    <row r="56" spans="2:9" x14ac:dyDescent="0.2">
      <c r="B56" s="13">
        <v>40.245459295222858</v>
      </c>
      <c r="C56" s="13">
        <v>87.767959677213668</v>
      </c>
      <c r="D56" s="13">
        <v>61.357957066582735</v>
      </c>
      <c r="E56" s="13">
        <v>69.454397940918014</v>
      </c>
      <c r="F56" s="13">
        <v>77.495744786003129</v>
      </c>
      <c r="G56" s="13">
        <v>80.633938183309169</v>
      </c>
      <c r="H56" s="13">
        <v>55.000829065339268</v>
      </c>
      <c r="I56" s="13">
        <v>80.763044190919402</v>
      </c>
    </row>
    <row r="57" spans="2:9" x14ac:dyDescent="0.2">
      <c r="B57" s="13">
        <v>44.894059764104014</v>
      </c>
      <c r="C57" s="13">
        <v>84.914036628415701</v>
      </c>
      <c r="D57" s="13">
        <v>66.559358349824095</v>
      </c>
      <c r="E57" s="13">
        <v>66.676257164197608</v>
      </c>
      <c r="F57" s="13">
        <v>71.795811465337323</v>
      </c>
      <c r="G57" s="13">
        <v>84.695831816069827</v>
      </c>
      <c r="H57" s="13">
        <v>56.527290008124439</v>
      </c>
      <c r="I57" s="13">
        <v>80.70227817471492</v>
      </c>
    </row>
    <row r="58" spans="2:9" x14ac:dyDescent="0.2">
      <c r="B58" s="13">
        <v>47.29361613719329</v>
      </c>
      <c r="C58" s="13">
        <v>78.463340967081308</v>
      </c>
      <c r="D58" s="13">
        <v>57.553389893820487</v>
      </c>
      <c r="E58" s="13">
        <v>74.982099736840766</v>
      </c>
      <c r="F58" s="13">
        <v>64.30400636169756</v>
      </c>
      <c r="G58" s="13">
        <v>80.307520292638642</v>
      </c>
      <c r="H58" s="13">
        <v>44.443868557919807</v>
      </c>
      <c r="I58" s="13">
        <v>83.374213065487282</v>
      </c>
    </row>
    <row r="59" spans="2:9" x14ac:dyDescent="0.2">
      <c r="B59" s="13">
        <v>39.115059427976476</v>
      </c>
      <c r="C59" s="13">
        <v>84.156587759519056</v>
      </c>
      <c r="D59" s="13">
        <v>59.179587978631275</v>
      </c>
      <c r="E59" s="13">
        <v>74.252843856927811</v>
      </c>
      <c r="F59" s="13">
        <v>73.546624114640224</v>
      </c>
      <c r="G59" s="13">
        <v>68.039954999430677</v>
      </c>
      <c r="H59" s="13">
        <v>48.410500717923199</v>
      </c>
      <c r="I59" s="13">
        <v>87.149194580838696</v>
      </c>
    </row>
    <row r="60" spans="2:9" x14ac:dyDescent="0.2">
      <c r="B60" s="13">
        <v>45.575854835448801</v>
      </c>
      <c r="C60" s="13">
        <v>87.333086365780204</v>
      </c>
      <c r="D60" s="13">
        <v>60.530724915940681</v>
      </c>
      <c r="E60" s="13">
        <v>80.10910058066041</v>
      </c>
      <c r="F60" s="13">
        <v>50.253761349101708</v>
      </c>
      <c r="G60" s="13">
        <v>80.220337336516977</v>
      </c>
      <c r="H60" s="13">
        <v>54.533821954684967</v>
      </c>
      <c r="I60" s="13">
        <v>82.321092810253973</v>
      </c>
    </row>
    <row r="61" spans="2:9" x14ac:dyDescent="0.2">
      <c r="B61" s="13">
        <v>48.097675494678732</v>
      </c>
      <c r="C61" s="13">
        <v>88.185696445599817</v>
      </c>
      <c r="D61" s="13">
        <v>56.128540955801768</v>
      </c>
      <c r="E61" s="13">
        <v>82.885843474758332</v>
      </c>
      <c r="F61" s="13">
        <v>46.165634365281448</v>
      </c>
      <c r="G61" s="13">
        <v>88.54552820615362</v>
      </c>
      <c r="H61" s="13">
        <v>45.881999985559858</v>
      </c>
      <c r="I61" s="13">
        <v>80.005101363565657</v>
      </c>
    </row>
    <row r="62" spans="2:9" x14ac:dyDescent="0.2">
      <c r="B62" s="13">
        <v>50.767087077979092</v>
      </c>
      <c r="C62" s="13">
        <v>87.609796017774627</v>
      </c>
      <c r="D62" s="13">
        <v>74.555744823650684</v>
      </c>
      <c r="E62" s="13">
        <v>83.127541238048678</v>
      </c>
      <c r="F62" s="13">
        <v>52.616552341492742</v>
      </c>
      <c r="G62" s="13">
        <v>86.634617987840628</v>
      </c>
      <c r="H62" s="13">
        <v>52.263186851568634</v>
      </c>
      <c r="I62" s="13">
        <v>76.866522641746712</v>
      </c>
    </row>
    <row r="63" spans="2:9" x14ac:dyDescent="0.2">
      <c r="B63" s="13">
        <v>47.956995832348994</v>
      </c>
      <c r="C63" s="13">
        <v>86.530242707612601</v>
      </c>
      <c r="D63" s="13">
        <v>83.933748311305777</v>
      </c>
      <c r="E63" s="13">
        <v>76.254483768446221</v>
      </c>
      <c r="F63" s="13">
        <v>68.736346137547145</v>
      </c>
      <c r="G63" s="13">
        <v>87.212342895704182</v>
      </c>
      <c r="H63" s="13">
        <v>57.072035591611112</v>
      </c>
      <c r="I63" s="13">
        <v>78.65228684460503</v>
      </c>
    </row>
    <row r="64" spans="2:9" x14ac:dyDescent="0.2">
      <c r="B64" s="13">
        <v>39.189247551658745</v>
      </c>
      <c r="C64" s="13">
        <v>87.509108098957654</v>
      </c>
      <c r="D64" s="13">
        <v>71.895417843452591</v>
      </c>
      <c r="E64" s="13">
        <v>79.66417186764663</v>
      </c>
      <c r="F64" s="13">
        <v>59.198578471149474</v>
      </c>
      <c r="G64" s="13">
        <v>88.582737210099182</v>
      </c>
      <c r="H64" s="13">
        <v>55.147792549870019</v>
      </c>
      <c r="I64" s="13">
        <v>78.695103154952903</v>
      </c>
    </row>
    <row r="65" spans="2:9" x14ac:dyDescent="0.2">
      <c r="B65" s="13">
        <v>37.291398611405441</v>
      </c>
      <c r="C65" s="13">
        <v>85.361289505589411</v>
      </c>
      <c r="D65" s="13">
        <v>50.216172489677376</v>
      </c>
      <c r="E65" s="13">
        <v>85.874823840116704</v>
      </c>
      <c r="F65" s="13">
        <v>52.607537385112657</v>
      </c>
      <c r="G65" s="13">
        <v>86.263737637429131</v>
      </c>
      <c r="H65" s="13">
        <v>56.761036663244205</v>
      </c>
      <c r="I65" s="13">
        <v>81.21188440393766</v>
      </c>
    </row>
    <row r="66" spans="2:9" x14ac:dyDescent="0.2">
      <c r="B66" s="13">
        <v>49.407275505570631</v>
      </c>
      <c r="C66" s="13">
        <v>87.992686069900984</v>
      </c>
      <c r="D66" s="13">
        <v>57.332284111694626</v>
      </c>
      <c r="E66" s="13">
        <v>82.722826754488665</v>
      </c>
      <c r="F66" s="13">
        <v>71.646908572567881</v>
      </c>
      <c r="G66" s="13">
        <v>89.251040607291031</v>
      </c>
      <c r="H66" s="13">
        <v>77.335235983984404</v>
      </c>
      <c r="I66" s="13">
        <v>79.502804502169639</v>
      </c>
    </row>
    <row r="67" spans="2:9" x14ac:dyDescent="0.2">
      <c r="B67" s="13">
        <v>50.383223170882253</v>
      </c>
      <c r="C67" s="13">
        <v>86.814571802356767</v>
      </c>
      <c r="D67" s="13">
        <v>46.159830356592408</v>
      </c>
      <c r="E67" s="13">
        <v>87.704169563236348</v>
      </c>
      <c r="F67" s="13">
        <v>62.282297815385185</v>
      </c>
      <c r="G67" s="13">
        <v>86.942483537176074</v>
      </c>
      <c r="H67" s="13">
        <v>62.039636232366654</v>
      </c>
      <c r="I67" s="13">
        <v>77.229079310432738</v>
      </c>
    </row>
    <row r="68" spans="2:9" x14ac:dyDescent="0.2">
      <c r="B68" s="13">
        <v>52.04584166243535</v>
      </c>
      <c r="C68" s="13">
        <v>88.424889482237106</v>
      </c>
      <c r="D68" s="13">
        <v>49.586430689560572</v>
      </c>
      <c r="E68" s="13">
        <v>87.940949609568577</v>
      </c>
      <c r="F68" s="13">
        <v>76.064356956108668</v>
      </c>
      <c r="G68" s="13">
        <v>84.619017886779687</v>
      </c>
      <c r="H68" s="13">
        <v>52.554565064402503</v>
      </c>
      <c r="I68" s="13">
        <v>80.536433239580077</v>
      </c>
    </row>
    <row r="69" spans="2:9" x14ac:dyDescent="0.2">
      <c r="B69" s="13">
        <v>50.422288225097816</v>
      </c>
      <c r="C69" s="13">
        <v>86.417133714781201</v>
      </c>
      <c r="D69" s="13">
        <v>62.475688462154494</v>
      </c>
      <c r="E69" s="13">
        <v>84.869658247537885</v>
      </c>
      <c r="F69" s="13">
        <v>66.642246742345975</v>
      </c>
      <c r="G69" s="13">
        <v>86.859269642224206</v>
      </c>
      <c r="H69" s="13">
        <v>57.229721109209173</v>
      </c>
      <c r="I69" s="13">
        <v>81.288009719405039</v>
      </c>
    </row>
    <row r="70" spans="2:9" x14ac:dyDescent="0.2">
      <c r="B70" s="13">
        <v>49.657074850566005</v>
      </c>
      <c r="C70" s="13">
        <v>87.837719216585768</v>
      </c>
      <c r="D70" s="13">
        <v>53.297767991449113</v>
      </c>
      <c r="E70" s="13">
        <v>87.123260505570698</v>
      </c>
      <c r="F70" s="13">
        <v>71.928746265054144</v>
      </c>
      <c r="G70" s="13">
        <v>87.172262317815864</v>
      </c>
      <c r="H70" s="13">
        <v>49.696666191471763</v>
      </c>
      <c r="I70" s="13">
        <v>83.224834219953635</v>
      </c>
    </row>
    <row r="71" spans="2:9" x14ac:dyDescent="0.2">
      <c r="B71" s="13">
        <v>55.951039780343294</v>
      </c>
      <c r="C71" s="13">
        <v>86.762516382964236</v>
      </c>
      <c r="D71" s="13">
        <v>52.303117703105428</v>
      </c>
      <c r="E71" s="13">
        <v>86.611724089680195</v>
      </c>
      <c r="F71" s="13">
        <v>69.415099872648483</v>
      </c>
      <c r="G71" s="13">
        <v>84.571551894333979</v>
      </c>
      <c r="H71" s="13">
        <v>57.724904733420146</v>
      </c>
      <c r="I71" s="13">
        <v>78.3933674924304</v>
      </c>
    </row>
    <row r="72" spans="2:9" x14ac:dyDescent="0.2">
      <c r="B72" s="13">
        <v>52.118779282136614</v>
      </c>
      <c r="C72" s="13">
        <v>85.950411566885933</v>
      </c>
      <c r="D72" s="13">
        <v>47.211619833221178</v>
      </c>
      <c r="E72" s="13">
        <v>89.080543144833698</v>
      </c>
      <c r="F72" s="13">
        <v>63.759802562165859</v>
      </c>
      <c r="G72" s="13">
        <v>87.515954849063519</v>
      </c>
      <c r="H72" s="13">
        <v>57.1682834847484</v>
      </c>
      <c r="I72" s="13">
        <v>80.378739379800265</v>
      </c>
    </row>
    <row r="73" spans="2:9" x14ac:dyDescent="0.2">
      <c r="B73" s="13">
        <v>57.518174424780533</v>
      </c>
      <c r="C73" s="13">
        <v>88.705982310601073</v>
      </c>
      <c r="D73" s="13">
        <v>47.414771074194867</v>
      </c>
      <c r="E73" s="13">
        <v>87.82162402725551</v>
      </c>
      <c r="F73" s="13">
        <v>63.130834812258122</v>
      </c>
      <c r="G73" s="13">
        <v>83.251836365020523</v>
      </c>
      <c r="H73" s="13">
        <v>60.403482757393505</v>
      </c>
      <c r="I73" s="13">
        <v>81.124344674601886</v>
      </c>
    </row>
    <row r="74" spans="2:9" x14ac:dyDescent="0.2">
      <c r="B74" s="13">
        <v>63.419691606854457</v>
      </c>
      <c r="C74" s="13">
        <v>84.280141083591047</v>
      </c>
      <c r="D74" s="13">
        <v>46.926683129064322</v>
      </c>
      <c r="E74" s="13">
        <v>89.063184589603395</v>
      </c>
      <c r="F74" s="13">
        <v>60.110938865573331</v>
      </c>
      <c r="G74" s="13">
        <v>89.632042517674478</v>
      </c>
      <c r="H74" s="13">
        <v>58.583458219721358</v>
      </c>
      <c r="I74" s="13">
        <v>80.530101575596376</v>
      </c>
    </row>
    <row r="75" spans="2:9" x14ac:dyDescent="0.2">
      <c r="B75" s="13">
        <v>53.709525891370227</v>
      </c>
      <c r="C75" s="13">
        <v>85.876572002843986</v>
      </c>
      <c r="D75" s="13">
        <v>49.676270588938536</v>
      </c>
      <c r="E75" s="13">
        <v>87.4403485504033</v>
      </c>
      <c r="F75" s="13">
        <v>52.530165143696145</v>
      </c>
      <c r="G75" s="13">
        <v>92.176774161269378</v>
      </c>
      <c r="H75" s="13">
        <v>51.252885087298282</v>
      </c>
      <c r="I75" s="13">
        <v>82.246691665693362</v>
      </c>
    </row>
    <row r="76" spans="2:9" x14ac:dyDescent="0.2">
      <c r="B76" s="13">
        <v>53.636752512520225</v>
      </c>
      <c r="C76" s="13">
        <v>88.742050302730377</v>
      </c>
      <c r="D76" s="13">
        <v>53.22715271793107</v>
      </c>
      <c r="E76" s="13">
        <v>87.053814053672426</v>
      </c>
      <c r="F76" s="13">
        <v>55.547256937105452</v>
      </c>
      <c r="G76" s="13">
        <v>91.761701969845873</v>
      </c>
      <c r="H76" s="13">
        <v>48.806981161171521</v>
      </c>
      <c r="I76" s="13">
        <v>78.775180810501368</v>
      </c>
    </row>
    <row r="77" spans="2:9" x14ac:dyDescent="0.2">
      <c r="B77" s="13">
        <v>48.637050712018592</v>
      </c>
      <c r="C77" s="13">
        <v>90.767557387013937</v>
      </c>
      <c r="D77" s="13">
        <v>49.349510083539307</v>
      </c>
      <c r="E77" s="13">
        <v>87.703833949416037</v>
      </c>
      <c r="F77" s="13">
        <v>50.43183682020841</v>
      </c>
      <c r="G77" s="13">
        <v>92.577443430064108</v>
      </c>
      <c r="H77" s="13">
        <v>47.970405344586091</v>
      </c>
      <c r="I77" s="13">
        <v>81.714064324224609</v>
      </c>
    </row>
    <row r="78" spans="2:9" x14ac:dyDescent="0.2">
      <c r="B78" s="13">
        <v>42.867756792099975</v>
      </c>
      <c r="C78" s="13">
        <v>91.360438994164042</v>
      </c>
      <c r="D78" s="13">
        <v>53.536503481150312</v>
      </c>
      <c r="E78" s="13">
        <v>87.399441658835642</v>
      </c>
      <c r="F78" s="13">
        <v>57.301843231564291</v>
      </c>
      <c r="G78" s="13">
        <v>87.977251674675898</v>
      </c>
      <c r="H78" s="13">
        <v>49.309023599531564</v>
      </c>
      <c r="I78" s="13">
        <v>81.985741476057086</v>
      </c>
    </row>
    <row r="79" spans="2:9" x14ac:dyDescent="0.2">
      <c r="B79" s="13">
        <v>42.076427695025465</v>
      </c>
      <c r="C79" s="13">
        <v>90.397306374815358</v>
      </c>
      <c r="D79" s="13">
        <v>53.369850711357664</v>
      </c>
      <c r="E79" s="13">
        <v>89.985521064082334</v>
      </c>
      <c r="F79" s="13">
        <v>59.066258826512318</v>
      </c>
      <c r="G79" s="13">
        <v>84.977316424665176</v>
      </c>
      <c r="H79" s="13">
        <v>49.466918585968308</v>
      </c>
      <c r="I79" s="13">
        <v>78.245916674571561</v>
      </c>
    </row>
    <row r="80" spans="2:9" x14ac:dyDescent="0.2">
      <c r="B80" s="13">
        <v>38.885316351331007</v>
      </c>
      <c r="C80" s="13">
        <v>89.766301250611875</v>
      </c>
      <c r="D80" s="13">
        <v>44.18642218305758</v>
      </c>
      <c r="E80" s="13">
        <v>90.708149152776357</v>
      </c>
      <c r="F80" s="13">
        <v>60.762526269782434</v>
      </c>
      <c r="G80" s="13">
        <v>91.732058002018306</v>
      </c>
      <c r="H80" s="13">
        <v>46.535215106667088</v>
      </c>
      <c r="I80" s="13">
        <v>71.590704124350438</v>
      </c>
    </row>
    <row r="81" spans="2:9" x14ac:dyDescent="0.2">
      <c r="B81" s="13">
        <v>35.909781369014368</v>
      </c>
      <c r="C81" s="13">
        <v>90.205843897815541</v>
      </c>
      <c r="D81" s="13">
        <v>56.792200342102461</v>
      </c>
      <c r="E81" s="13">
        <v>88.058425601976964</v>
      </c>
      <c r="F81" s="13">
        <v>52.481984325790734</v>
      </c>
      <c r="G81" s="13">
        <v>87.66170779498708</v>
      </c>
      <c r="H81" s="13">
        <v>47.349609666074748</v>
      </c>
      <c r="I81" s="13">
        <v>77.954382486313122</v>
      </c>
    </row>
    <row r="82" spans="2:9" x14ac:dyDescent="0.2">
      <c r="B82" s="13">
        <v>44.19339975906427</v>
      </c>
      <c r="C82" s="13">
        <v>90.569098886298164</v>
      </c>
      <c r="D82" s="13">
        <v>61.029656836627872</v>
      </c>
      <c r="E82" s="13">
        <v>86.48243716561214</v>
      </c>
      <c r="F82" s="13">
        <v>48.835678154049916</v>
      </c>
      <c r="G82" s="13">
        <v>89.594893120991429</v>
      </c>
      <c r="H82" s="13">
        <v>55.489624529638391</v>
      </c>
      <c r="I82" s="13">
        <v>76.460397433849451</v>
      </c>
    </row>
    <row r="83" spans="2:9" x14ac:dyDescent="0.2">
      <c r="B83" s="13">
        <v>41.756789558073272</v>
      </c>
      <c r="C83" s="13">
        <v>92.236691506599811</v>
      </c>
      <c r="D83" s="13">
        <v>46.879007042402655</v>
      </c>
      <c r="E83" s="13">
        <v>88.885935521093941</v>
      </c>
      <c r="F83" s="13">
        <v>45.474149613435237</v>
      </c>
      <c r="G83" s="13">
        <v>90.806126061979157</v>
      </c>
      <c r="H83" s="13">
        <v>54.188510815246005</v>
      </c>
      <c r="I83" s="13">
        <v>73.956560919162868</v>
      </c>
    </row>
    <row r="84" spans="2:9" x14ac:dyDescent="0.2">
      <c r="B84" s="13">
        <v>45.416560254908127</v>
      </c>
      <c r="C84" s="13">
        <v>91.473646514044873</v>
      </c>
      <c r="D84" s="13">
        <v>45.297648639956925</v>
      </c>
      <c r="E84" s="13">
        <v>89.487800984448455</v>
      </c>
      <c r="F84" s="13">
        <v>46.954214131994853</v>
      </c>
      <c r="G84" s="13">
        <v>91.24310235611604</v>
      </c>
      <c r="H84" s="13">
        <v>55.769307625178875</v>
      </c>
      <c r="I84" s="13">
        <v>77.548178137339207</v>
      </c>
    </row>
    <row r="85" spans="2:9" x14ac:dyDescent="0.2">
      <c r="B85" s="13">
        <v>48.269471607154976</v>
      </c>
      <c r="C85" s="13">
        <v>92.299555898860675</v>
      </c>
      <c r="D85" s="13">
        <v>49.995997870946368</v>
      </c>
      <c r="E85" s="13">
        <v>89.895610448789043</v>
      </c>
      <c r="F85" s="13">
        <v>36.28109596181465</v>
      </c>
      <c r="G85" s="13">
        <v>92.595711985932567</v>
      </c>
      <c r="H85" s="13">
        <v>50.864060840766406</v>
      </c>
      <c r="I85" s="13">
        <v>79.053917298599899</v>
      </c>
    </row>
    <row r="86" spans="2:9" x14ac:dyDescent="0.2">
      <c r="B86" s="13">
        <v>47.650548913100302</v>
      </c>
      <c r="C86" s="13">
        <v>90.296935000636296</v>
      </c>
      <c r="D86" s="13">
        <v>43.682358087774951</v>
      </c>
      <c r="E86" s="13">
        <v>92.073767716504051</v>
      </c>
      <c r="F86" s="13">
        <v>47.91706365637905</v>
      </c>
      <c r="G86" s="13">
        <v>88.454392582393055</v>
      </c>
      <c r="H86" s="13">
        <v>50.913438062880509</v>
      </c>
      <c r="I86" s="13">
        <v>78.768304728401574</v>
      </c>
    </row>
    <row r="87" spans="2:9" x14ac:dyDescent="0.2">
      <c r="B87" s="13">
        <v>47.661579216401073</v>
      </c>
      <c r="C87" s="13">
        <v>88.016273463985783</v>
      </c>
      <c r="D87" s="13">
        <v>45.19189062875494</v>
      </c>
      <c r="E87" s="13">
        <v>89.364931192839563</v>
      </c>
      <c r="F87" s="13">
        <v>54.540391955428063</v>
      </c>
      <c r="G87" s="13">
        <v>87.371636495752185</v>
      </c>
      <c r="H87" s="13">
        <v>55.127253893253183</v>
      </c>
      <c r="I87" s="13">
        <v>65.866859180344036</v>
      </c>
    </row>
    <row r="88" spans="2:9" x14ac:dyDescent="0.2">
      <c r="B88" s="13">
        <v>52.044595960472158</v>
      </c>
      <c r="C88" s="13">
        <v>86.355590897632908</v>
      </c>
      <c r="D88" s="13">
        <v>38.780255977959079</v>
      </c>
      <c r="E88" s="13">
        <v>90.786729859083366</v>
      </c>
      <c r="F88" s="13">
        <v>44.53266588639417</v>
      </c>
      <c r="G88" s="13">
        <v>87.384802817647738</v>
      </c>
      <c r="H88" s="13">
        <v>52.508511516549376</v>
      </c>
      <c r="I88" s="13">
        <v>73.864890636948743</v>
      </c>
    </row>
    <row r="89" spans="2:9" x14ac:dyDescent="0.2">
      <c r="B89" s="13">
        <v>51.55502152023994</v>
      </c>
      <c r="C89" s="13">
        <v>89.363625893225475</v>
      </c>
      <c r="D89" s="13">
        <v>45.353182652399553</v>
      </c>
      <c r="E89" s="13">
        <v>89.982955305855043</v>
      </c>
      <c r="F89" s="13">
        <v>58.846097951924747</v>
      </c>
      <c r="G89" s="13">
        <v>87.572048035147702</v>
      </c>
      <c r="H89" s="13">
        <v>45.467720759464378</v>
      </c>
      <c r="I89" s="13">
        <v>80.557131000956716</v>
      </c>
    </row>
    <row r="90" spans="2:9" x14ac:dyDescent="0.2">
      <c r="B90" s="13">
        <v>51.887833018774408</v>
      </c>
      <c r="C90" s="13">
        <v>90.130129943691458</v>
      </c>
      <c r="D90" s="13">
        <v>44.78520272533013</v>
      </c>
      <c r="E90" s="13">
        <v>91.286440715102245</v>
      </c>
      <c r="F90" s="13">
        <v>55.808899559088765</v>
      </c>
      <c r="G90" s="13">
        <v>93.417997637538789</v>
      </c>
      <c r="H90" s="13">
        <v>49.706318040891297</v>
      </c>
      <c r="I90" s="13">
        <v>73.447253417421294</v>
      </c>
    </row>
    <row r="91" spans="2:9" x14ac:dyDescent="0.2">
      <c r="B91" s="13">
        <v>44.612516930482954</v>
      </c>
      <c r="C91" s="13">
        <v>89.934766873113688</v>
      </c>
      <c r="D91" s="13">
        <v>51.152358600584165</v>
      </c>
      <c r="E91" s="13">
        <v>89.230590373419901</v>
      </c>
      <c r="F91" s="13">
        <v>51.265144169495741</v>
      </c>
      <c r="G91" s="13">
        <v>89.369104663403149</v>
      </c>
      <c r="H91" s="13">
        <v>54.515032187262868</v>
      </c>
      <c r="I91" s="13">
        <v>82.362495425007154</v>
      </c>
    </row>
    <row r="92" spans="2:9" x14ac:dyDescent="0.2">
      <c r="B92" s="13">
        <v>45.289051033381007</v>
      </c>
      <c r="C92" s="13">
        <v>89.852905549000795</v>
      </c>
      <c r="D92" s="13">
        <v>55.870266979979405</v>
      </c>
      <c r="E92" s="13">
        <v>91.420712376572908</v>
      </c>
      <c r="F92" s="13">
        <v>43.495864513399155</v>
      </c>
      <c r="G92" s="13">
        <v>91.517749217782935</v>
      </c>
      <c r="H92" s="13">
        <v>54.959614807066401</v>
      </c>
      <c r="I92" s="13">
        <v>80.196498453474888</v>
      </c>
    </row>
    <row r="93" spans="2:9" x14ac:dyDescent="0.2">
      <c r="B93" s="13">
        <v>48.042355102328465</v>
      </c>
      <c r="C93" s="13">
        <v>88.428421375628076</v>
      </c>
      <c r="D93" s="13">
        <v>49.68762746432612</v>
      </c>
      <c r="E93" s="13">
        <v>90.926779766191459</v>
      </c>
      <c r="F93" s="13">
        <v>59.213487768821224</v>
      </c>
      <c r="G93" s="13">
        <v>90.938343496808699</v>
      </c>
      <c r="H93" s="13">
        <v>59.440504200676777</v>
      </c>
      <c r="I93" s="13">
        <v>79.34872162391099</v>
      </c>
    </row>
    <row r="94" spans="2:9" x14ac:dyDescent="0.2">
      <c r="B94" s="13">
        <v>49.034194049750731</v>
      </c>
      <c r="C94" s="13">
        <v>88.192711363352814</v>
      </c>
      <c r="D94" s="13">
        <v>52.459296768061236</v>
      </c>
      <c r="E94" s="13">
        <v>87.853277915377461</v>
      </c>
      <c r="F94" s="13">
        <v>63.148375053906229</v>
      </c>
      <c r="G94" s="13">
        <v>80.026359797539939</v>
      </c>
      <c r="H94" s="13">
        <v>51.078351078433194</v>
      </c>
      <c r="I94" s="13">
        <v>78.438776390598903</v>
      </c>
    </row>
    <row r="95" spans="2:9" x14ac:dyDescent="0.2">
      <c r="B95" s="13">
        <v>44.43447456223231</v>
      </c>
      <c r="C95" s="13">
        <v>91.496355137262015</v>
      </c>
      <c r="D95" s="13">
        <v>47.586077045272894</v>
      </c>
      <c r="E95" s="13">
        <v>88.991278165886285</v>
      </c>
      <c r="F95" s="13">
        <v>53.912538644043565</v>
      </c>
      <c r="G95" s="13">
        <v>89.268798588086668</v>
      </c>
      <c r="H95" s="13">
        <v>54.389870600526457</v>
      </c>
      <c r="I95" s="13">
        <v>80.42592785341256</v>
      </c>
    </row>
    <row r="96" spans="2:9" x14ac:dyDescent="0.2">
      <c r="B96" s="13">
        <v>44.973797513075731</v>
      </c>
      <c r="C96" s="13">
        <v>90.367302860712371</v>
      </c>
      <c r="D96" s="13">
        <v>40.739677376182613</v>
      </c>
      <c r="E96" s="13">
        <v>89.191231749251756</v>
      </c>
      <c r="F96" s="13">
        <v>57.401720284747341</v>
      </c>
      <c r="G96" s="13">
        <v>89.812272042864549</v>
      </c>
      <c r="H96" s="13">
        <v>52.601706399202961</v>
      </c>
      <c r="I96" s="13">
        <v>82.280267713104237</v>
      </c>
    </row>
    <row r="97" spans="2:9" x14ac:dyDescent="0.2">
      <c r="B97" s="13">
        <v>50.716278777773603</v>
      </c>
      <c r="C97" s="13">
        <v>90.551376506746195</v>
      </c>
      <c r="D97" s="13">
        <v>50.615339360646722</v>
      </c>
      <c r="E97" s="13">
        <v>91.985815431451556</v>
      </c>
      <c r="F97" s="13">
        <v>43.401655769078886</v>
      </c>
      <c r="G97" s="13">
        <v>88.385048143648206</v>
      </c>
      <c r="H97" s="13">
        <v>51.001248530555785</v>
      </c>
      <c r="I97" s="13">
        <v>78.710171537865776</v>
      </c>
    </row>
    <row r="98" spans="2:9" x14ac:dyDescent="0.2">
      <c r="B98" s="13">
        <v>46.89887428469995</v>
      </c>
      <c r="C98" s="13">
        <v>88.72473695023983</v>
      </c>
      <c r="D98" s="13">
        <v>64.945035397883615</v>
      </c>
      <c r="E98" s="13">
        <v>86.38075566209929</v>
      </c>
      <c r="F98" s="13">
        <v>42.507479208013393</v>
      </c>
      <c r="G98" s="13">
        <v>89.180295497450373</v>
      </c>
      <c r="H98" s="13">
        <v>56.919488634756775</v>
      </c>
      <c r="I98" s="13">
        <v>73.173538101400496</v>
      </c>
    </row>
    <row r="99" spans="2:9" x14ac:dyDescent="0.2">
      <c r="B99" s="13">
        <v>50.327308592360211</v>
      </c>
      <c r="C99" s="13">
        <v>87.204562069487039</v>
      </c>
      <c r="D99" s="13">
        <v>54.82109908399589</v>
      </c>
      <c r="E99" s="13">
        <v>73.995773569048396</v>
      </c>
      <c r="F99" s="13">
        <v>50.795751386988059</v>
      </c>
      <c r="G99" s="13">
        <v>89.392299224658032</v>
      </c>
      <c r="H99" s="13">
        <v>47.169095428150165</v>
      </c>
      <c r="I99" s="13">
        <v>78.722925864623605</v>
      </c>
    </row>
    <row r="100" spans="2:9" x14ac:dyDescent="0.2">
      <c r="B100" s="13">
        <v>42.127868708529576</v>
      </c>
      <c r="C100" s="13">
        <v>90.680507673714558</v>
      </c>
      <c r="D100" s="13">
        <v>49.405290372864947</v>
      </c>
      <c r="E100" s="13">
        <v>78.273729793364382</v>
      </c>
      <c r="F100" s="13">
        <v>51.897788727167857</v>
      </c>
      <c r="G100" s="13">
        <v>82.905046843262468</v>
      </c>
      <c r="H100" s="13">
        <v>52.884439311848965</v>
      </c>
      <c r="I100" s="13">
        <v>70.764756694271995</v>
      </c>
    </row>
    <row r="101" spans="2:9" x14ac:dyDescent="0.2">
      <c r="B101" s="13">
        <v>44.132012467783319</v>
      </c>
      <c r="C101" s="13">
        <v>89.330814870148401</v>
      </c>
      <c r="D101" s="13">
        <v>51.639360911670948</v>
      </c>
      <c r="E101" s="13">
        <v>79.81370945402135</v>
      </c>
      <c r="F101" s="13">
        <v>51.445189196481543</v>
      </c>
      <c r="G101" s="13">
        <v>83.959532676943965</v>
      </c>
      <c r="H101" s="13">
        <v>48.267055759704299</v>
      </c>
      <c r="I101" s="13">
        <v>80.991065184483134</v>
      </c>
    </row>
    <row r="102" spans="2:9" x14ac:dyDescent="0.2">
      <c r="B102" s="13">
        <v>41.768833220750473</v>
      </c>
      <c r="C102" s="13">
        <v>91.142240090985851</v>
      </c>
      <c r="D102" s="13">
        <v>48.492538295412523</v>
      </c>
      <c r="E102" s="13">
        <v>85.431902112196809</v>
      </c>
      <c r="F102" s="13">
        <v>35.675004820004617</v>
      </c>
      <c r="G102" s="13">
        <v>90.757166271636962</v>
      </c>
      <c r="H102" s="13">
        <v>52.874686487904036</v>
      </c>
      <c r="I102" s="13">
        <v>78.870877663803569</v>
      </c>
    </row>
    <row r="103" spans="2:9" x14ac:dyDescent="0.2">
      <c r="B103" s="13">
        <v>44.492111035108763</v>
      </c>
      <c r="C103" s="13">
        <v>91.515675588129582</v>
      </c>
      <c r="D103" s="13">
        <v>44.962557530417548</v>
      </c>
      <c r="E103" s="13">
        <v>88.462813830219034</v>
      </c>
      <c r="F103" s="13">
        <v>44.511003030878022</v>
      </c>
      <c r="G103" s="13">
        <v>88.785223594283792</v>
      </c>
      <c r="H103" s="13">
        <v>62.544125704381166</v>
      </c>
      <c r="I103" s="13">
        <v>73.120395428921498</v>
      </c>
    </row>
    <row r="104" spans="2:9" x14ac:dyDescent="0.2">
      <c r="B104" s="13">
        <v>42.349759230433314</v>
      </c>
      <c r="C104" s="13">
        <v>91.167737664708355</v>
      </c>
      <c r="D104" s="13">
        <v>43.253242654784373</v>
      </c>
      <c r="E104" s="13">
        <v>90.226812936993269</v>
      </c>
      <c r="F104" s="13">
        <v>47.593341799913951</v>
      </c>
      <c r="G104" s="13">
        <v>87.310171519588081</v>
      </c>
      <c r="H104" s="13">
        <v>51.884428109002897</v>
      </c>
      <c r="I104" s="13">
        <v>77.315790898074567</v>
      </c>
    </row>
    <row r="105" spans="2:9" x14ac:dyDescent="0.2">
      <c r="B105" s="13">
        <v>43.382248223249761</v>
      </c>
      <c r="C105" s="13">
        <v>89.8157410455389</v>
      </c>
      <c r="D105" s="13">
        <v>48.346491613883693</v>
      </c>
      <c r="E105" s="13">
        <v>91.650175510459704</v>
      </c>
      <c r="F105" s="13">
        <v>54.199597976737216</v>
      </c>
      <c r="G105" s="13">
        <v>81.849229938646161</v>
      </c>
      <c r="H105" s="13">
        <v>58.960449937708901</v>
      </c>
      <c r="I105" s="13">
        <v>72.926980956296106</v>
      </c>
    </row>
    <row r="106" spans="2:9" x14ac:dyDescent="0.2">
      <c r="B106" s="13">
        <v>48.491263653063477</v>
      </c>
      <c r="C106" s="13">
        <v>89.545739216154516</v>
      </c>
      <c r="D106" s="13">
        <v>51.242062458298548</v>
      </c>
      <c r="E106" s="13">
        <v>89.909092659137812</v>
      </c>
      <c r="F106" s="13">
        <v>52.551850168778032</v>
      </c>
      <c r="G106" s="13">
        <v>91.988186133667526</v>
      </c>
      <c r="H106" s="13">
        <v>59.262212232310922</v>
      </c>
      <c r="I106" s="13">
        <v>77.523812440334666</v>
      </c>
    </row>
    <row r="107" spans="2:9" x14ac:dyDescent="0.2">
      <c r="B107" s="13">
        <v>46.245693671204357</v>
      </c>
      <c r="C107" s="13">
        <v>88.418010684967371</v>
      </c>
      <c r="D107" s="13">
        <v>52.071702873431235</v>
      </c>
      <c r="E107" s="13">
        <v>88.854085325049482</v>
      </c>
      <c r="F107" s="13">
        <v>50.729128056645017</v>
      </c>
      <c r="G107" s="13">
        <v>88.968077264253822</v>
      </c>
      <c r="H107" s="13">
        <v>43.891676075681019</v>
      </c>
      <c r="I107" s="13">
        <v>79.768384144834073</v>
      </c>
    </row>
    <row r="108" spans="2:9" x14ac:dyDescent="0.2">
      <c r="B108" s="13">
        <v>49.923821981011834</v>
      </c>
      <c r="C108" s="13">
        <v>83.148664298095454</v>
      </c>
      <c r="D108" s="13">
        <v>50.474720919115462</v>
      </c>
      <c r="E108" s="13">
        <v>90.582008461196978</v>
      </c>
      <c r="F108" s="13">
        <v>56.195604690240302</v>
      </c>
      <c r="G108" s="13">
        <v>87.315076126237059</v>
      </c>
      <c r="H108" s="13">
        <v>62.348223670911722</v>
      </c>
      <c r="I108" s="13">
        <v>78.961774111399677</v>
      </c>
    </row>
    <row r="109" spans="2:9" x14ac:dyDescent="0.2">
      <c r="B109" s="13">
        <v>45.911335135779645</v>
      </c>
      <c r="C109" s="13">
        <v>88.182312456882556</v>
      </c>
      <c r="D109" s="13">
        <v>47.992213052463029</v>
      </c>
      <c r="E109" s="13">
        <v>90.375563440276693</v>
      </c>
      <c r="F109" s="13">
        <v>53.997306351396738</v>
      </c>
      <c r="G109" s="13">
        <v>87.996363627402516</v>
      </c>
      <c r="H109" s="13">
        <v>52.005616240862054</v>
      </c>
      <c r="I109" s="13">
        <v>76.731724930001718</v>
      </c>
    </row>
    <row r="110" spans="2:9" x14ac:dyDescent="0.2">
      <c r="B110" s="13">
        <v>50.160443362515316</v>
      </c>
      <c r="C110" s="13">
        <v>86.701463276709987</v>
      </c>
      <c r="D110" s="13">
        <v>45.821446937192981</v>
      </c>
      <c r="E110" s="13">
        <v>91.09975950171318</v>
      </c>
      <c r="F110" s="13">
        <v>50.460473275692955</v>
      </c>
      <c r="G110" s="13">
        <v>89.603251579074396</v>
      </c>
      <c r="H110" s="13">
        <v>52.002095632755889</v>
      </c>
      <c r="I110" s="13">
        <v>82.477078153425708</v>
      </c>
    </row>
    <row r="111" spans="2:9" x14ac:dyDescent="0.2">
      <c r="B111" s="13">
        <v>47.862337669344889</v>
      </c>
      <c r="C111" s="13">
        <v>87.278593051616497</v>
      </c>
      <c r="D111" s="13">
        <v>40.253158921936993</v>
      </c>
      <c r="E111" s="13">
        <v>89.19884149437776</v>
      </c>
      <c r="F111" s="13">
        <v>54.039368983081715</v>
      </c>
      <c r="G111" s="13">
        <v>88.822800683712714</v>
      </c>
      <c r="H111" s="13">
        <v>58.179117082057253</v>
      </c>
      <c r="I111" s="13">
        <v>78.121030971982862</v>
      </c>
    </row>
    <row r="112" spans="2:9" x14ac:dyDescent="0.2">
      <c r="B112" s="13">
        <v>39.387535802473224</v>
      </c>
      <c r="C112" s="13">
        <v>89.124705120671052</v>
      </c>
      <c r="D112" s="13">
        <v>37.379365572917905</v>
      </c>
      <c r="E112" s="13">
        <v>92.158095972521892</v>
      </c>
      <c r="F112" s="13">
        <v>55.599947618050024</v>
      </c>
      <c r="G112" s="13">
        <v>86.536316897378072</v>
      </c>
      <c r="H112" s="13">
        <v>58.475291334180632</v>
      </c>
      <c r="I112" s="13">
        <v>74.863334438918656</v>
      </c>
    </row>
    <row r="113" spans="2:9" x14ac:dyDescent="0.2">
      <c r="B113" s="13">
        <v>44.4828691604352</v>
      </c>
      <c r="C113" s="13">
        <v>91.931374601704789</v>
      </c>
      <c r="D113" s="13">
        <v>46.343110102822415</v>
      </c>
      <c r="E113" s="13">
        <v>90.117632463819035</v>
      </c>
      <c r="F113" s="13">
        <v>56.211207927535476</v>
      </c>
      <c r="G113" s="13">
        <v>88.831373393450832</v>
      </c>
      <c r="H113" s="13">
        <v>48.625221283550715</v>
      </c>
      <c r="I113" s="13">
        <v>79.026371681835201</v>
      </c>
    </row>
    <row r="114" spans="2:9" x14ac:dyDescent="0.2">
      <c r="B114" s="13">
        <v>41.172578076332293</v>
      </c>
      <c r="C114" s="13">
        <v>92.844486667122609</v>
      </c>
      <c r="D114" s="13">
        <v>37.040104431478028</v>
      </c>
      <c r="E114" s="13">
        <v>94.066847448215043</v>
      </c>
      <c r="F114" s="13">
        <v>58.957780289071692</v>
      </c>
      <c r="G114" s="13">
        <v>85.344638775613873</v>
      </c>
      <c r="H114" s="13">
        <v>55.679753129532337</v>
      </c>
      <c r="I114" s="13">
        <v>78.359894108588776</v>
      </c>
    </row>
    <row r="115" spans="2:9" x14ac:dyDescent="0.2">
      <c r="B115" s="13">
        <v>46.443726815209473</v>
      </c>
      <c r="C115" s="13">
        <v>92.347876651083112</v>
      </c>
      <c r="D115" s="13">
        <v>41.860570174398156</v>
      </c>
      <c r="E115" s="13">
        <v>92.638779873822912</v>
      </c>
      <c r="F115" s="13">
        <v>60.454883985012742</v>
      </c>
      <c r="G115" s="13">
        <v>85.733997998120159</v>
      </c>
      <c r="H115" s="13">
        <v>53.136867162095214</v>
      </c>
      <c r="I115" s="13">
        <v>83.597800244572809</v>
      </c>
    </row>
    <row r="116" spans="2:9" x14ac:dyDescent="0.2">
      <c r="B116" s="13">
        <v>50.993312440126786</v>
      </c>
      <c r="C116" s="13">
        <v>89.817732233111727</v>
      </c>
      <c r="D116" s="13">
        <v>45.0308510741825</v>
      </c>
      <c r="E116" s="13">
        <v>93.042315223340225</v>
      </c>
      <c r="F116" s="13">
        <v>63.833104414997187</v>
      </c>
      <c r="G116" s="13">
        <v>85.92683236578884</v>
      </c>
      <c r="H116" s="13">
        <v>51.199086945849842</v>
      </c>
      <c r="I116" s="13">
        <v>79.503952537948379</v>
      </c>
    </row>
    <row r="117" spans="2:9" x14ac:dyDescent="0.2">
      <c r="B117" s="13">
        <v>44.477579124197064</v>
      </c>
      <c r="C117" s="13">
        <v>90.458933390376373</v>
      </c>
      <c r="D117" s="13">
        <v>39.842743006900484</v>
      </c>
      <c r="E117" s="13">
        <v>93.782310530976616</v>
      </c>
      <c r="F117" s="13">
        <v>60.911641030141645</v>
      </c>
      <c r="G117" s="13">
        <v>79.925939238791315</v>
      </c>
      <c r="H117" s="13">
        <v>55.520734292333316</v>
      </c>
      <c r="I117" s="13">
        <v>77.857479204192614</v>
      </c>
    </row>
    <row r="118" spans="2:9" x14ac:dyDescent="0.2">
      <c r="B118" s="13">
        <v>48.458764732678944</v>
      </c>
      <c r="C118" s="13">
        <v>90.401096320233847</v>
      </c>
      <c r="D118" s="13">
        <v>39.344266383433023</v>
      </c>
      <c r="E118" s="13">
        <v>92.902801093115158</v>
      </c>
      <c r="F118" s="13">
        <v>51.037913559908695</v>
      </c>
      <c r="G118" s="13">
        <v>86.15908009418574</v>
      </c>
      <c r="H118" s="13">
        <v>48.583913982215336</v>
      </c>
      <c r="I118" s="13">
        <v>77.517785153270637</v>
      </c>
    </row>
    <row r="119" spans="2:9" x14ac:dyDescent="0.2">
      <c r="B119" s="13">
        <v>43.450968193180493</v>
      </c>
      <c r="C119" s="13">
        <v>89.586209927033963</v>
      </c>
      <c r="D119" s="13">
        <v>44.472462952313116</v>
      </c>
      <c r="E119" s="13">
        <v>92.66105579343494</v>
      </c>
      <c r="F119" s="13">
        <v>53.891388002671903</v>
      </c>
      <c r="G119" s="13">
        <v>86.744311441449312</v>
      </c>
      <c r="H119" s="13">
        <v>63.721141271841212</v>
      </c>
      <c r="I119" s="13">
        <v>76.342635578803907</v>
      </c>
    </row>
    <row r="120" spans="2:9" x14ac:dyDescent="0.2">
      <c r="B120" s="13">
        <v>53.509319449194784</v>
      </c>
      <c r="C120" s="13">
        <v>89.828520738243597</v>
      </c>
      <c r="D120" s="13">
        <v>62.534117940990448</v>
      </c>
      <c r="E120" s="13">
        <v>91.011533211030951</v>
      </c>
      <c r="F120" s="13">
        <v>51.972201167668025</v>
      </c>
      <c r="G120" s="13">
        <v>86.940599744726427</v>
      </c>
      <c r="H120" s="13">
        <v>63.72435455827722</v>
      </c>
      <c r="I120" s="13">
        <v>74.703366136322842</v>
      </c>
    </row>
    <row r="121" spans="2:9" x14ac:dyDescent="0.2">
      <c r="B121" s="13">
        <v>56.415812580439862</v>
      </c>
      <c r="C121" s="13">
        <v>88.659076603757796</v>
      </c>
      <c r="D121" s="13">
        <v>64.322617039809359</v>
      </c>
      <c r="E121" s="13">
        <v>88.311241343026381</v>
      </c>
      <c r="F121" s="13">
        <v>49.389569820422494</v>
      </c>
      <c r="G121" s="13">
        <v>90.03797190922306</v>
      </c>
      <c r="H121" s="13">
        <v>63.436339211829065</v>
      </c>
      <c r="I121" s="13">
        <v>76.143908346480927</v>
      </c>
    </row>
    <row r="122" spans="2:9" x14ac:dyDescent="0.2">
      <c r="B122" s="13">
        <v>46.171213209860909</v>
      </c>
      <c r="C122" s="13">
        <v>86.603947252565732</v>
      </c>
      <c r="D122" s="13">
        <v>46.144814180312885</v>
      </c>
      <c r="E122" s="13">
        <v>89.860603481214</v>
      </c>
      <c r="F122" s="13">
        <v>51.506444147010171</v>
      </c>
      <c r="G122" s="13">
        <v>89.390018118997958</v>
      </c>
      <c r="H122" s="13">
        <v>60.745457086358435</v>
      </c>
      <c r="I122" s="13">
        <v>71.889957801114519</v>
      </c>
    </row>
    <row r="123" spans="2:9" x14ac:dyDescent="0.2">
      <c r="B123" s="13">
        <v>45.696260584061889</v>
      </c>
      <c r="C123" s="13">
        <v>87.19914958733392</v>
      </c>
      <c r="D123" s="13">
        <v>38.131278985216639</v>
      </c>
      <c r="E123" s="13">
        <v>91.923449133357678</v>
      </c>
      <c r="F123" s="13">
        <v>49.701728053588077</v>
      </c>
      <c r="G123" s="13">
        <v>92.707693814444511</v>
      </c>
      <c r="H123" s="13">
        <v>61.837741226549845</v>
      </c>
      <c r="I123" s="13">
        <v>71.276848141639761</v>
      </c>
    </row>
    <row r="124" spans="2:9" x14ac:dyDescent="0.2">
      <c r="B124" s="13">
        <v>52.343215982089596</v>
      </c>
      <c r="C124" s="13">
        <v>86.40265344725556</v>
      </c>
      <c r="D124" s="13">
        <v>42.172160262927505</v>
      </c>
      <c r="E124" s="13">
        <v>91.650895291775939</v>
      </c>
      <c r="F124" s="13">
        <v>49.258527792737183</v>
      </c>
      <c r="G124" s="13">
        <v>90.187660813577523</v>
      </c>
      <c r="H124" s="13">
        <v>54.666297595514315</v>
      </c>
      <c r="I124" s="13">
        <v>71.534973262283827</v>
      </c>
    </row>
    <row r="125" spans="2:9" x14ac:dyDescent="0.2">
      <c r="B125" s="13">
        <v>47.265127353211419</v>
      </c>
      <c r="C125" s="13">
        <v>86.040749971606616</v>
      </c>
      <c r="D125" s="13">
        <v>43.058154431910594</v>
      </c>
      <c r="E125" s="13">
        <v>91.923669499057922</v>
      </c>
      <c r="F125" s="13">
        <v>44.902291212202591</v>
      </c>
      <c r="G125" s="13">
        <v>90.261853369446428</v>
      </c>
      <c r="H125" s="13">
        <v>52.981392827810915</v>
      </c>
      <c r="I125" s="13">
        <v>66.726182234160532</v>
      </c>
    </row>
    <row r="126" spans="2:9" x14ac:dyDescent="0.2">
      <c r="B126" s="13">
        <v>39.835746759944833</v>
      </c>
      <c r="C126" s="13">
        <v>91.78069385130614</v>
      </c>
      <c r="D126" s="13">
        <v>37.612707961495438</v>
      </c>
      <c r="E126" s="13">
        <v>92.932691396664396</v>
      </c>
      <c r="F126" s="13">
        <v>43.327709694660115</v>
      </c>
      <c r="G126" s="13">
        <v>89.215610829353452</v>
      </c>
      <c r="H126" s="13">
        <v>53.734380541063196</v>
      </c>
      <c r="I126" s="13">
        <v>72.931750620303632</v>
      </c>
    </row>
    <row r="127" spans="2:9" x14ac:dyDescent="0.2">
      <c r="B127" s="13">
        <v>52.29497051513917</v>
      </c>
      <c r="C127" s="13">
        <v>90.419294285480419</v>
      </c>
      <c r="D127" s="13">
        <v>34.745058853918337</v>
      </c>
      <c r="E127" s="13">
        <v>93.726359495057395</v>
      </c>
      <c r="F127" s="13">
        <v>44.439963885448933</v>
      </c>
      <c r="G127" s="13">
        <v>89.123567680897452</v>
      </c>
      <c r="H127" s="13">
        <v>62.577190467937179</v>
      </c>
      <c r="I127" s="13">
        <v>76.247914518843928</v>
      </c>
    </row>
    <row r="128" spans="2:9" x14ac:dyDescent="0.2">
      <c r="B128" s="13">
        <v>53.721082356073701</v>
      </c>
      <c r="C128" s="13">
        <v>89.051304523580114</v>
      </c>
      <c r="D128" s="13">
        <v>36.518525385221324</v>
      </c>
      <c r="E128" s="13">
        <v>93.213223534292297</v>
      </c>
      <c r="F128" s="13">
        <v>54.26527760572769</v>
      </c>
      <c r="G128" s="13">
        <v>84.976257613235092</v>
      </c>
      <c r="H128" s="13">
        <v>61.263597043150874</v>
      </c>
      <c r="I128" s="13">
        <v>70.273661311003792</v>
      </c>
    </row>
    <row r="129" spans="2:9" x14ac:dyDescent="0.2">
      <c r="B129" s="13">
        <v>44.360140759488665</v>
      </c>
      <c r="C129" s="13">
        <v>86.384470360467461</v>
      </c>
      <c r="D129" s="13">
        <v>41.038619839817549</v>
      </c>
      <c r="E129" s="13">
        <v>91.793206730895619</v>
      </c>
      <c r="F129" s="13">
        <v>71.22263764523116</v>
      </c>
      <c r="G129" s="13">
        <v>81.549481407672388</v>
      </c>
      <c r="H129" s="13">
        <v>48.789992803941537</v>
      </c>
      <c r="I129" s="13">
        <v>67.069758856844487</v>
      </c>
    </row>
    <row r="130" spans="2:9" x14ac:dyDescent="0.2">
      <c r="B130" s="13">
        <v>48.014582992222579</v>
      </c>
      <c r="C130" s="13">
        <v>85.838466256247784</v>
      </c>
      <c r="D130" s="13">
        <v>42.316136929002219</v>
      </c>
      <c r="E130" s="13">
        <v>90.869207496911415</v>
      </c>
      <c r="F130" s="13">
        <v>70.617888226040151</v>
      </c>
      <c r="G130" s="13">
        <v>87.802078214316339</v>
      </c>
    </row>
    <row r="131" spans="2:9" x14ac:dyDescent="0.2">
      <c r="B131" s="13">
        <v>40.545498259444287</v>
      </c>
      <c r="C131" s="13">
        <v>86.507688820320467</v>
      </c>
      <c r="D131" s="13">
        <v>46.695176085072546</v>
      </c>
      <c r="E131" s="13">
        <v>89.907157291604022</v>
      </c>
      <c r="F131" s="13">
        <v>56.608385403985537</v>
      </c>
      <c r="G131" s="13">
        <v>91.1967140069425</v>
      </c>
    </row>
    <row r="132" spans="2:9" x14ac:dyDescent="0.2">
      <c r="B132" s="13">
        <v>48.961448735217473</v>
      </c>
      <c r="C132" s="13">
        <v>87.853768964436966</v>
      </c>
      <c r="D132" s="13">
        <v>48.252084601413266</v>
      </c>
      <c r="E132" s="13">
        <v>90.524103117342889</v>
      </c>
      <c r="F132" s="13">
        <v>57.17602356258822</v>
      </c>
      <c r="G132" s="13">
        <v>88.100902937704234</v>
      </c>
    </row>
    <row r="133" spans="2:9" x14ac:dyDescent="0.2">
      <c r="B133" s="13">
        <v>45.621338699358894</v>
      </c>
      <c r="C133" s="13">
        <v>87.452728558304727</v>
      </c>
      <c r="D133" s="13">
        <v>40.918796304436995</v>
      </c>
      <c r="E133" s="13">
        <v>89.402870097620678</v>
      </c>
      <c r="F133" s="13">
        <v>53.000791268759265</v>
      </c>
      <c r="G133" s="13">
        <v>82.233499678793549</v>
      </c>
    </row>
    <row r="134" spans="2:9" x14ac:dyDescent="0.2">
      <c r="B134" s="13">
        <v>39.384266293244679</v>
      </c>
      <c r="C134" s="13">
        <v>89.226559479972082</v>
      </c>
      <c r="D134" s="13">
        <v>36.452131509871322</v>
      </c>
      <c r="E134" s="13">
        <v>92.032567591700541</v>
      </c>
      <c r="F134" s="13">
        <v>71.460742290595277</v>
      </c>
      <c r="G134" s="13">
        <v>71.607155986099613</v>
      </c>
    </row>
    <row r="135" spans="2:9" x14ac:dyDescent="0.2">
      <c r="B135" s="13">
        <v>46.351360095544365</v>
      </c>
      <c r="C135" s="13">
        <v>91.156267337387021</v>
      </c>
      <c r="D135" s="13">
        <v>42.692598540274268</v>
      </c>
      <c r="E135" s="13">
        <v>89.425176398235706</v>
      </c>
      <c r="F135" s="13">
        <v>66.228707953121045</v>
      </c>
      <c r="G135" s="13">
        <v>79.363584677903191</v>
      </c>
    </row>
    <row r="136" spans="2:9" x14ac:dyDescent="0.2">
      <c r="B136" s="13">
        <v>32.460033434380726</v>
      </c>
      <c r="C136" s="13">
        <v>92.213026155784561</v>
      </c>
      <c r="D136" s="13">
        <v>37.200492473751957</v>
      </c>
      <c r="E136" s="13">
        <v>91.294370193789035</v>
      </c>
      <c r="F136" s="13">
        <v>59.769763309368997</v>
      </c>
      <c r="G136" s="13">
        <v>82.423973690956046</v>
      </c>
    </row>
    <row r="137" spans="2:9" x14ac:dyDescent="0.2">
      <c r="B137" s="13">
        <v>40.334866483147643</v>
      </c>
      <c r="C137" s="13">
        <v>89.418768576038374</v>
      </c>
      <c r="D137" s="13">
        <v>47.24935394579208</v>
      </c>
      <c r="E137" s="13">
        <v>91.542037702149344</v>
      </c>
      <c r="F137" s="13">
        <v>59.460105973335772</v>
      </c>
      <c r="G137" s="13">
        <v>85.173408572359563</v>
      </c>
    </row>
    <row r="138" spans="2:9" x14ac:dyDescent="0.2">
      <c r="B138" s="13">
        <v>42.842328194657526</v>
      </c>
      <c r="C138" s="13">
        <v>90.673376846654321</v>
      </c>
      <c r="D138" s="13">
        <v>48.165015048682747</v>
      </c>
      <c r="E138" s="13">
        <v>89.415832872637353</v>
      </c>
      <c r="F138" s="13">
        <v>79.498181874553424</v>
      </c>
      <c r="G138" s="13">
        <v>87.472858916896058</v>
      </c>
    </row>
    <row r="139" spans="2:9" x14ac:dyDescent="0.2">
      <c r="B139" s="13">
        <v>42.075811278093596</v>
      </c>
      <c r="C139" s="13">
        <v>87.608085947000944</v>
      </c>
      <c r="D139" s="13">
        <v>45.685257638891358</v>
      </c>
      <c r="E139" s="13">
        <v>88.363007628668313</v>
      </c>
      <c r="F139" s="13">
        <v>61.330575314316057</v>
      </c>
      <c r="G139" s="13">
        <v>82.322596563279262</v>
      </c>
    </row>
    <row r="140" spans="2:9" x14ac:dyDescent="0.2">
      <c r="B140" s="13">
        <v>43.627164920499155</v>
      </c>
      <c r="C140" s="13">
        <v>89.792100496157403</v>
      </c>
      <c r="D140" s="13">
        <v>49.477699620620228</v>
      </c>
      <c r="E140" s="13">
        <v>88.57097757082559</v>
      </c>
      <c r="F140" s="13">
        <v>72.854189854530617</v>
      </c>
      <c r="G140" s="13">
        <v>87.422768371857046</v>
      </c>
    </row>
    <row r="141" spans="2:9" x14ac:dyDescent="0.2">
      <c r="B141" s="13">
        <v>36.694623999254503</v>
      </c>
      <c r="C141" s="13">
        <v>91.71757282819307</v>
      </c>
      <c r="D141" s="13">
        <v>47.509596591494706</v>
      </c>
      <c r="E141" s="13">
        <v>90.264351210671123</v>
      </c>
      <c r="F141" s="13">
        <v>71.814422435460358</v>
      </c>
      <c r="G141" s="13">
        <v>87.20637336699977</v>
      </c>
    </row>
    <row r="142" spans="2:9" x14ac:dyDescent="0.2">
      <c r="B142" s="13">
        <v>34.988297861827284</v>
      </c>
      <c r="C142" s="13">
        <v>90.877838743997785</v>
      </c>
      <c r="D142" s="13">
        <v>37.465352572681525</v>
      </c>
      <c r="E142" s="13">
        <v>89.498281736441569</v>
      </c>
      <c r="F142" s="13">
        <v>59.27258108434291</v>
      </c>
      <c r="G142" s="13">
        <v>87.467211408000523</v>
      </c>
    </row>
    <row r="143" spans="2:9" x14ac:dyDescent="0.2">
      <c r="B143" s="13">
        <v>40.931163152295134</v>
      </c>
      <c r="C143" s="13">
        <v>87.318065785066949</v>
      </c>
      <c r="D143" s="13">
        <v>39.100770808356501</v>
      </c>
      <c r="E143" s="13">
        <v>89.918719772181191</v>
      </c>
      <c r="F143" s="13">
        <v>56.333335251430562</v>
      </c>
      <c r="G143" s="13">
        <v>84.228078090933735</v>
      </c>
    </row>
    <row r="144" spans="2:9" x14ac:dyDescent="0.2">
      <c r="B144" s="13">
        <v>36.760861313796511</v>
      </c>
      <c r="C144" s="13">
        <v>90.49416819956393</v>
      </c>
      <c r="D144" s="13">
        <v>43.121302526149627</v>
      </c>
      <c r="E144" s="13">
        <v>89.926810609854442</v>
      </c>
      <c r="F144" s="13">
        <v>47.933848601524055</v>
      </c>
      <c r="G144" s="13">
        <v>90.300527905784335</v>
      </c>
    </row>
    <row r="145" spans="2:7" x14ac:dyDescent="0.2">
      <c r="B145" s="13">
        <v>40.907346599179135</v>
      </c>
      <c r="C145" s="13">
        <v>88.84046290739893</v>
      </c>
      <c r="D145" s="13">
        <v>45.246939053409804</v>
      </c>
      <c r="E145" s="13">
        <v>92.176679385179085</v>
      </c>
      <c r="F145" s="13">
        <v>39.820202467995351</v>
      </c>
      <c r="G145" s="13">
        <v>93.667090702409496</v>
      </c>
    </row>
    <row r="146" spans="2:7" x14ac:dyDescent="0.2">
      <c r="B146" s="13">
        <v>39.337077107446603</v>
      </c>
      <c r="C146" s="13">
        <v>91.094374214067301</v>
      </c>
      <c r="D146" s="13">
        <v>42.057564235537171</v>
      </c>
      <c r="E146" s="13">
        <v>88.706492194695485</v>
      </c>
      <c r="F146" s="13">
        <v>47.539743414997517</v>
      </c>
      <c r="G146" s="13">
        <v>93.159487404262308</v>
      </c>
    </row>
    <row r="147" spans="2:7" x14ac:dyDescent="0.2">
      <c r="B147" s="13">
        <v>41.275004938545791</v>
      </c>
      <c r="C147" s="13">
        <v>92.91602905097082</v>
      </c>
      <c r="D147" s="13">
        <v>41.094203646657199</v>
      </c>
      <c r="E147" s="13">
        <v>91.030486105505929</v>
      </c>
      <c r="F147" s="13">
        <v>57.526157643953759</v>
      </c>
      <c r="G147" s="13">
        <v>88.106854028059914</v>
      </c>
    </row>
    <row r="148" spans="2:7" x14ac:dyDescent="0.2">
      <c r="B148" s="13">
        <v>48.307140272328454</v>
      </c>
      <c r="C148" s="13">
        <v>91.996407820409985</v>
      </c>
      <c r="D148" s="13">
        <v>49.978778994214721</v>
      </c>
      <c r="E148" s="13">
        <v>89.461231072968758</v>
      </c>
      <c r="F148" s="13">
        <v>56.741854392150238</v>
      </c>
      <c r="G148" s="13">
        <v>87.029199539983409</v>
      </c>
    </row>
    <row r="149" spans="2:7" x14ac:dyDescent="0.2">
      <c r="B149" s="13">
        <v>46.014521516971129</v>
      </c>
      <c r="C149" s="13">
        <v>91.807175768840281</v>
      </c>
      <c r="D149" s="13">
        <v>45.429178913815178</v>
      </c>
      <c r="E149" s="13">
        <v>88.701738930329967</v>
      </c>
      <c r="F149" s="13">
        <v>52.590040187044103</v>
      </c>
      <c r="G149" s="13">
        <v>89.891084060839674</v>
      </c>
    </row>
    <row r="150" spans="2:7" x14ac:dyDescent="0.2">
      <c r="B150" s="13">
        <v>38.823122743471473</v>
      </c>
      <c r="C150" s="13">
        <v>87.600624463025824</v>
      </c>
      <c r="D150" s="13">
        <v>47.610149217029189</v>
      </c>
      <c r="E150" s="13">
        <v>88.571177949331783</v>
      </c>
      <c r="F150" s="13">
        <v>67.221797456889931</v>
      </c>
      <c r="G150" s="13">
        <v>82.626114689942284</v>
      </c>
    </row>
    <row r="151" spans="2:7" x14ac:dyDescent="0.2">
      <c r="B151" s="13">
        <v>41.390468881146511</v>
      </c>
      <c r="C151" s="13">
        <v>88.667640369911652</v>
      </c>
      <c r="D151" s="13">
        <v>44.791303977333115</v>
      </c>
      <c r="E151" s="13">
        <v>89.317857066264011</v>
      </c>
      <c r="F151" s="13">
        <v>44.973226131979892</v>
      </c>
      <c r="G151" s="13">
        <v>82.850462404435973</v>
      </c>
    </row>
    <row r="152" spans="2:7" x14ac:dyDescent="0.2">
      <c r="B152" s="13">
        <v>41.626121538998547</v>
      </c>
      <c r="C152" s="13">
        <v>86.741676455108433</v>
      </c>
      <c r="D152" s="13">
        <v>47.444606301851678</v>
      </c>
      <c r="E152" s="13">
        <v>90.287784954359765</v>
      </c>
      <c r="F152" s="13">
        <v>53.699236532514128</v>
      </c>
      <c r="G152" s="13">
        <v>84.722714190339317</v>
      </c>
    </row>
    <row r="153" spans="2:7" x14ac:dyDescent="0.2">
      <c r="B153" s="13">
        <v>42.24622443665384</v>
      </c>
      <c r="C153" s="13">
        <v>87.312396695635798</v>
      </c>
      <c r="D153" s="13">
        <v>44.451889262817922</v>
      </c>
      <c r="E153" s="13">
        <v>88.692231498264732</v>
      </c>
      <c r="F153" s="13">
        <v>54.512223519304932</v>
      </c>
      <c r="G153" s="13">
        <v>83.197702108818547</v>
      </c>
    </row>
    <row r="154" spans="2:7" x14ac:dyDescent="0.2">
      <c r="B154" s="13">
        <v>38.126849053852077</v>
      </c>
      <c r="C154" s="13">
        <v>89.355694605764484</v>
      </c>
      <c r="D154" s="13">
        <v>42.841423001897027</v>
      </c>
      <c r="E154" s="13">
        <v>89.704085829648577</v>
      </c>
      <c r="F154" s="13">
        <v>59.482914795626421</v>
      </c>
      <c r="G154" s="13">
        <v>83.455820534654663</v>
      </c>
    </row>
    <row r="155" spans="2:7" x14ac:dyDescent="0.2">
      <c r="B155" s="13">
        <v>42.674374979234948</v>
      </c>
      <c r="C155" s="13">
        <v>89.950683651692671</v>
      </c>
      <c r="D155" s="13">
        <v>39.836195081978872</v>
      </c>
      <c r="E155" s="13">
        <v>90.903542898940373</v>
      </c>
      <c r="F155" s="13">
        <v>63.447195668275008</v>
      </c>
      <c r="G155" s="13">
        <v>80.663527459040239</v>
      </c>
    </row>
    <row r="156" spans="2:7" x14ac:dyDescent="0.2">
      <c r="B156" s="13">
        <v>49.548553300090063</v>
      </c>
      <c r="C156" s="13">
        <v>90.698743824671354</v>
      </c>
      <c r="D156" s="13">
        <v>38.969426373793517</v>
      </c>
      <c r="E156" s="13">
        <v>91.7079246223268</v>
      </c>
      <c r="F156" s="13">
        <v>63.855698030436372</v>
      </c>
      <c r="G156" s="13">
        <v>80.63728896398851</v>
      </c>
    </row>
    <row r="157" spans="2:7" x14ac:dyDescent="0.2">
      <c r="B157" s="13">
        <v>39.853888975296996</v>
      </c>
      <c r="C157" s="13">
        <v>90.576251397276621</v>
      </c>
      <c r="D157" s="13">
        <v>46.646304742843178</v>
      </c>
      <c r="E157" s="13">
        <v>90.426118010460527</v>
      </c>
      <c r="F157" s="13">
        <v>61.10486468735926</v>
      </c>
      <c r="G157" s="13">
        <v>87.743581157351429</v>
      </c>
    </row>
    <row r="158" spans="2:7" x14ac:dyDescent="0.2">
      <c r="B158" s="13">
        <v>37.497457316655392</v>
      </c>
      <c r="C158" s="13">
        <v>91.227220677847342</v>
      </c>
      <c r="D158" s="13">
        <v>33.535566082983806</v>
      </c>
      <c r="E158" s="13">
        <v>86.782510131050344</v>
      </c>
      <c r="F158" s="13">
        <v>51.024305060350436</v>
      </c>
      <c r="G158" s="13">
        <v>88.74263456598122</v>
      </c>
    </row>
    <row r="159" spans="2:7" x14ac:dyDescent="0.2">
      <c r="B159" s="13">
        <v>33.431422005599693</v>
      </c>
      <c r="C159" s="13">
        <v>89.728074642574313</v>
      </c>
      <c r="D159" s="13">
        <v>34.532589840216787</v>
      </c>
      <c r="E159" s="13">
        <v>92.535380463122664</v>
      </c>
      <c r="F159" s="13">
        <v>56.427817555969874</v>
      </c>
      <c r="G159" s="13">
        <v>86.710630642418394</v>
      </c>
    </row>
    <row r="160" spans="2:7" x14ac:dyDescent="0.2">
      <c r="B160" s="13">
        <v>44.216048867117678</v>
      </c>
      <c r="C160" s="13">
        <v>91.09943447723856</v>
      </c>
      <c r="D160" s="13">
        <v>32.840603836794081</v>
      </c>
      <c r="E160" s="13">
        <v>91.256645256873512</v>
      </c>
      <c r="F160" s="13">
        <v>55.511627427200452</v>
      </c>
      <c r="G160" s="13">
        <v>82.994889622351224</v>
      </c>
    </row>
    <row r="161" spans="2:7" x14ac:dyDescent="0.2">
      <c r="B161" s="13">
        <v>47.04945850678569</v>
      </c>
      <c r="C161" s="13">
        <v>90.949583499464751</v>
      </c>
      <c r="D161" s="13">
        <v>32.811907958755789</v>
      </c>
      <c r="E161" s="13">
        <v>93.262922396595357</v>
      </c>
      <c r="F161" s="13">
        <v>56.371816798599212</v>
      </c>
      <c r="G161" s="13">
        <v>84.03432827470175</v>
      </c>
    </row>
    <row r="162" spans="2:7" x14ac:dyDescent="0.2">
      <c r="B162" s="13">
        <v>34.119516482242418</v>
      </c>
      <c r="C162" s="13">
        <v>92.747255604431018</v>
      </c>
      <c r="D162" s="13">
        <v>30.454173810496872</v>
      </c>
      <c r="E162" s="13">
        <v>92.868336893107639</v>
      </c>
      <c r="F162" s="13">
        <v>58.74040897444754</v>
      </c>
      <c r="G162" s="13">
        <v>88.486257307931723</v>
      </c>
    </row>
    <row r="163" spans="2:7" x14ac:dyDescent="0.2">
      <c r="B163" s="13">
        <v>38.918400948424114</v>
      </c>
      <c r="C163" s="13">
        <v>92.736708169760831</v>
      </c>
      <c r="D163" s="13">
        <v>26.584462612480063</v>
      </c>
      <c r="E163" s="13">
        <v>92.367418480237049</v>
      </c>
      <c r="F163" s="13">
        <v>59.259572605659407</v>
      </c>
      <c r="G163" s="13">
        <v>88.6634285433598</v>
      </c>
    </row>
    <row r="164" spans="2:7" x14ac:dyDescent="0.2">
      <c r="B164" s="13">
        <v>43.367660389362236</v>
      </c>
      <c r="C164" s="13">
        <v>92.377881471568344</v>
      </c>
      <c r="D164" s="13">
        <v>35.64304709768934</v>
      </c>
      <c r="E164" s="13">
        <v>92.120771893254087</v>
      </c>
      <c r="F164" s="13">
        <v>55.540310099311924</v>
      </c>
      <c r="G164" s="13">
        <v>83.676075810202263</v>
      </c>
    </row>
    <row r="165" spans="2:7" x14ac:dyDescent="0.2">
      <c r="B165" s="13">
        <v>40.166531794256223</v>
      </c>
      <c r="C165" s="13">
        <v>91.908145287718057</v>
      </c>
      <c r="D165" s="13">
        <v>48.372299974672508</v>
      </c>
      <c r="E165" s="13">
        <v>93.176333963131327</v>
      </c>
      <c r="F165" s="13">
        <v>47.767966333572993</v>
      </c>
      <c r="G165" s="13">
        <v>70.752146122177905</v>
      </c>
    </row>
    <row r="166" spans="2:7" x14ac:dyDescent="0.2">
      <c r="B166" s="13">
        <v>49.670874080209678</v>
      </c>
      <c r="C166" s="13">
        <v>90.784100377514292</v>
      </c>
      <c r="D166" s="13">
        <v>35.732101022378643</v>
      </c>
      <c r="E166" s="13">
        <v>93.319381431684619</v>
      </c>
      <c r="F166" s="13">
        <v>60.341190964642934</v>
      </c>
      <c r="G166" s="13">
        <v>79.59156707739541</v>
      </c>
    </row>
    <row r="167" spans="2:7" x14ac:dyDescent="0.2">
      <c r="B167" s="13">
        <v>44.38085909665412</v>
      </c>
      <c r="C167" s="13">
        <v>89.796989191226231</v>
      </c>
      <c r="D167" s="13">
        <v>36.174441823549742</v>
      </c>
      <c r="E167" s="13">
        <v>93.599171628099171</v>
      </c>
      <c r="F167" s="13">
        <v>64.526586374269328</v>
      </c>
      <c r="G167" s="13">
        <v>84.823333740217194</v>
      </c>
    </row>
    <row r="168" spans="2:7" x14ac:dyDescent="0.2">
      <c r="B168" s="13">
        <v>39.692291680301416</v>
      </c>
      <c r="C168" s="13">
        <v>90.621199340303633</v>
      </c>
      <c r="D168" s="13">
        <v>34.52013014645803</v>
      </c>
      <c r="E168" s="13">
        <v>91.544185508539385</v>
      </c>
      <c r="F168" s="13">
        <v>68.521238013586583</v>
      </c>
      <c r="G168" s="13">
        <v>72.170716627885014</v>
      </c>
    </row>
    <row r="169" spans="2:7" x14ac:dyDescent="0.2">
      <c r="B169" s="13">
        <v>38.422291601923973</v>
      </c>
      <c r="C169" s="13">
        <v>93.053895122448637</v>
      </c>
      <c r="D169" s="13">
        <v>35.552844024271565</v>
      </c>
      <c r="E169" s="13">
        <v>91.329243696546115</v>
      </c>
      <c r="F169" s="13">
        <v>75.214574099738812</v>
      </c>
      <c r="G169" s="13">
        <v>70.856606395213205</v>
      </c>
    </row>
    <row r="170" spans="2:7" x14ac:dyDescent="0.2">
      <c r="B170" s="13">
        <v>51.94967465517265</v>
      </c>
      <c r="C170" s="13">
        <v>89.827184747779597</v>
      </c>
      <c r="D170" s="13">
        <v>42.778252205055068</v>
      </c>
      <c r="E170" s="13">
        <v>86.896451899027241</v>
      </c>
      <c r="F170" s="13">
        <v>77.064710043565398</v>
      </c>
      <c r="G170" s="13">
        <v>82.588270914198773</v>
      </c>
    </row>
    <row r="171" spans="2:7" x14ac:dyDescent="0.2">
      <c r="B171" s="13">
        <v>41.075067816793144</v>
      </c>
      <c r="C171" s="13">
        <v>89.471642751845891</v>
      </c>
      <c r="D171" s="13">
        <v>41.660370007115581</v>
      </c>
      <c r="E171" s="13">
        <v>89.836209419730679</v>
      </c>
      <c r="F171" s="13">
        <v>69.048251347065943</v>
      </c>
      <c r="G171" s="13">
        <v>88.452240780417981</v>
      </c>
    </row>
    <row r="172" spans="2:7" x14ac:dyDescent="0.2">
      <c r="B172" s="13">
        <v>43.570939282077084</v>
      </c>
      <c r="C172" s="13">
        <v>91.02278087323954</v>
      </c>
      <c r="D172" s="13">
        <v>31.56685158456165</v>
      </c>
      <c r="E172" s="13">
        <v>91.945158641603101</v>
      </c>
      <c r="F172" s="13">
        <v>55.313946234658737</v>
      </c>
      <c r="G172" s="13">
        <v>90.112839622300442</v>
      </c>
    </row>
    <row r="173" spans="2:7" x14ac:dyDescent="0.2">
      <c r="B173" s="13">
        <v>51.93779109299382</v>
      </c>
      <c r="C173" s="13">
        <v>87.599652255845086</v>
      </c>
      <c r="D173" s="13">
        <v>40.546234015769819</v>
      </c>
      <c r="E173" s="13">
        <v>92.166771958860565</v>
      </c>
      <c r="F173" s="13">
        <v>64.230172576325415</v>
      </c>
      <c r="G173" s="13">
        <v>84.594848439521158</v>
      </c>
    </row>
    <row r="174" spans="2:7" x14ac:dyDescent="0.2">
      <c r="B174" s="13">
        <v>44.846752745427281</v>
      </c>
      <c r="C174" s="13">
        <v>89.886407501226216</v>
      </c>
      <c r="D174" s="13">
        <v>39.730542222766807</v>
      </c>
      <c r="E174" s="13">
        <v>92.129109527772371</v>
      </c>
      <c r="F174" s="13">
        <v>47.442781690540407</v>
      </c>
      <c r="G174" s="13">
        <v>84.79432856605132</v>
      </c>
    </row>
    <row r="175" spans="2:7" x14ac:dyDescent="0.2">
      <c r="B175" s="13">
        <v>46.22111983290484</v>
      </c>
      <c r="C175" s="13">
        <v>88.317630113400213</v>
      </c>
      <c r="D175" s="13">
        <v>49.400564847174621</v>
      </c>
      <c r="E175" s="13">
        <v>90.358383448952566</v>
      </c>
      <c r="F175" s="13">
        <v>58.693026424702772</v>
      </c>
      <c r="G175" s="13">
        <v>81.438178945485291</v>
      </c>
    </row>
    <row r="176" spans="2:7" x14ac:dyDescent="0.2">
      <c r="B176" s="13">
        <v>42.029315468663782</v>
      </c>
      <c r="C176" s="13">
        <v>87.893317344060577</v>
      </c>
      <c r="D176" s="13">
        <v>51.698107125927756</v>
      </c>
      <c r="E176" s="13">
        <v>88.297701799129598</v>
      </c>
      <c r="F176" s="13">
        <v>58.776634841830564</v>
      </c>
      <c r="G176" s="13">
        <v>77.553229915194407</v>
      </c>
    </row>
    <row r="177" spans="2:7" x14ac:dyDescent="0.2">
      <c r="B177" s="13">
        <v>44.232413252519656</v>
      </c>
      <c r="C177" s="13">
        <v>85.946097223158219</v>
      </c>
      <c r="D177" s="13">
        <v>43.51188591887712</v>
      </c>
      <c r="E177" s="13">
        <v>92.996444482920836</v>
      </c>
      <c r="F177" s="13">
        <v>55.113622933096011</v>
      </c>
      <c r="G177" s="13">
        <v>82.071309194040865</v>
      </c>
    </row>
    <row r="178" spans="2:7" x14ac:dyDescent="0.2">
      <c r="B178" s="13">
        <v>40.69375883912199</v>
      </c>
      <c r="C178" s="13">
        <v>85.99380137082359</v>
      </c>
      <c r="D178" s="13">
        <v>43.249372222983233</v>
      </c>
      <c r="E178" s="13">
        <v>90.931246858710779</v>
      </c>
      <c r="F178" s="13">
        <v>66.180661201916081</v>
      </c>
      <c r="G178" s="13">
        <v>81.392772438142813</v>
      </c>
    </row>
    <row r="179" spans="2:7" x14ac:dyDescent="0.2">
      <c r="B179" s="13">
        <v>42.708429919906855</v>
      </c>
      <c r="C179" s="13">
        <v>83.604295459792482</v>
      </c>
      <c r="D179" s="13">
        <v>37.696345246117019</v>
      </c>
      <c r="E179" s="13">
        <v>91.306326560807236</v>
      </c>
      <c r="F179" s="13">
        <v>76.629311563394225</v>
      </c>
      <c r="G179" s="13">
        <v>80.406393753010107</v>
      </c>
    </row>
    <row r="180" spans="2:7" x14ac:dyDescent="0.2">
      <c r="B180" s="13">
        <v>46.722740566189337</v>
      </c>
      <c r="C180" s="13">
        <v>89.215320727700174</v>
      </c>
      <c r="D180" s="13">
        <v>39.622760003395555</v>
      </c>
      <c r="E180" s="13">
        <v>92.832179252782637</v>
      </c>
      <c r="F180" s="13">
        <v>74.678063684043792</v>
      </c>
      <c r="G180" s="13">
        <v>84.315407196117263</v>
      </c>
    </row>
    <row r="181" spans="2:7" x14ac:dyDescent="0.2">
      <c r="B181" s="13">
        <v>46.088804128494942</v>
      </c>
      <c r="C181" s="13">
        <v>89.960124205696161</v>
      </c>
      <c r="D181" s="13">
        <v>35.64601576289428</v>
      </c>
      <c r="E181" s="13">
        <v>93.833463029890709</v>
      </c>
      <c r="F181" s="13">
        <v>78.721601136770872</v>
      </c>
      <c r="G181" s="13">
        <v>86.107645650966447</v>
      </c>
    </row>
    <row r="182" spans="2:7" x14ac:dyDescent="0.2">
      <c r="B182" s="13">
        <v>49.78500739465678</v>
      </c>
      <c r="C182" s="13">
        <v>88.681072156454491</v>
      </c>
      <c r="D182" s="13">
        <v>32.560203179847647</v>
      </c>
      <c r="E182" s="13">
        <v>91.62883310677411</v>
      </c>
      <c r="F182" s="13">
        <v>66.277784264576539</v>
      </c>
      <c r="G182" s="13">
        <v>82.481953752007968</v>
      </c>
    </row>
    <row r="183" spans="2:7" x14ac:dyDescent="0.2">
      <c r="B183" s="13">
        <v>40.840964296820935</v>
      </c>
      <c r="C183" s="13">
        <v>88.668059595791746</v>
      </c>
      <c r="D183" s="13">
        <v>27.653852306585982</v>
      </c>
      <c r="E183" s="13">
        <v>92.078681999268127</v>
      </c>
      <c r="F183" s="13">
        <v>62.801665835961323</v>
      </c>
      <c r="G183" s="13">
        <v>79.972671267460598</v>
      </c>
    </row>
    <row r="184" spans="2:7" x14ac:dyDescent="0.2">
      <c r="B184" s="13">
        <v>45.178672472528525</v>
      </c>
      <c r="C184" s="13">
        <v>89.196747927845621</v>
      </c>
      <c r="D184" s="13">
        <v>34.330674625003248</v>
      </c>
      <c r="E184" s="13">
        <v>92.327793298527027</v>
      </c>
      <c r="F184" s="13">
        <v>68.470613861350202</v>
      </c>
      <c r="G184" s="13">
        <v>83.535756710447558</v>
      </c>
    </row>
    <row r="185" spans="2:7" x14ac:dyDescent="0.2">
      <c r="B185" s="13">
        <v>52.43557909112188</v>
      </c>
      <c r="C185" s="13">
        <v>87.079597327841327</v>
      </c>
      <c r="D185" s="13">
        <v>38.399660082159457</v>
      </c>
      <c r="E185" s="13">
        <v>92.064002063897235</v>
      </c>
      <c r="F185" s="13">
        <v>69.55950471626636</v>
      </c>
      <c r="G185" s="13">
        <v>83.259766609907558</v>
      </c>
    </row>
    <row r="186" spans="2:7" x14ac:dyDescent="0.2">
      <c r="B186" s="13">
        <v>51.514150430938891</v>
      </c>
      <c r="C186" s="13">
        <v>88.959782553564523</v>
      </c>
      <c r="D186" s="13">
        <v>36.072888537578251</v>
      </c>
      <c r="E186" s="13">
        <v>91.36070878273685</v>
      </c>
      <c r="F186" s="13">
        <v>64.751240949574694</v>
      </c>
      <c r="G186" s="13">
        <v>83.324337091159933</v>
      </c>
    </row>
    <row r="187" spans="2:7" x14ac:dyDescent="0.2">
      <c r="B187" s="13">
        <v>41.024435027679587</v>
      </c>
      <c r="C187" s="13">
        <v>85.445820644713649</v>
      </c>
      <c r="D187" s="13">
        <v>32.890251176868368</v>
      </c>
      <c r="E187" s="13">
        <v>91.218462070076015</v>
      </c>
      <c r="F187" s="13">
        <v>70.685557589278559</v>
      </c>
      <c r="G187" s="13">
        <v>82.063985517728995</v>
      </c>
    </row>
    <row r="188" spans="2:7" x14ac:dyDescent="0.2">
      <c r="B188" s="13">
        <v>41.37094848459531</v>
      </c>
      <c r="C188" s="13">
        <v>86.083694304677749</v>
      </c>
      <c r="D188" s="13">
        <v>32.351976936940012</v>
      </c>
      <c r="E188" s="13">
        <v>90.394966823120313</v>
      </c>
      <c r="F188" s="13">
        <v>54.439070750109643</v>
      </c>
      <c r="G188" s="13">
        <v>85.169222710211315</v>
      </c>
    </row>
    <row r="189" spans="2:7" x14ac:dyDescent="0.2">
      <c r="B189" s="13">
        <v>47.436679369832902</v>
      </c>
      <c r="C189" s="13">
        <v>88.221827322185561</v>
      </c>
      <c r="D189" s="13">
        <v>32.646097989818323</v>
      </c>
      <c r="E189" s="13">
        <v>90.252456779803595</v>
      </c>
      <c r="F189" s="13">
        <v>56.674591154969121</v>
      </c>
      <c r="G189" s="13">
        <v>85.150093345057996</v>
      </c>
    </row>
    <row r="190" spans="2:7" x14ac:dyDescent="0.2">
      <c r="B190" s="13">
        <v>44.7997481411157</v>
      </c>
      <c r="C190" s="13">
        <v>88.787248615775212</v>
      </c>
      <c r="D190" s="13">
        <v>46.208544839679483</v>
      </c>
      <c r="E190" s="13">
        <v>89.819300141783998</v>
      </c>
      <c r="F190" s="13">
        <v>53.036714455025113</v>
      </c>
      <c r="G190" s="13">
        <v>77.534316604233638</v>
      </c>
    </row>
    <row r="191" spans="2:7" x14ac:dyDescent="0.2">
      <c r="B191" s="13">
        <v>41.91518499979739</v>
      </c>
      <c r="C191" s="13">
        <v>90.577878106408292</v>
      </c>
      <c r="D191" s="13">
        <v>43.306372259987874</v>
      </c>
      <c r="E191" s="13">
        <v>91.399746421407045</v>
      </c>
      <c r="F191" s="13">
        <v>40.402795595178674</v>
      </c>
      <c r="G191" s="13">
        <v>72.725266525523551</v>
      </c>
    </row>
    <row r="192" spans="2:7" x14ac:dyDescent="0.2">
      <c r="B192" s="13">
        <v>41.624444380506908</v>
      </c>
      <c r="C192" s="13">
        <v>91.593231929265883</v>
      </c>
      <c r="D192" s="13">
        <v>45.296484333748381</v>
      </c>
      <c r="E192" s="13">
        <v>92.620121844308201</v>
      </c>
      <c r="F192" s="13">
        <v>46.150684409203841</v>
      </c>
      <c r="G192" s="13">
        <v>80.905154828564775</v>
      </c>
    </row>
    <row r="193" spans="2:7" x14ac:dyDescent="0.2">
      <c r="B193" s="13">
        <v>42.578483051902595</v>
      </c>
      <c r="C193" s="13">
        <v>89.000027377305372</v>
      </c>
      <c r="D193" s="13">
        <v>48.494090498910523</v>
      </c>
      <c r="E193" s="13">
        <v>90.226157666205893</v>
      </c>
      <c r="F193" s="13">
        <v>45.016852676545668</v>
      </c>
      <c r="G193" s="13">
        <v>88.808627246216489</v>
      </c>
    </row>
    <row r="194" spans="2:7" x14ac:dyDescent="0.2">
      <c r="B194" s="13">
        <v>37.94726211359783</v>
      </c>
      <c r="C194" s="13">
        <v>87.578861856886988</v>
      </c>
      <c r="D194" s="13">
        <v>41.608580005913751</v>
      </c>
      <c r="E194" s="13">
        <v>89.255920048542549</v>
      </c>
      <c r="F194" s="13">
        <v>49.927565314589565</v>
      </c>
      <c r="G194" s="13">
        <v>87.314649330541968</v>
      </c>
    </row>
    <row r="195" spans="2:7" x14ac:dyDescent="0.2">
      <c r="B195" s="13">
        <v>37.018819704664736</v>
      </c>
      <c r="C195" s="13">
        <v>88.89497000365273</v>
      </c>
      <c r="D195" s="13">
        <v>37.743047396017026</v>
      </c>
      <c r="E195" s="13">
        <v>92.063611323516639</v>
      </c>
      <c r="F195" s="13">
        <v>50.476443277619815</v>
      </c>
      <c r="G195" s="13">
        <v>83.259240515330632</v>
      </c>
    </row>
    <row r="196" spans="2:7" x14ac:dyDescent="0.2">
      <c r="B196" s="13">
        <v>35.059494731771565</v>
      </c>
      <c r="C196" s="13">
        <v>89.103937724873887</v>
      </c>
      <c r="D196" s="13">
        <v>39.265565174554254</v>
      </c>
      <c r="E196" s="13">
        <v>90.458057849980037</v>
      </c>
      <c r="F196" s="13">
        <v>60.169093487296735</v>
      </c>
      <c r="G196" s="13">
        <v>77.51512199955927</v>
      </c>
    </row>
    <row r="197" spans="2:7" x14ac:dyDescent="0.2">
      <c r="B197" s="13">
        <v>37.77332347204667</v>
      </c>
      <c r="C197" s="13">
        <v>88.769814428904581</v>
      </c>
      <c r="D197" s="13">
        <v>38.58240197313139</v>
      </c>
      <c r="E197" s="13">
        <v>92.085319351988232</v>
      </c>
      <c r="F197" s="13">
        <v>52.892784139651226</v>
      </c>
      <c r="G197" s="13">
        <v>80.490819332041653</v>
      </c>
    </row>
    <row r="198" spans="2:7" x14ac:dyDescent="0.2">
      <c r="B198" s="13">
        <v>43.143440597306551</v>
      </c>
      <c r="C198" s="13">
        <v>91.571984805450157</v>
      </c>
      <c r="D198" s="13">
        <v>44.990680972686128</v>
      </c>
      <c r="E198" s="13">
        <v>87.625296773162063</v>
      </c>
      <c r="F198" s="13">
        <v>50.931262670707277</v>
      </c>
      <c r="G198" s="13">
        <v>83.599393405318295</v>
      </c>
    </row>
    <row r="199" spans="2:7" x14ac:dyDescent="0.2">
      <c r="B199" s="13">
        <v>38.095424777660497</v>
      </c>
      <c r="C199" s="13">
        <v>90.593539859800714</v>
      </c>
      <c r="D199" s="13">
        <v>41.033511065500633</v>
      </c>
      <c r="E199" s="13">
        <v>90.032072740179615</v>
      </c>
      <c r="F199" s="13">
        <v>51.836951525406974</v>
      </c>
      <c r="G199" s="13">
        <v>85.783853596056986</v>
      </c>
    </row>
    <row r="200" spans="2:7" x14ac:dyDescent="0.2">
      <c r="B200" s="13">
        <v>35.480121688664447</v>
      </c>
      <c r="C200" s="13">
        <v>89.11920178104269</v>
      </c>
      <c r="D200" s="13">
        <v>43.317916533553323</v>
      </c>
      <c r="E200" s="13">
        <v>90.827938508814455</v>
      </c>
      <c r="F200" s="13">
        <v>55.357964510521661</v>
      </c>
      <c r="G200" s="13">
        <v>86.278346980645651</v>
      </c>
    </row>
    <row r="201" spans="2:7" x14ac:dyDescent="0.2">
      <c r="B201" s="13">
        <v>38.824357099121279</v>
      </c>
      <c r="C201" s="13">
        <v>86.497422020856021</v>
      </c>
      <c r="D201" s="13">
        <v>40.913301013633671</v>
      </c>
      <c r="E201" s="13">
        <v>92.729437407912613</v>
      </c>
      <c r="F201" s="13">
        <v>64.224238203549007</v>
      </c>
      <c r="G201" s="13">
        <v>84.351375042162346</v>
      </c>
    </row>
    <row r="202" spans="2:7" x14ac:dyDescent="0.2">
      <c r="B202" s="13">
        <v>37.728141127596899</v>
      </c>
      <c r="C202" s="13">
        <v>87.555226077151985</v>
      </c>
      <c r="D202" s="13">
        <v>37.959365490065274</v>
      </c>
      <c r="E202" s="13">
        <v>89.059840113212829</v>
      </c>
      <c r="F202" s="13">
        <v>56.984125066645802</v>
      </c>
      <c r="G202" s="13">
        <v>87.748852016886062</v>
      </c>
    </row>
    <row r="203" spans="2:7" x14ac:dyDescent="0.2">
      <c r="B203" s="13">
        <v>34.806774265179222</v>
      </c>
      <c r="C203" s="13">
        <v>88.250404281628676</v>
      </c>
      <c r="D203" s="13">
        <v>31.261984235184627</v>
      </c>
      <c r="E203" s="13">
        <v>90.3336428465322</v>
      </c>
      <c r="F203" s="13">
        <v>45.128222604836786</v>
      </c>
      <c r="G203" s="13">
        <v>91.317362933887523</v>
      </c>
    </row>
    <row r="204" spans="2:7" x14ac:dyDescent="0.2">
      <c r="B204" s="13">
        <v>40.24067875762519</v>
      </c>
      <c r="C204" s="13">
        <v>90.542848535790696</v>
      </c>
      <c r="D204" s="13">
        <v>34.703812405922243</v>
      </c>
      <c r="E204" s="13">
        <v>92.144698854527988</v>
      </c>
      <c r="F204" s="13">
        <v>43.794606899366407</v>
      </c>
      <c r="G204" s="13">
        <v>89.880760290032924</v>
      </c>
    </row>
    <row r="205" spans="2:7" x14ac:dyDescent="0.2">
      <c r="B205" s="13">
        <v>41.847517320731228</v>
      </c>
      <c r="C205" s="13">
        <v>90.088286780429982</v>
      </c>
      <c r="D205" s="13">
        <v>33.03403764891226</v>
      </c>
      <c r="E205" s="13">
        <v>91.489478538336073</v>
      </c>
      <c r="F205" s="13">
        <v>44.385140957443426</v>
      </c>
      <c r="G205" s="13">
        <v>88.169600834766982</v>
      </c>
    </row>
    <row r="206" spans="2:7" x14ac:dyDescent="0.2">
      <c r="B206" s="13">
        <v>39.662545120224507</v>
      </c>
      <c r="C206" s="13">
        <v>90.678471686965352</v>
      </c>
      <c r="D206" s="13">
        <v>41.672643114159712</v>
      </c>
      <c r="E206" s="13">
        <v>91.757776335533521</v>
      </c>
      <c r="F206" s="13">
        <v>45.012953215498172</v>
      </c>
      <c r="G206" s="13">
        <v>82.042616302075544</v>
      </c>
    </row>
    <row r="207" spans="2:7" x14ac:dyDescent="0.2">
      <c r="B207" s="13">
        <v>40.816116121792028</v>
      </c>
      <c r="C207" s="13">
        <v>91.407311533364179</v>
      </c>
      <c r="D207" s="13">
        <v>34.936254309681409</v>
      </c>
      <c r="E207" s="13">
        <v>91.292300529921192</v>
      </c>
      <c r="F207" s="13">
        <v>60.069993740451217</v>
      </c>
      <c r="G207" s="13">
        <v>84.129158321232396</v>
      </c>
    </row>
    <row r="208" spans="2:7" x14ac:dyDescent="0.2">
      <c r="B208" s="13">
        <v>41.386028408374912</v>
      </c>
      <c r="C208" s="13">
        <v>88.718493425075749</v>
      </c>
      <c r="D208" s="13">
        <v>38.805273116817681</v>
      </c>
      <c r="E208" s="13">
        <v>90.686889819806126</v>
      </c>
      <c r="F208" s="13">
        <v>58.424098894460151</v>
      </c>
      <c r="G208" s="13">
        <v>85.0546645244373</v>
      </c>
    </row>
    <row r="209" spans="2:7" x14ac:dyDescent="0.2">
      <c r="B209" s="13">
        <v>42.403935364640247</v>
      </c>
      <c r="C209" s="13">
        <v>92.03471084630317</v>
      </c>
      <c r="D209" s="13">
        <v>38.637339222702387</v>
      </c>
      <c r="E209" s="13">
        <v>88.944152750794373</v>
      </c>
      <c r="F209" s="13">
        <v>55.038674333899593</v>
      </c>
      <c r="G209" s="13">
        <v>85.144310591491305</v>
      </c>
    </row>
    <row r="210" spans="2:7" x14ac:dyDescent="0.2">
      <c r="B210" s="13">
        <v>45.876573790475774</v>
      </c>
      <c r="C210" s="13">
        <v>87.524712915079803</v>
      </c>
      <c r="D210" s="13">
        <v>30.576414351261228</v>
      </c>
      <c r="E210" s="13">
        <v>91.480080424298052</v>
      </c>
      <c r="F210" s="13">
        <v>71.010909772487722</v>
      </c>
      <c r="G210" s="13">
        <v>77.33884593755468</v>
      </c>
    </row>
    <row r="211" spans="2:7" x14ac:dyDescent="0.2">
      <c r="B211" s="13">
        <v>45.635603727377365</v>
      </c>
      <c r="C211" s="13">
        <v>86.253979500799829</v>
      </c>
      <c r="D211" s="13">
        <v>28.713742758697308</v>
      </c>
      <c r="E211" s="13">
        <v>91.585945066644967</v>
      </c>
      <c r="F211" s="13">
        <v>46.872798453964634</v>
      </c>
      <c r="G211" s="13">
        <v>80.442588646567785</v>
      </c>
    </row>
    <row r="212" spans="2:7" x14ac:dyDescent="0.2">
      <c r="B212" s="13">
        <v>49.083624810527702</v>
      </c>
      <c r="C212" s="13">
        <v>86.910868105394627</v>
      </c>
      <c r="D212" s="13">
        <v>31.394078110530479</v>
      </c>
      <c r="E212" s="13">
        <v>93.217502218544766</v>
      </c>
      <c r="F212" s="13">
        <v>57.823072535443472</v>
      </c>
      <c r="G212" s="13">
        <v>80.098517859368187</v>
      </c>
    </row>
    <row r="213" spans="2:7" x14ac:dyDescent="0.2">
      <c r="B213" s="13">
        <v>41.637486455997035</v>
      </c>
      <c r="C213" s="13">
        <v>76.110992968278509</v>
      </c>
      <c r="D213" s="13">
        <v>35.912279276135507</v>
      </c>
      <c r="E213" s="13">
        <v>91.687379145536852</v>
      </c>
      <c r="F213" s="13">
        <v>60.287847055946415</v>
      </c>
      <c r="G213" s="13">
        <v>78.695803850213409</v>
      </c>
    </row>
    <row r="214" spans="2:7" x14ac:dyDescent="0.2">
      <c r="B214" s="13">
        <v>45.803925712463609</v>
      </c>
      <c r="C214" s="13">
        <v>77.688185415364956</v>
      </c>
      <c r="D214" s="13">
        <v>33.586197661988876</v>
      </c>
      <c r="E214" s="13">
        <v>92.307869002019089</v>
      </c>
      <c r="F214" s="13">
        <v>62.671713399986473</v>
      </c>
      <c r="G214" s="13">
        <v>81.463802566834858</v>
      </c>
    </row>
    <row r="215" spans="2:7" x14ac:dyDescent="0.2">
      <c r="B215" s="13">
        <v>42.4539685090106</v>
      </c>
      <c r="C215" s="13">
        <v>85.170556631167855</v>
      </c>
      <c r="D215" s="13">
        <v>42.758684740724966</v>
      </c>
      <c r="E215" s="13">
        <v>92.60451409916331</v>
      </c>
      <c r="F215" s="13">
        <v>68.723905427518375</v>
      </c>
      <c r="G215" s="13">
        <v>84.136387014424798</v>
      </c>
    </row>
    <row r="216" spans="2:7" x14ac:dyDescent="0.2">
      <c r="B216" s="13">
        <v>31.866708358144148</v>
      </c>
      <c r="C216" s="13">
        <v>92.587132922434932</v>
      </c>
      <c r="D216" s="13">
        <v>51.027792552109261</v>
      </c>
      <c r="E216" s="13">
        <v>91.607398532857275</v>
      </c>
      <c r="F216" s="13">
        <v>62.562249273819923</v>
      </c>
      <c r="G216" s="13">
        <v>82.5638656996409</v>
      </c>
    </row>
    <row r="217" spans="2:7" x14ac:dyDescent="0.2">
      <c r="B217" s="13">
        <v>35.555639574816105</v>
      </c>
      <c r="C217" s="13">
        <v>89.153788354175759</v>
      </c>
      <c r="D217" s="13">
        <v>39.576781938996092</v>
      </c>
      <c r="E217" s="13">
        <v>88.999987477163387</v>
      </c>
      <c r="F217" s="13">
        <v>58.515673438014069</v>
      </c>
      <c r="G217" s="13">
        <v>85.145834324435384</v>
      </c>
    </row>
    <row r="218" spans="2:7" x14ac:dyDescent="0.2">
      <c r="B218" s="13">
        <v>35.538174647601288</v>
      </c>
      <c r="C218" s="13">
        <v>88.634438139689848</v>
      </c>
      <c r="D218" s="13">
        <v>34.402482672690219</v>
      </c>
      <c r="E218" s="13">
        <v>89.052463784137643</v>
      </c>
      <c r="F218" s="13">
        <v>64.318098785669264</v>
      </c>
      <c r="G218" s="13">
        <v>83.442745900165178</v>
      </c>
    </row>
    <row r="219" spans="2:7" x14ac:dyDescent="0.2">
      <c r="B219" s="13">
        <v>39.256482906272197</v>
      </c>
      <c r="C219" s="13">
        <v>91.928094810024305</v>
      </c>
      <c r="D219" s="13">
        <v>36.927909785189151</v>
      </c>
      <c r="E219" s="13">
        <v>88.706056821777025</v>
      </c>
      <c r="F219" s="13">
        <v>52.676923812729044</v>
      </c>
      <c r="G219" s="13">
        <v>89.33643512679933</v>
      </c>
    </row>
    <row r="220" spans="2:7" x14ac:dyDescent="0.2">
      <c r="B220" s="13">
        <v>42.280005257693944</v>
      </c>
      <c r="C220" s="13">
        <v>88.379670318827962</v>
      </c>
      <c r="D220" s="13">
        <v>39.110067010074694</v>
      </c>
      <c r="E220" s="13">
        <v>90.052847908617963</v>
      </c>
      <c r="F220" s="13">
        <v>37.823291112535351</v>
      </c>
      <c r="G220" s="13">
        <v>90.922813135774902</v>
      </c>
    </row>
    <row r="221" spans="2:7" x14ac:dyDescent="0.2">
      <c r="B221" s="13">
        <v>43.264510345349343</v>
      </c>
      <c r="C221" s="13">
        <v>90.602608003860766</v>
      </c>
      <c r="D221" s="13">
        <v>37.021767930413191</v>
      </c>
      <c r="E221" s="13">
        <v>90.84548256033095</v>
      </c>
      <c r="F221" s="13">
        <v>36.893170089298842</v>
      </c>
      <c r="G221" s="13">
        <v>88.249138110151435</v>
      </c>
    </row>
    <row r="222" spans="2:7" x14ac:dyDescent="0.2">
      <c r="B222" s="13">
        <v>36.185459448405297</v>
      </c>
      <c r="C222" s="13">
        <v>89.528259357561893</v>
      </c>
      <c r="D222" s="13">
        <v>32.986939970323043</v>
      </c>
      <c r="E222" s="13">
        <v>91.01113231169299</v>
      </c>
      <c r="F222" s="13">
        <v>47.532565322206558</v>
      </c>
      <c r="G222" s="13">
        <v>85.160215381457988</v>
      </c>
    </row>
    <row r="223" spans="2:7" x14ac:dyDescent="0.2">
      <c r="B223" s="13">
        <v>32.585185600459198</v>
      </c>
      <c r="C223" s="13">
        <v>87.261331403640909</v>
      </c>
      <c r="D223" s="13">
        <v>35.55495485149013</v>
      </c>
      <c r="E223" s="13">
        <v>89.647682391189193</v>
      </c>
      <c r="F223" s="13">
        <v>54.940262914663982</v>
      </c>
      <c r="G223" s="13">
        <v>87.530184979286616</v>
      </c>
    </row>
    <row r="224" spans="2:7" x14ac:dyDescent="0.2">
      <c r="B224" s="13">
        <v>37.128216833719172</v>
      </c>
      <c r="C224" s="13">
        <v>88.563440156179482</v>
      </c>
      <c r="D224" s="13">
        <v>36.90260363172623</v>
      </c>
      <c r="E224" s="13">
        <v>91.37251538577317</v>
      </c>
      <c r="F224" s="13">
        <v>67.65923714926123</v>
      </c>
      <c r="G224" s="13">
        <v>83.703480744126679</v>
      </c>
    </row>
    <row r="225" spans="2:7" x14ac:dyDescent="0.2">
      <c r="B225" s="13">
        <v>40.131609577858221</v>
      </c>
      <c r="C225" s="13">
        <v>88.921294854572039</v>
      </c>
      <c r="D225" s="13">
        <v>34.849570775598728</v>
      </c>
      <c r="E225" s="13">
        <v>90.591392614881087</v>
      </c>
      <c r="F225" s="13">
        <v>57.829383906397965</v>
      </c>
      <c r="G225" s="13">
        <v>86.806802412737454</v>
      </c>
    </row>
    <row r="226" spans="2:7" x14ac:dyDescent="0.2">
      <c r="B226" s="13">
        <v>41.952107724846385</v>
      </c>
      <c r="C226" s="13">
        <v>89.220463788080863</v>
      </c>
      <c r="D226" s="13">
        <v>38.46767854764596</v>
      </c>
      <c r="E226" s="13">
        <v>90.61793729928516</v>
      </c>
      <c r="F226" s="13">
        <v>62.658805782156826</v>
      </c>
      <c r="G226" s="13">
        <v>84.107605951813369</v>
      </c>
    </row>
    <row r="227" spans="2:7" x14ac:dyDescent="0.2">
      <c r="B227" s="13">
        <v>34.779185357882156</v>
      </c>
      <c r="C227" s="13">
        <v>89.61126077305812</v>
      </c>
      <c r="D227" s="13">
        <v>34.073383663815903</v>
      </c>
      <c r="E227" s="13">
        <v>89.496440292559896</v>
      </c>
      <c r="F227" s="13">
        <v>46.562467949582874</v>
      </c>
      <c r="G227" s="13">
        <v>81.011055321543381</v>
      </c>
    </row>
    <row r="228" spans="2:7" x14ac:dyDescent="0.2">
      <c r="B228" s="13">
        <v>29.703697493870187</v>
      </c>
      <c r="C228" s="13">
        <v>91.832004044700966</v>
      </c>
      <c r="D228" s="13">
        <v>38.395418445607419</v>
      </c>
      <c r="E228" s="13">
        <v>90.656142414657495</v>
      </c>
      <c r="F228" s="13">
        <v>63.528271543913739</v>
      </c>
      <c r="G228" s="13">
        <v>80.344345401456508</v>
      </c>
    </row>
    <row r="229" spans="2:7" x14ac:dyDescent="0.2">
      <c r="B229" s="13">
        <v>35.944062333220053</v>
      </c>
      <c r="C229" s="13">
        <v>90.142224312383945</v>
      </c>
      <c r="D229" s="13">
        <v>40.29643095401277</v>
      </c>
      <c r="E229" s="13">
        <v>90.043258674494183</v>
      </c>
      <c r="F229" s="13">
        <v>60.910185874133226</v>
      </c>
      <c r="G229" s="13">
        <v>82.525450965423218</v>
      </c>
    </row>
    <row r="230" spans="2:7" x14ac:dyDescent="0.2">
      <c r="B230" s="13">
        <v>37.647671158950956</v>
      </c>
      <c r="C230" s="13">
        <v>88.868537344178492</v>
      </c>
      <c r="D230" s="13">
        <v>46.695551947083359</v>
      </c>
      <c r="E230" s="13">
        <v>90.548444998207145</v>
      </c>
      <c r="F230" s="13">
        <v>62.160098191897099</v>
      </c>
      <c r="G230" s="13">
        <v>79.033216595168753</v>
      </c>
    </row>
    <row r="231" spans="2:7" x14ac:dyDescent="0.2">
      <c r="B231" s="13">
        <v>40.664655500942395</v>
      </c>
      <c r="C231" s="13">
        <v>90.074596681161267</v>
      </c>
      <c r="D231" s="13">
        <v>41.674896044961145</v>
      </c>
      <c r="E231" s="13">
        <v>90.818119773512578</v>
      </c>
      <c r="F231" s="13">
        <v>60.392982518752994</v>
      </c>
      <c r="G231" s="13">
        <v>83.640909877514488</v>
      </c>
    </row>
    <row r="232" spans="2:7" x14ac:dyDescent="0.2">
      <c r="B232" s="13">
        <v>43.101835720124406</v>
      </c>
      <c r="C232" s="13">
        <v>90.343447084525806</v>
      </c>
      <c r="D232" s="13">
        <v>33.983354534459856</v>
      </c>
      <c r="E232" s="13">
        <v>89.022351582085804</v>
      </c>
      <c r="F232" s="13">
        <v>64.172622013472093</v>
      </c>
      <c r="G232" s="13">
        <v>84.77982473881562</v>
      </c>
    </row>
    <row r="233" spans="2:7" x14ac:dyDescent="0.2">
      <c r="B233" s="13">
        <v>30.485580368616375</v>
      </c>
      <c r="C233" s="13">
        <v>86.666740298572876</v>
      </c>
      <c r="D233" s="13">
        <v>31.761486263589251</v>
      </c>
      <c r="E233" s="13">
        <v>89.336898757454165</v>
      </c>
      <c r="F233" s="13">
        <v>65.481680657981684</v>
      </c>
      <c r="G233" s="13">
        <v>88.954869629436885</v>
      </c>
    </row>
    <row r="234" spans="2:7" x14ac:dyDescent="0.2">
      <c r="B234" s="13">
        <v>32.781609785465072</v>
      </c>
      <c r="C234" s="13">
        <v>88.893791439508192</v>
      </c>
      <c r="D234" s="13">
        <v>28.074303069240635</v>
      </c>
      <c r="E234" s="13">
        <v>90.387333424496461</v>
      </c>
      <c r="F234" s="13">
        <v>60.129833113423594</v>
      </c>
      <c r="G234" s="13">
        <v>87.213181177977773</v>
      </c>
    </row>
    <row r="235" spans="2:7" x14ac:dyDescent="0.2">
      <c r="B235" s="13">
        <v>35.673343837162669</v>
      </c>
      <c r="C235" s="13">
        <v>90.68903673139134</v>
      </c>
      <c r="D235" s="13">
        <v>29.991685193585685</v>
      </c>
      <c r="E235" s="13">
        <v>91.661945855093407</v>
      </c>
      <c r="F235" s="13">
        <v>67.449578491218801</v>
      </c>
      <c r="G235" s="13">
        <v>86.749671245526315</v>
      </c>
    </row>
    <row r="236" spans="2:7" x14ac:dyDescent="0.2">
      <c r="B236" s="13">
        <v>31.944649692041484</v>
      </c>
      <c r="C236" s="13">
        <v>89.130117321954444</v>
      </c>
      <c r="D236" s="13">
        <v>37.869293191791805</v>
      </c>
      <c r="E236" s="13">
        <v>90.497372729199597</v>
      </c>
      <c r="F236" s="13">
        <v>46.452790696673276</v>
      </c>
      <c r="G236" s="13">
        <v>90.313857511544185</v>
      </c>
    </row>
    <row r="237" spans="2:7" x14ac:dyDescent="0.2">
      <c r="B237" s="13">
        <v>26.539158911920428</v>
      </c>
      <c r="C237" s="13">
        <v>87.378771892654598</v>
      </c>
      <c r="D237" s="13">
        <v>38.119748597151577</v>
      </c>
      <c r="E237" s="13">
        <v>91.317767378332263</v>
      </c>
      <c r="F237" s="13">
        <v>43.635924707560143</v>
      </c>
      <c r="G237" s="13">
        <v>91.772849418103263</v>
      </c>
    </row>
    <row r="238" spans="2:7" x14ac:dyDescent="0.2">
      <c r="B238" s="13">
        <v>27.034432259351618</v>
      </c>
      <c r="C238" s="13">
        <v>87.570975515141811</v>
      </c>
      <c r="D238" s="13">
        <v>38.374416015551382</v>
      </c>
      <c r="E238" s="13">
        <v>87.674214197927839</v>
      </c>
      <c r="F238" s="13">
        <v>48.66570879758639</v>
      </c>
      <c r="G238" s="13">
        <v>88.391307468651874</v>
      </c>
    </row>
    <row r="239" spans="2:7" x14ac:dyDescent="0.2">
      <c r="B239" s="13">
        <v>29.895695767904069</v>
      </c>
      <c r="C239" s="13">
        <v>86.967158474625734</v>
      </c>
      <c r="D239" s="13">
        <v>43.045223354282413</v>
      </c>
      <c r="E239" s="13">
        <v>90.109260328225801</v>
      </c>
      <c r="F239" s="13">
        <v>52.83317425541933</v>
      </c>
      <c r="G239" s="13">
        <v>88.348078452271835</v>
      </c>
    </row>
    <row r="240" spans="2:7" x14ac:dyDescent="0.2">
      <c r="B240" s="13">
        <v>38.799815107345466</v>
      </c>
      <c r="C240" s="13">
        <v>91.14699128648418</v>
      </c>
      <c r="D240" s="13">
        <v>40.334567545339269</v>
      </c>
      <c r="E240" s="13">
        <v>91.277726372495835</v>
      </c>
      <c r="F240" s="13">
        <v>49.812381800955755</v>
      </c>
      <c r="G240" s="13">
        <v>89.840583786823046</v>
      </c>
    </row>
    <row r="241" spans="2:7" x14ac:dyDescent="0.2">
      <c r="B241" s="13">
        <v>39.566351123118366</v>
      </c>
      <c r="C241" s="13">
        <v>93.126120482718548</v>
      </c>
      <c r="D241" s="13">
        <v>44.11066156751852</v>
      </c>
      <c r="E241" s="13">
        <v>90.913388325304481</v>
      </c>
      <c r="F241" s="13">
        <v>47.686458486289801</v>
      </c>
      <c r="G241" s="13">
        <v>89.354396773786547</v>
      </c>
    </row>
    <row r="242" spans="2:7" x14ac:dyDescent="0.2">
      <c r="B242" s="13">
        <v>33.277600048919169</v>
      </c>
      <c r="C242" s="13">
        <v>91.780317154278649</v>
      </c>
      <c r="D242" s="13">
        <v>42.733352794648887</v>
      </c>
      <c r="E242" s="13">
        <v>90.35632770595177</v>
      </c>
      <c r="F242" s="13">
        <v>59.339591273599751</v>
      </c>
      <c r="G242" s="13">
        <v>83.872551165903971</v>
      </c>
    </row>
    <row r="243" spans="2:7" x14ac:dyDescent="0.2">
      <c r="B243" s="13">
        <v>36.103730098722565</v>
      </c>
      <c r="C243" s="13">
        <v>91.144088122894871</v>
      </c>
      <c r="D243" s="13">
        <v>39.852577842287943</v>
      </c>
      <c r="E243" s="13">
        <v>90.624564213922142</v>
      </c>
      <c r="F243" s="13">
        <v>47.151831300973711</v>
      </c>
      <c r="G243" s="13">
        <v>88.857342024934582</v>
      </c>
    </row>
    <row r="244" spans="2:7" x14ac:dyDescent="0.2">
      <c r="B244" s="13">
        <v>31.927260763804068</v>
      </c>
      <c r="C244" s="13">
        <v>88.757562901981032</v>
      </c>
      <c r="D244" s="13">
        <v>35.85298665122869</v>
      </c>
      <c r="E244" s="13">
        <v>86.919210505609314</v>
      </c>
      <c r="F244" s="13">
        <v>53.036606275721674</v>
      </c>
      <c r="G244" s="13">
        <v>90.074245712795602</v>
      </c>
    </row>
    <row r="245" spans="2:7" x14ac:dyDescent="0.2">
      <c r="B245" s="13">
        <v>27.751693679305877</v>
      </c>
      <c r="C245" s="13">
        <v>89.892671306520086</v>
      </c>
      <c r="D245" s="13">
        <v>43.026027595450557</v>
      </c>
      <c r="E245" s="13">
        <v>87.49794976318752</v>
      </c>
      <c r="F245" s="13">
        <v>55.828268115490495</v>
      </c>
      <c r="G245" s="13">
        <v>88.626564770692937</v>
      </c>
    </row>
    <row r="246" spans="2:7" x14ac:dyDescent="0.2">
      <c r="B246" s="13">
        <v>30.128349366837785</v>
      </c>
      <c r="C246" s="13">
        <v>89.320018008776159</v>
      </c>
      <c r="D246" s="13">
        <v>39.901506620939287</v>
      </c>
      <c r="E246" s="13">
        <v>86.719142039551429</v>
      </c>
      <c r="F246" s="13">
        <v>56.768063673158615</v>
      </c>
      <c r="G246" s="13">
        <v>82.7462948343519</v>
      </c>
    </row>
    <row r="247" spans="2:7" x14ac:dyDescent="0.2">
      <c r="B247" s="13">
        <v>31.049425605440145</v>
      </c>
      <c r="C247" s="13">
        <v>90.287666052185628</v>
      </c>
      <c r="D247" s="13">
        <v>34.369380935619148</v>
      </c>
      <c r="E247" s="13">
        <v>89.125226697410511</v>
      </c>
      <c r="F247" s="13">
        <v>49.450369226000063</v>
      </c>
      <c r="G247" s="13">
        <v>87.336992416444062</v>
      </c>
    </row>
    <row r="248" spans="2:7" x14ac:dyDescent="0.2">
      <c r="B248" s="13">
        <v>26.538903976474973</v>
      </c>
      <c r="C248" s="13">
        <v>91.338845520242145</v>
      </c>
      <c r="D248" s="13">
        <v>35.113414311920579</v>
      </c>
      <c r="E248" s="13">
        <v>90.432301640933559</v>
      </c>
      <c r="F248" s="13">
        <v>51.426640238369131</v>
      </c>
      <c r="G248" s="13">
        <v>83.501061660721433</v>
      </c>
    </row>
    <row r="249" spans="2:7" x14ac:dyDescent="0.2">
      <c r="B249" s="13">
        <v>27.660820068686601</v>
      </c>
      <c r="C249" s="13">
        <v>91.419723975788187</v>
      </c>
      <c r="D249" s="13">
        <v>26.611572693989554</v>
      </c>
      <c r="E249" s="13">
        <v>90.04506062192479</v>
      </c>
      <c r="F249" s="13">
        <v>51.758408155067826</v>
      </c>
      <c r="G249" s="13">
        <v>84.599481274127797</v>
      </c>
    </row>
    <row r="250" spans="2:7" x14ac:dyDescent="0.2">
      <c r="B250" s="13">
        <v>29.070159496796453</v>
      </c>
      <c r="C250" s="13">
        <v>91.473158992521874</v>
      </c>
      <c r="D250" s="13">
        <v>29.060674477390513</v>
      </c>
      <c r="E250" s="13">
        <v>89.970542316634337</v>
      </c>
      <c r="F250" s="13">
        <v>45.983755820867202</v>
      </c>
      <c r="G250" s="13">
        <v>87.783499306679786</v>
      </c>
    </row>
    <row r="251" spans="2:7" x14ac:dyDescent="0.2">
      <c r="B251" s="13">
        <v>33.626953002232391</v>
      </c>
      <c r="C251" s="13">
        <v>87.417327482792146</v>
      </c>
      <c r="D251" s="13">
        <v>33.491035642764857</v>
      </c>
      <c r="E251" s="13">
        <v>89.619476942031611</v>
      </c>
      <c r="F251" s="13">
        <v>47.380222529145392</v>
      </c>
      <c r="G251" s="13">
        <v>87.928350855269272</v>
      </c>
    </row>
    <row r="252" spans="2:7" x14ac:dyDescent="0.2">
      <c r="B252" s="13">
        <v>31.865685728745628</v>
      </c>
      <c r="C252" s="13">
        <v>84.982588778401137</v>
      </c>
      <c r="D252" s="13">
        <v>35.985106909906158</v>
      </c>
      <c r="E252" s="13">
        <v>89.329961286235857</v>
      </c>
      <c r="F252" s="13">
        <v>46.143317377120887</v>
      </c>
      <c r="G252" s="13">
        <v>87.94399255560262</v>
      </c>
    </row>
    <row r="253" spans="2:7" x14ac:dyDescent="0.2">
      <c r="B253" s="13">
        <v>32.75026608565878</v>
      </c>
      <c r="C253" s="13">
        <v>81.937551175011038</v>
      </c>
      <c r="D253" s="13">
        <v>33.972706948463774</v>
      </c>
      <c r="E253" s="13">
        <v>89.184220191571313</v>
      </c>
      <c r="F253" s="13">
        <v>55.498633072827687</v>
      </c>
      <c r="G253" s="13">
        <v>90.395275366387082</v>
      </c>
    </row>
    <row r="254" spans="2:7" x14ac:dyDescent="0.2">
      <c r="B254" s="13">
        <v>34.268219841003187</v>
      </c>
      <c r="C254" s="13">
        <v>86.211982082028911</v>
      </c>
      <c r="D254" s="13">
        <v>35.901360141506906</v>
      </c>
      <c r="E254" s="13">
        <v>91.38639653814019</v>
      </c>
      <c r="F254" s="13">
        <v>47.887374993316335</v>
      </c>
      <c r="G254" s="13">
        <v>89.069091682768757</v>
      </c>
    </row>
    <row r="255" spans="2:7" x14ac:dyDescent="0.2">
      <c r="B255" s="13">
        <v>35.455218555819769</v>
      </c>
      <c r="C255" s="13">
        <v>84.425130126494722</v>
      </c>
      <c r="D255" s="13">
        <v>34.969281095096171</v>
      </c>
      <c r="E255" s="13">
        <v>89.738072411089789</v>
      </c>
      <c r="F255" s="13">
        <v>49.009821077600328</v>
      </c>
      <c r="G255" s="13">
        <v>89.676162599144291</v>
      </c>
    </row>
    <row r="256" spans="2:7" x14ac:dyDescent="0.2">
      <c r="B256" s="13">
        <v>34.6803783381228</v>
      </c>
      <c r="C256" s="13">
        <v>86.175886286644072</v>
      </c>
      <c r="D256" s="13">
        <v>28.177730101674971</v>
      </c>
      <c r="E256" s="13">
        <v>92.623632488664811</v>
      </c>
      <c r="F256" s="13">
        <v>54.296091238908538</v>
      </c>
      <c r="G256" s="13">
        <v>86.827938967532504</v>
      </c>
    </row>
    <row r="257" spans="2:7" x14ac:dyDescent="0.2">
      <c r="B257" s="13">
        <v>40.18887216825155</v>
      </c>
      <c r="C257" s="13">
        <v>87.017301382780246</v>
      </c>
      <c r="D257" s="13">
        <v>37.03662898569781</v>
      </c>
      <c r="E257" s="13">
        <v>91.776262548562116</v>
      </c>
      <c r="F257" s="13">
        <v>67.353071473024741</v>
      </c>
      <c r="G257" s="13">
        <v>89.04962530864988</v>
      </c>
    </row>
    <row r="258" spans="2:7" x14ac:dyDescent="0.2">
      <c r="B258" s="13">
        <v>34.517266353638071</v>
      </c>
      <c r="C258" s="13">
        <v>88.735981445783878</v>
      </c>
      <c r="D258" s="13">
        <v>33.880197680535254</v>
      </c>
      <c r="E258" s="13">
        <v>92.087354007570298</v>
      </c>
      <c r="F258" s="13">
        <v>61.830838080357054</v>
      </c>
      <c r="G258" s="13">
        <v>88.212194523657018</v>
      </c>
    </row>
    <row r="259" spans="2:7" x14ac:dyDescent="0.2">
      <c r="B259" s="13">
        <v>30.365454186764197</v>
      </c>
      <c r="C259" s="13">
        <v>88.321057955811099</v>
      </c>
      <c r="D259" s="13">
        <v>32.140786266164334</v>
      </c>
      <c r="E259" s="13">
        <v>90.222164258201033</v>
      </c>
      <c r="F259" s="13">
        <v>59.171109443246721</v>
      </c>
      <c r="G259" s="13">
        <v>85.283303457150978</v>
      </c>
    </row>
    <row r="260" spans="2:7" x14ac:dyDescent="0.2">
      <c r="B260" s="13">
        <v>39.886525207597344</v>
      </c>
      <c r="C260" s="13">
        <v>85.971836897433747</v>
      </c>
      <c r="D260" s="13">
        <v>27.448279167406454</v>
      </c>
      <c r="E260" s="13">
        <v>91.495098485141028</v>
      </c>
      <c r="F260" s="13">
        <v>57.430905788019807</v>
      </c>
      <c r="G260" s="13">
        <v>86.989649293463756</v>
      </c>
    </row>
    <row r="261" spans="2:7" x14ac:dyDescent="0.2">
      <c r="B261" s="13">
        <v>33.955668478793392</v>
      </c>
      <c r="C261" s="13">
        <v>85.955274156609036</v>
      </c>
      <c r="D261" s="13">
        <v>36.02710418253259</v>
      </c>
      <c r="E261" s="13">
        <v>90.490730558294516</v>
      </c>
      <c r="F261" s="13">
        <v>68.443823908258651</v>
      </c>
      <c r="G261" s="13">
        <v>86.873433737864048</v>
      </c>
    </row>
    <row r="262" spans="2:7" x14ac:dyDescent="0.2">
      <c r="B262" s="13">
        <v>36.829726720711001</v>
      </c>
      <c r="C262" s="13">
        <v>86.143924053586574</v>
      </c>
      <c r="D262" s="13">
        <v>38.60599184971533</v>
      </c>
      <c r="E262" s="13">
        <v>89.9762956840719</v>
      </c>
      <c r="F262" s="13">
        <v>77.227411002380478</v>
      </c>
      <c r="G262" s="13">
        <v>84.257342934407049</v>
      </c>
    </row>
    <row r="263" spans="2:7" x14ac:dyDescent="0.2">
      <c r="B263" s="13">
        <v>30.838579907700627</v>
      </c>
      <c r="C263" s="13">
        <v>87.022502118812255</v>
      </c>
      <c r="D263" s="13">
        <v>34.23279910043631</v>
      </c>
      <c r="E263" s="13">
        <v>89.790809992495767</v>
      </c>
      <c r="F263" s="13">
        <v>67.699421189947714</v>
      </c>
      <c r="G263" s="13">
        <v>86.33342990002798</v>
      </c>
    </row>
    <row r="264" spans="2:7" x14ac:dyDescent="0.2">
      <c r="B264" s="13">
        <v>35.4221998636406</v>
      </c>
      <c r="C264" s="13">
        <v>85.036900081792538</v>
      </c>
      <c r="D264" s="13">
        <v>42.702408849529789</v>
      </c>
      <c r="E264" s="13">
        <v>89.979926153665446</v>
      </c>
      <c r="F264" s="13">
        <v>62.853308963773742</v>
      </c>
      <c r="G264" s="13">
        <v>87.869139796287882</v>
      </c>
    </row>
    <row r="265" spans="2:7" x14ac:dyDescent="0.2">
      <c r="B265" s="13">
        <v>35.713087197332328</v>
      </c>
      <c r="C265" s="13">
        <v>85.181924852856483</v>
      </c>
      <c r="D265" s="13">
        <v>40.50580711583256</v>
      </c>
      <c r="E265" s="13">
        <v>86.920542706988101</v>
      </c>
      <c r="F265" s="13">
        <v>59.298430510792812</v>
      </c>
      <c r="G265" s="13">
        <v>87.73133804837002</v>
      </c>
    </row>
    <row r="266" spans="2:7" x14ac:dyDescent="0.2">
      <c r="B266" s="13">
        <v>38.73540507557302</v>
      </c>
      <c r="C266" s="13">
        <v>86.447561944999848</v>
      </c>
      <c r="D266" s="13">
        <v>41.42574564968875</v>
      </c>
      <c r="E266" s="13">
        <v>87.231305598167964</v>
      </c>
      <c r="F266" s="13">
        <v>55.064674729521791</v>
      </c>
      <c r="G266" s="13">
        <v>87.418121946335688</v>
      </c>
    </row>
    <row r="267" spans="2:7" x14ac:dyDescent="0.2">
      <c r="B267" s="13">
        <v>33.208839242789828</v>
      </c>
      <c r="C267" s="13">
        <v>88.964175762437236</v>
      </c>
      <c r="D267" s="13">
        <v>34.954561796895547</v>
      </c>
      <c r="E267" s="13">
        <v>91.459390885824192</v>
      </c>
      <c r="F267" s="13">
        <v>60.513227457938655</v>
      </c>
      <c r="G267" s="13">
        <v>79.780590985227903</v>
      </c>
    </row>
    <row r="268" spans="2:7" x14ac:dyDescent="0.2">
      <c r="B268" s="13">
        <v>37.911545260763297</v>
      </c>
      <c r="C268" s="13">
        <v>88.883553213920408</v>
      </c>
      <c r="D268" s="13">
        <v>33.488474079602533</v>
      </c>
      <c r="E268" s="13">
        <v>92.383660898107465</v>
      </c>
      <c r="F268" s="13">
        <v>53.714849786437505</v>
      </c>
      <c r="G268" s="13">
        <v>83.83115722325897</v>
      </c>
    </row>
    <row r="269" spans="2:7" x14ac:dyDescent="0.2">
      <c r="B269" s="13">
        <v>43.506718735626166</v>
      </c>
      <c r="C269" s="13">
        <v>86.67375924114873</v>
      </c>
      <c r="D269" s="13">
        <v>31.510535958406905</v>
      </c>
      <c r="E269" s="13">
        <v>91.190963889836311</v>
      </c>
      <c r="F269" s="13">
        <v>57.48280970894178</v>
      </c>
      <c r="G269" s="13">
        <v>81.680690734559377</v>
      </c>
    </row>
    <row r="270" spans="2:7" x14ac:dyDescent="0.2">
      <c r="B270" s="13">
        <v>50.367692392194684</v>
      </c>
      <c r="C270" s="13">
        <v>84.181215261414664</v>
      </c>
      <c r="D270" s="13">
        <v>46.241140796191154</v>
      </c>
      <c r="E270" s="13">
        <v>88.613839571746638</v>
      </c>
      <c r="F270" s="13">
        <v>55.239168653476305</v>
      </c>
      <c r="G270" s="13">
        <v>79.856155893310884</v>
      </c>
    </row>
    <row r="271" spans="2:7" x14ac:dyDescent="0.2">
      <c r="B271" s="13">
        <v>39.094024689965998</v>
      </c>
      <c r="C271" s="13">
        <v>87.81891975305804</v>
      </c>
      <c r="D271" s="13">
        <v>39.193473108762959</v>
      </c>
      <c r="E271" s="13">
        <v>86.94873449124988</v>
      </c>
      <c r="F271" s="13">
        <v>57.702245967861209</v>
      </c>
      <c r="G271" s="13">
        <v>89.053917607383767</v>
      </c>
    </row>
    <row r="272" spans="2:7" x14ac:dyDescent="0.2">
      <c r="B272" s="13">
        <v>34.665924629238916</v>
      </c>
      <c r="C272" s="13">
        <v>87.675753538756382</v>
      </c>
      <c r="D272" s="13">
        <v>37.076023508387948</v>
      </c>
      <c r="E272" s="13">
        <v>90.398129081551801</v>
      </c>
      <c r="F272" s="13">
        <v>46.24541088158513</v>
      </c>
      <c r="G272" s="13">
        <v>89.200930144928222</v>
      </c>
    </row>
    <row r="273" spans="2:7" x14ac:dyDescent="0.2">
      <c r="B273" s="13">
        <v>32.546440750650468</v>
      </c>
      <c r="C273" s="13">
        <v>85.966540195322864</v>
      </c>
      <c r="D273" s="13">
        <v>32.808056024318503</v>
      </c>
      <c r="E273" s="13">
        <v>85.610678495796989</v>
      </c>
      <c r="F273" s="13">
        <v>45.329150308753199</v>
      </c>
      <c r="G273" s="13">
        <v>92.428107538139798</v>
      </c>
    </row>
    <row r="274" spans="2:7" x14ac:dyDescent="0.2">
      <c r="B274" s="13">
        <v>34.674192471542796</v>
      </c>
      <c r="C274" s="13">
        <v>86.469228986434146</v>
      </c>
      <c r="D274" s="13">
        <v>41.907186083256448</v>
      </c>
      <c r="E274" s="13">
        <v>84.511591405638043</v>
      </c>
      <c r="F274" s="13">
        <v>59.48615419505451</v>
      </c>
      <c r="G274" s="13">
        <v>89.94750561412674</v>
      </c>
    </row>
    <row r="275" spans="2:7" x14ac:dyDescent="0.2">
      <c r="B275" s="13">
        <v>28.424179501351929</v>
      </c>
      <c r="C275" s="13">
        <v>87.133882123308908</v>
      </c>
      <c r="D275" s="13">
        <v>38.070254006997807</v>
      </c>
      <c r="E275" s="13">
        <v>80.630406554368477</v>
      </c>
      <c r="F275" s="13">
        <v>52.654981231077656</v>
      </c>
      <c r="G275" s="13">
        <v>88.132485918894147</v>
      </c>
    </row>
    <row r="276" spans="2:7" x14ac:dyDescent="0.2">
      <c r="B276" s="13">
        <v>34.995259117986116</v>
      </c>
      <c r="C276" s="13">
        <v>79.610739083501386</v>
      </c>
      <c r="D276" s="13">
        <v>36.573574422986582</v>
      </c>
      <c r="E276" s="13">
        <v>87.882242858293878</v>
      </c>
      <c r="F276" s="13">
        <v>59.941609424282397</v>
      </c>
      <c r="G276" s="13">
        <v>89.041891311557123</v>
      </c>
    </row>
    <row r="277" spans="2:7" x14ac:dyDescent="0.2">
      <c r="B277" s="13">
        <v>33.203523086757144</v>
      </c>
      <c r="C277" s="13">
        <v>85.06333946107074</v>
      </c>
      <c r="D277" s="13">
        <v>38.869667287681089</v>
      </c>
      <c r="E277" s="13">
        <v>87.244487116735954</v>
      </c>
      <c r="F277" s="13">
        <v>63.29515551825078</v>
      </c>
      <c r="G277" s="13">
        <v>89.12170845074165</v>
      </c>
    </row>
    <row r="278" spans="2:7" x14ac:dyDescent="0.2">
      <c r="B278" s="13">
        <v>40.430647418037779</v>
      </c>
      <c r="C278" s="13">
        <v>83.791874175954618</v>
      </c>
      <c r="D278" s="13">
        <v>27.766405685135116</v>
      </c>
      <c r="E278" s="13">
        <v>89.616428351273072</v>
      </c>
      <c r="F278" s="13">
        <v>62.038141842687033</v>
      </c>
      <c r="G278" s="13">
        <v>87.557307229081971</v>
      </c>
    </row>
    <row r="279" spans="2:7" x14ac:dyDescent="0.2">
      <c r="B279" s="13">
        <v>42.158972432370447</v>
      </c>
      <c r="C279" s="13">
        <v>85.597668805512072</v>
      </c>
      <c r="D279" s="13">
        <v>26.259664590769578</v>
      </c>
      <c r="E279" s="13">
        <v>92.872199166167022</v>
      </c>
      <c r="F279" s="13">
        <v>52.801725310459773</v>
      </c>
      <c r="G279" s="13">
        <v>92.162714852068959</v>
      </c>
    </row>
    <row r="280" spans="2:7" x14ac:dyDescent="0.2">
      <c r="B280" s="13">
        <v>39.062371843823037</v>
      </c>
      <c r="C280" s="13">
        <v>89.39954163908385</v>
      </c>
      <c r="D280" s="13">
        <v>35.472920140489059</v>
      </c>
      <c r="E280" s="13">
        <v>91.018228676849731</v>
      </c>
      <c r="F280" s="13">
        <v>53.186405668042056</v>
      </c>
      <c r="G280" s="13">
        <v>87.338577970114045</v>
      </c>
    </row>
    <row r="281" spans="2:7" x14ac:dyDescent="0.2">
      <c r="B281" s="13">
        <v>38.448039175565299</v>
      </c>
      <c r="C281" s="13">
        <v>90.017068295752722</v>
      </c>
      <c r="D281" s="13">
        <v>37.332788767410193</v>
      </c>
      <c r="E281" s="13">
        <v>90.644518149456587</v>
      </c>
      <c r="F281" s="13">
        <v>57.450196283113335</v>
      </c>
      <c r="G281" s="13">
        <v>87.550775706812772</v>
      </c>
    </row>
    <row r="282" spans="2:7" x14ac:dyDescent="0.2">
      <c r="B282" s="13">
        <v>40.832245490150108</v>
      </c>
      <c r="C282" s="13">
        <v>87.036672296765204</v>
      </c>
      <c r="D282" s="13">
        <v>32.787281810604213</v>
      </c>
      <c r="E282" s="13">
        <v>92.349100622320037</v>
      </c>
      <c r="F282" s="13">
        <v>57.234622363724043</v>
      </c>
      <c r="G282" s="13">
        <v>87.285041069426427</v>
      </c>
    </row>
    <row r="283" spans="2:7" x14ac:dyDescent="0.2">
      <c r="B283" s="13">
        <v>39.184969766821695</v>
      </c>
      <c r="C283" s="13">
        <v>83.578256743835993</v>
      </c>
      <c r="D283" s="13">
        <v>36.51363316542718</v>
      </c>
      <c r="E283" s="13">
        <v>91.27648863101912</v>
      </c>
      <c r="F283" s="13">
        <v>59.450745000383577</v>
      </c>
      <c r="G283" s="13">
        <v>88.316382406098242</v>
      </c>
    </row>
    <row r="284" spans="2:7" x14ac:dyDescent="0.2">
      <c r="B284" s="13">
        <v>42.016440023366719</v>
      </c>
      <c r="C284" s="13">
        <v>81.583609097711459</v>
      </c>
      <c r="D284" s="13">
        <v>37.46511895698309</v>
      </c>
      <c r="E284" s="13">
        <v>91.221006734138967</v>
      </c>
      <c r="F284" s="13">
        <v>51.940729402684759</v>
      </c>
      <c r="G284" s="13">
        <v>88.385879704302695</v>
      </c>
    </row>
    <row r="285" spans="2:7" x14ac:dyDescent="0.2">
      <c r="B285" s="13">
        <v>46.16999400527466</v>
      </c>
      <c r="C285" s="13">
        <v>82.210570283554276</v>
      </c>
      <c r="D285" s="13">
        <v>28.644978873186979</v>
      </c>
      <c r="E285" s="13">
        <v>87.978668341075661</v>
      </c>
      <c r="F285" s="13">
        <v>52.455189373000501</v>
      </c>
      <c r="G285" s="13">
        <v>85.00573215784658</v>
      </c>
    </row>
    <row r="286" spans="2:7" x14ac:dyDescent="0.2">
      <c r="B286" s="13">
        <v>42.99313743566357</v>
      </c>
      <c r="C286" s="13">
        <v>87.771949372000293</v>
      </c>
      <c r="D286" s="13">
        <v>31.765948196858112</v>
      </c>
      <c r="E286" s="13">
        <v>90.067336019007897</v>
      </c>
      <c r="F286" s="13">
        <v>51.277559027184665</v>
      </c>
      <c r="G286" s="13">
        <v>87.318749133545836</v>
      </c>
    </row>
    <row r="287" spans="2:7" x14ac:dyDescent="0.2">
      <c r="B287" s="13">
        <v>40.893799447054477</v>
      </c>
      <c r="C287" s="13">
        <v>89.732948813731042</v>
      </c>
      <c r="D287" s="13">
        <v>37.758955845377841</v>
      </c>
      <c r="E287" s="13">
        <v>89.125101231149486</v>
      </c>
      <c r="F287" s="13">
        <v>60.239082239698355</v>
      </c>
      <c r="G287" s="13">
        <v>87.459442791937533</v>
      </c>
    </row>
    <row r="288" spans="2:7" x14ac:dyDescent="0.2">
      <c r="B288" s="13">
        <v>44.885311771620572</v>
      </c>
      <c r="C288" s="13">
        <v>86.694011045689749</v>
      </c>
      <c r="D288" s="13">
        <v>47.125597252519327</v>
      </c>
      <c r="E288" s="13">
        <v>86.32149947064498</v>
      </c>
      <c r="F288" s="13">
        <v>56.169160057437828</v>
      </c>
      <c r="G288" s="13">
        <v>81.470475492010976</v>
      </c>
    </row>
    <row r="289" spans="2:7" x14ac:dyDescent="0.2">
      <c r="B289" s="13">
        <v>40.899246946486159</v>
      </c>
      <c r="C289" s="13">
        <v>83.356318669954021</v>
      </c>
      <c r="D289" s="13">
        <v>43.406905862274961</v>
      </c>
      <c r="E289" s="13">
        <v>84.790330773064738</v>
      </c>
      <c r="F289" s="13">
        <v>60.468121865305321</v>
      </c>
      <c r="G289" s="13">
        <v>87.05853284887344</v>
      </c>
    </row>
    <row r="290" spans="2:7" x14ac:dyDescent="0.2">
      <c r="B290" s="13">
        <v>33.08633959937309</v>
      </c>
      <c r="C290" s="13">
        <v>88.192495733085821</v>
      </c>
      <c r="D290" s="13">
        <v>40.498693894233483</v>
      </c>
      <c r="E290" s="13">
        <v>85.768727852818358</v>
      </c>
      <c r="F290" s="13">
        <v>68.670799730747746</v>
      </c>
      <c r="G290" s="13">
        <v>85.1935996009706</v>
      </c>
    </row>
    <row r="291" spans="2:7" x14ac:dyDescent="0.2">
      <c r="B291" s="13">
        <v>38.269840447899377</v>
      </c>
      <c r="C291" s="13">
        <v>84.358041943624471</v>
      </c>
      <c r="D291" s="13">
        <v>43.180977910723598</v>
      </c>
      <c r="E291" s="13">
        <v>84.969331396813516</v>
      </c>
      <c r="F291" s="13">
        <v>63.110954888359103</v>
      </c>
      <c r="G291" s="13">
        <v>84.075773364453468</v>
      </c>
    </row>
    <row r="292" spans="2:7" x14ac:dyDescent="0.2">
      <c r="B292" s="13">
        <v>39.662025016422255</v>
      </c>
      <c r="C292" s="13">
        <v>86.378837234714553</v>
      </c>
      <c r="D292" s="13">
        <v>43.563320890597673</v>
      </c>
      <c r="E292" s="13">
        <v>87.591449503867594</v>
      </c>
      <c r="F292" s="13">
        <v>61.218539211819625</v>
      </c>
      <c r="G292" s="13">
        <v>79.721807425779915</v>
      </c>
    </row>
    <row r="293" spans="2:7" x14ac:dyDescent="0.2">
      <c r="B293" s="13">
        <v>43.414242649393053</v>
      </c>
      <c r="C293" s="13">
        <v>85.180843907600931</v>
      </c>
      <c r="D293" s="13">
        <v>43.179876039502616</v>
      </c>
      <c r="E293" s="13">
        <v>84.228277811456792</v>
      </c>
      <c r="F293" s="13">
        <v>57.529645161316381</v>
      </c>
      <c r="G293" s="13">
        <v>87.538043741247577</v>
      </c>
    </row>
    <row r="294" spans="2:7" x14ac:dyDescent="0.2">
      <c r="B294" s="13">
        <v>45.473136559406363</v>
      </c>
      <c r="C294" s="13">
        <v>85.834647177930833</v>
      </c>
      <c r="D294" s="13">
        <v>50.185182226034286</v>
      </c>
      <c r="E294" s="13">
        <v>82.522656673338446</v>
      </c>
      <c r="F294" s="13">
        <v>47.703643461411453</v>
      </c>
      <c r="G294" s="13">
        <v>90.337976651927633</v>
      </c>
    </row>
    <row r="295" spans="2:7" x14ac:dyDescent="0.2">
      <c r="B295" s="13">
        <v>46.782364719317542</v>
      </c>
      <c r="C295" s="13">
        <v>85.64697653081285</v>
      </c>
      <c r="D295" s="13">
        <v>46.662899235017946</v>
      </c>
      <c r="E295" s="13">
        <v>85.017522512368188</v>
      </c>
      <c r="F295" s="13">
        <v>53.06857252615076</v>
      </c>
      <c r="G295" s="13">
        <v>91.034185284050579</v>
      </c>
    </row>
    <row r="296" spans="2:7" x14ac:dyDescent="0.2">
      <c r="B296" s="13">
        <v>42.151696112816126</v>
      </c>
      <c r="C296" s="13">
        <v>84.555029541557644</v>
      </c>
      <c r="D296" s="13">
        <v>40.719188546688962</v>
      </c>
      <c r="E296" s="13">
        <v>85.530324284378153</v>
      </c>
      <c r="F296" s="13">
        <v>49.439247715529802</v>
      </c>
      <c r="G296" s="13">
        <v>90.808878440387446</v>
      </c>
    </row>
    <row r="297" spans="2:7" x14ac:dyDescent="0.2">
      <c r="B297" s="13">
        <v>40.893562150226593</v>
      </c>
      <c r="C297" s="13">
        <v>83.781697476785311</v>
      </c>
      <c r="D297" s="13">
        <v>58.368884398184832</v>
      </c>
      <c r="E297" s="13">
        <v>77.838922986879282</v>
      </c>
      <c r="F297" s="13">
        <v>44.502389466903438</v>
      </c>
      <c r="G297" s="13">
        <v>90.921118967042204</v>
      </c>
    </row>
    <row r="298" spans="2:7" x14ac:dyDescent="0.2">
      <c r="B298" s="13">
        <v>46.333276983308295</v>
      </c>
      <c r="C298" s="13">
        <v>83.89099292590501</v>
      </c>
      <c r="D298" s="13">
        <v>58.631424062427115</v>
      </c>
      <c r="E298" s="13">
        <v>82.258127526636386</v>
      </c>
      <c r="F298" s="13">
        <v>55.427540803864702</v>
      </c>
      <c r="G298" s="13">
        <v>85.628238799703155</v>
      </c>
    </row>
    <row r="299" spans="2:7" x14ac:dyDescent="0.2">
      <c r="B299" s="13">
        <v>51.505234476546946</v>
      </c>
      <c r="C299" s="13">
        <v>80.028278133406403</v>
      </c>
      <c r="D299" s="13">
        <v>71.291085096043346</v>
      </c>
      <c r="E299" s="13">
        <v>82.381977975964233</v>
      </c>
      <c r="F299" s="13">
        <v>54.877546641761448</v>
      </c>
      <c r="G299" s="13">
        <v>89.985020532813394</v>
      </c>
    </row>
    <row r="300" spans="2:7" x14ac:dyDescent="0.2">
      <c r="B300" s="13">
        <v>54.887417384956983</v>
      </c>
      <c r="C300" s="13">
        <v>81.716434043933191</v>
      </c>
      <c r="D300" s="13">
        <v>52.197022642707289</v>
      </c>
      <c r="E300" s="13">
        <v>84.217998766208453</v>
      </c>
      <c r="F300" s="13">
        <v>53.266294478814054</v>
      </c>
      <c r="G300" s="13">
        <v>91.390796595229489</v>
      </c>
    </row>
    <row r="301" spans="2:7" x14ac:dyDescent="0.2">
      <c r="B301" s="13">
        <v>62.94305999670749</v>
      </c>
      <c r="C301" s="13">
        <v>79.425013388178186</v>
      </c>
      <c r="D301" s="13">
        <v>38.321805305187127</v>
      </c>
      <c r="E301" s="13">
        <v>87.182944524130221</v>
      </c>
      <c r="F301" s="13">
        <v>44.374407124598427</v>
      </c>
      <c r="G301" s="13">
        <v>90.594586600288793</v>
      </c>
    </row>
    <row r="302" spans="2:7" x14ac:dyDescent="0.2">
      <c r="B302" s="13">
        <v>54.48015656775685</v>
      </c>
      <c r="C302" s="13">
        <v>72.499399386364985</v>
      </c>
      <c r="D302" s="13">
        <v>33.120736450486554</v>
      </c>
      <c r="E302" s="13">
        <v>88.775847517984417</v>
      </c>
      <c r="F302" s="13">
        <v>47.38672043704365</v>
      </c>
      <c r="G302" s="13">
        <v>91.899080308391078</v>
      </c>
    </row>
    <row r="303" spans="2:7" x14ac:dyDescent="0.2">
      <c r="B303" s="13">
        <v>53.800950984037321</v>
      </c>
      <c r="C303" s="13">
        <v>81.043596351744526</v>
      </c>
      <c r="D303" s="13">
        <v>39.941403185663916</v>
      </c>
      <c r="E303" s="13">
        <v>90.854704365183878</v>
      </c>
      <c r="F303" s="13">
        <v>45.654005877817738</v>
      </c>
      <c r="G303" s="13">
        <v>91.826849651620037</v>
      </c>
    </row>
    <row r="304" spans="2:7" x14ac:dyDescent="0.2">
      <c r="B304" s="13">
        <v>49.854749850229283</v>
      </c>
      <c r="C304" s="13">
        <v>78.322473663303342</v>
      </c>
      <c r="D304" s="13">
        <v>53.862853682707296</v>
      </c>
      <c r="E304" s="13">
        <v>83.871454515929727</v>
      </c>
      <c r="F304" s="13">
        <v>48.286476467603819</v>
      </c>
      <c r="G304" s="13">
        <v>91.205110705489986</v>
      </c>
    </row>
    <row r="305" spans="2:7" x14ac:dyDescent="0.2">
      <c r="B305" s="13">
        <v>48.274054256365709</v>
      </c>
      <c r="C305" s="13">
        <v>75.361397246913043</v>
      </c>
      <c r="D305" s="13">
        <v>43.009889659597619</v>
      </c>
      <c r="E305" s="13">
        <v>88.864234071329705</v>
      </c>
      <c r="F305" s="13">
        <v>59.7191220587044</v>
      </c>
      <c r="G305" s="13">
        <v>82.563383802095188</v>
      </c>
    </row>
    <row r="306" spans="2:7" x14ac:dyDescent="0.2">
      <c r="B306" s="13">
        <v>45.660751394576131</v>
      </c>
      <c r="C306" s="13">
        <v>79.75303722479444</v>
      </c>
      <c r="D306" s="13">
        <v>49.499733902593547</v>
      </c>
      <c r="E306" s="13">
        <v>86.828170072330778</v>
      </c>
      <c r="F306" s="13">
        <v>57.165874207387077</v>
      </c>
      <c r="G306" s="13">
        <v>86.39966219723604</v>
      </c>
    </row>
    <row r="307" spans="2:7" x14ac:dyDescent="0.2">
      <c r="B307" s="13">
        <v>47.704969791529408</v>
      </c>
      <c r="C307" s="13">
        <v>84.963010071534711</v>
      </c>
      <c r="D307" s="13">
        <v>35.8815648514815</v>
      </c>
      <c r="E307" s="13">
        <v>91.204427186404757</v>
      </c>
      <c r="F307" s="13">
        <v>50.815824477191143</v>
      </c>
      <c r="G307" s="13">
        <v>91.823460783739151</v>
      </c>
    </row>
    <row r="308" spans="2:7" x14ac:dyDescent="0.2">
      <c r="B308" s="13">
        <v>56.546528771009825</v>
      </c>
      <c r="C308" s="13">
        <v>83.008022292122291</v>
      </c>
      <c r="D308" s="13">
        <v>38.309465976803104</v>
      </c>
      <c r="E308" s="13">
        <v>90.202381856351622</v>
      </c>
      <c r="F308" s="13">
        <v>41.418032207320259</v>
      </c>
      <c r="G308" s="13">
        <v>92.343557839774192</v>
      </c>
    </row>
    <row r="309" spans="2:7" x14ac:dyDescent="0.2">
      <c r="B309" s="13">
        <v>47.715600694727144</v>
      </c>
      <c r="C309" s="13">
        <v>84.864272694109246</v>
      </c>
      <c r="D309" s="13">
        <v>45.159209323608138</v>
      </c>
      <c r="E309" s="13">
        <v>88.352387808877637</v>
      </c>
      <c r="F309" s="13">
        <v>51.925351764462341</v>
      </c>
      <c r="G309" s="13">
        <v>88.699291121962531</v>
      </c>
    </row>
    <row r="310" spans="2:7" x14ac:dyDescent="0.2">
      <c r="B310" s="13">
        <v>47.36505511818465</v>
      </c>
      <c r="C310" s="13">
        <v>78.611696124808972</v>
      </c>
      <c r="D310" s="13">
        <v>57.661192734965745</v>
      </c>
      <c r="E310" s="13">
        <v>85.175878597630003</v>
      </c>
      <c r="F310" s="13">
        <v>48.624428075920953</v>
      </c>
      <c r="G310" s="13">
        <v>89.61063211362783</v>
      </c>
    </row>
    <row r="311" spans="2:7" x14ac:dyDescent="0.2">
      <c r="B311" s="13">
        <v>44.240191884891679</v>
      </c>
      <c r="C311" s="13">
        <v>77.260680962186683</v>
      </c>
      <c r="D311" s="13">
        <v>52.888698053481818</v>
      </c>
      <c r="E311" s="13">
        <v>89.238142725511167</v>
      </c>
      <c r="F311" s="13">
        <v>49.332962801955411</v>
      </c>
      <c r="G311" s="13">
        <v>91.987792065197041</v>
      </c>
    </row>
    <row r="312" spans="2:7" x14ac:dyDescent="0.2">
      <c r="B312" s="13">
        <v>55.119598654089025</v>
      </c>
      <c r="C312" s="13">
        <v>81.36242490138261</v>
      </c>
      <c r="D312" s="13">
        <v>66.829837014134199</v>
      </c>
      <c r="E312" s="13">
        <v>84.032596388050351</v>
      </c>
      <c r="F312" s="13">
        <v>39.794124752561572</v>
      </c>
      <c r="G312" s="13">
        <v>93.758473355035491</v>
      </c>
    </row>
    <row r="313" spans="2:7" x14ac:dyDescent="0.2">
      <c r="B313" s="13">
        <v>53.125322561127945</v>
      </c>
      <c r="C313" s="13">
        <v>86.360994595970126</v>
      </c>
      <c r="D313" s="13">
        <v>47.952556157080465</v>
      </c>
      <c r="E313" s="13">
        <v>91.652236810415516</v>
      </c>
      <c r="F313" s="13">
        <v>59.212569493362544</v>
      </c>
      <c r="G313" s="13">
        <v>88.473235099739711</v>
      </c>
    </row>
    <row r="314" spans="2:7" x14ac:dyDescent="0.2">
      <c r="B314" s="13">
        <v>43.411286666347664</v>
      </c>
      <c r="C314" s="13">
        <v>85.490103261742533</v>
      </c>
      <c r="D314" s="13">
        <v>50.793791701798021</v>
      </c>
      <c r="E314" s="13">
        <v>89.342939367548993</v>
      </c>
      <c r="F314" s="13">
        <v>49.112017176003768</v>
      </c>
      <c r="G314" s="13">
        <v>93.055644823378117</v>
      </c>
    </row>
    <row r="315" spans="2:7" x14ac:dyDescent="0.2">
      <c r="B315" s="13">
        <v>46.894462417075793</v>
      </c>
      <c r="C315" s="13">
        <v>86.412102036240427</v>
      </c>
      <c r="D315" s="13">
        <v>38.403120103575247</v>
      </c>
      <c r="E315" s="13">
        <v>91.616886558234413</v>
      </c>
      <c r="F315" s="13">
        <v>49.463491104713199</v>
      </c>
      <c r="G315" s="13">
        <v>91.494918582855917</v>
      </c>
    </row>
    <row r="316" spans="2:7" x14ac:dyDescent="0.2">
      <c r="B316" s="13">
        <v>52.588756212521517</v>
      </c>
      <c r="C316" s="13">
        <v>84.802425374404208</v>
      </c>
      <c r="D316" s="13">
        <v>54.837919542228278</v>
      </c>
      <c r="E316" s="13">
        <v>88.583160843274015</v>
      </c>
      <c r="F316" s="13">
        <v>50.445241619837837</v>
      </c>
      <c r="G316" s="13">
        <v>87.606474702671221</v>
      </c>
    </row>
    <row r="317" spans="2:7" x14ac:dyDescent="0.2">
      <c r="B317" s="13">
        <v>53.738303797387701</v>
      </c>
      <c r="C317" s="13">
        <v>84.995055863846673</v>
      </c>
      <c r="D317" s="13">
        <v>58.904295970145526</v>
      </c>
      <c r="E317" s="13">
        <v>85.420667011972228</v>
      </c>
      <c r="F317" s="13">
        <v>48.078302036683546</v>
      </c>
      <c r="G317" s="13">
        <v>90.980802168036789</v>
      </c>
    </row>
    <row r="318" spans="2:7" x14ac:dyDescent="0.2">
      <c r="B318" s="13">
        <v>51.738033504689895</v>
      </c>
      <c r="C318" s="13">
        <v>85.392923802665024</v>
      </c>
      <c r="D318" s="13">
        <v>65.061025461056474</v>
      </c>
      <c r="E318" s="13">
        <v>82.348526782971163</v>
      </c>
      <c r="F318" s="13">
        <v>48.181643400311977</v>
      </c>
      <c r="G318" s="13">
        <v>90.398619979505469</v>
      </c>
    </row>
    <row r="319" spans="2:7" x14ac:dyDescent="0.2">
      <c r="B319" s="13">
        <v>48.950352368450417</v>
      </c>
      <c r="C319" s="13">
        <v>82.20563661835277</v>
      </c>
      <c r="D319" s="13">
        <v>63.856358083066731</v>
      </c>
      <c r="E319" s="13">
        <v>84.077782341741013</v>
      </c>
      <c r="F319" s="13">
        <v>44.472705673297739</v>
      </c>
      <c r="G319" s="13">
        <v>92.436487500927058</v>
      </c>
    </row>
    <row r="320" spans="2:7" x14ac:dyDescent="0.2">
      <c r="B320" s="13">
        <v>45.932469189965509</v>
      </c>
      <c r="C320" s="13">
        <v>83.548788945538078</v>
      </c>
      <c r="D320" s="13">
        <v>63.481971160017743</v>
      </c>
      <c r="E320" s="13">
        <v>87.048619766280112</v>
      </c>
      <c r="F320" s="13">
        <v>55.481145599583087</v>
      </c>
      <c r="G320" s="13">
        <v>90.330938176539604</v>
      </c>
    </row>
    <row r="321" spans="2:7" x14ac:dyDescent="0.2">
      <c r="B321" s="13">
        <v>43.734886519525276</v>
      </c>
      <c r="C321" s="13">
        <v>82.694972784167476</v>
      </c>
      <c r="D321" s="13">
        <v>40.643299239476157</v>
      </c>
      <c r="E321" s="13">
        <v>89.689577717698938</v>
      </c>
      <c r="F321" s="13">
        <v>62.057594632416802</v>
      </c>
      <c r="G321" s="13">
        <v>90.252968316482182</v>
      </c>
    </row>
    <row r="322" spans="2:7" x14ac:dyDescent="0.2">
      <c r="B322" s="13">
        <v>37.342269095956624</v>
      </c>
      <c r="C322" s="13">
        <v>81.47736490263587</v>
      </c>
      <c r="D322" s="13">
        <v>39.994675077127106</v>
      </c>
      <c r="E322" s="13">
        <v>89.026572704514692</v>
      </c>
      <c r="F322" s="13">
        <v>51.45033499710388</v>
      </c>
      <c r="G322" s="13">
        <v>90.50445422855563</v>
      </c>
    </row>
    <row r="323" spans="2:7" x14ac:dyDescent="0.2">
      <c r="B323" s="13">
        <v>31.702411413901483</v>
      </c>
      <c r="C323" s="13">
        <v>85.767387928207441</v>
      </c>
      <c r="D323" s="13">
        <v>51.709732527074266</v>
      </c>
      <c r="E323" s="13">
        <v>89.695697769543173</v>
      </c>
      <c r="F323" s="13">
        <v>47.672003870035283</v>
      </c>
      <c r="G323" s="13">
        <v>87.043467334143443</v>
      </c>
    </row>
    <row r="324" spans="2:7" x14ac:dyDescent="0.2">
      <c r="B324" s="13">
        <v>44.75667802090971</v>
      </c>
      <c r="C324" s="13">
        <v>74.546023907235522</v>
      </c>
      <c r="D324" s="13">
        <v>48.047591204243652</v>
      </c>
      <c r="E324" s="13">
        <v>90.454342381120284</v>
      </c>
      <c r="F324" s="13">
        <v>45.504545867078626</v>
      </c>
      <c r="G324" s="13">
        <v>90.65185361018807</v>
      </c>
    </row>
    <row r="325" spans="2:7" x14ac:dyDescent="0.2">
      <c r="B325" s="13">
        <v>45.414811647936091</v>
      </c>
      <c r="C325" s="13">
        <v>80.069287828923962</v>
      </c>
      <c r="D325" s="13">
        <v>59.388400574248529</v>
      </c>
      <c r="E325" s="13">
        <v>87.112226713434268</v>
      </c>
      <c r="F325" s="13">
        <v>50.671145924686002</v>
      </c>
      <c r="G325" s="13">
        <v>89.973381339188649</v>
      </c>
    </row>
    <row r="326" spans="2:7" x14ac:dyDescent="0.2">
      <c r="B326" s="13">
        <v>48.138767639459587</v>
      </c>
      <c r="C326" s="13">
        <v>79.136091932780175</v>
      </c>
      <c r="D326" s="13">
        <v>67.227214210216388</v>
      </c>
      <c r="E326" s="13">
        <v>83.55768574368264</v>
      </c>
      <c r="F326" s="13">
        <v>41.925565909641662</v>
      </c>
      <c r="G326" s="13">
        <v>91.212339617063634</v>
      </c>
    </row>
    <row r="327" spans="2:7" x14ac:dyDescent="0.2">
      <c r="B327" s="13">
        <v>50.304546662355229</v>
      </c>
      <c r="C327" s="13">
        <v>79.609540950682288</v>
      </c>
      <c r="D327" s="13">
        <v>75.579511019516076</v>
      </c>
      <c r="E327" s="13">
        <v>84.547742965910118</v>
      </c>
      <c r="F327" s="13">
        <v>46.970099112250551</v>
      </c>
      <c r="G327" s="13">
        <v>91.041118944266699</v>
      </c>
    </row>
    <row r="328" spans="2:7" x14ac:dyDescent="0.2">
      <c r="B328" s="13">
        <v>38.498101287018784</v>
      </c>
      <c r="C328" s="13">
        <v>86.241346905280821</v>
      </c>
      <c r="D328" s="13">
        <v>81.541400219778737</v>
      </c>
      <c r="E328" s="13">
        <v>83.086009094490663</v>
      </c>
      <c r="F328" s="13">
        <v>51.620828300468716</v>
      </c>
      <c r="G328" s="13">
        <v>88.844738171576523</v>
      </c>
    </row>
    <row r="329" spans="2:7" x14ac:dyDescent="0.2">
      <c r="B329" s="13">
        <v>48.339412688583685</v>
      </c>
      <c r="C329" s="13">
        <v>79.213643263445704</v>
      </c>
      <c r="D329" s="13">
        <v>63.091501846779643</v>
      </c>
      <c r="E329" s="13">
        <v>88.253728719820018</v>
      </c>
      <c r="F329" s="13">
        <v>43.893317204419979</v>
      </c>
      <c r="G329" s="13">
        <v>90.770080308895814</v>
      </c>
    </row>
    <row r="330" spans="2:7" x14ac:dyDescent="0.2">
      <c r="B330" s="13">
        <v>48.172180327659341</v>
      </c>
      <c r="C330" s="13">
        <v>80.20260986541301</v>
      </c>
      <c r="D330" s="13">
        <v>47.224346831782306</v>
      </c>
      <c r="E330" s="13">
        <v>89.414769470583579</v>
      </c>
      <c r="F330" s="13">
        <v>42.630442610923019</v>
      </c>
      <c r="G330" s="13">
        <v>90.596982177630707</v>
      </c>
    </row>
    <row r="331" spans="2:7" x14ac:dyDescent="0.2">
      <c r="B331" s="13">
        <v>47.532375318404007</v>
      </c>
      <c r="C331" s="13">
        <v>84.965051257706449</v>
      </c>
      <c r="D331" s="13">
        <v>50.93075247634841</v>
      </c>
      <c r="E331" s="13">
        <v>82.986450144398674</v>
      </c>
      <c r="F331" s="13">
        <v>44.737088425359545</v>
      </c>
      <c r="G331" s="13">
        <v>91.98271825372494</v>
      </c>
    </row>
    <row r="332" spans="2:7" x14ac:dyDescent="0.2">
      <c r="B332" s="13">
        <v>51.194439904947735</v>
      </c>
      <c r="C332" s="13">
        <v>84.847716377749791</v>
      </c>
      <c r="D332" s="13">
        <v>49.524231013136301</v>
      </c>
      <c r="E332" s="13">
        <v>83.18105272926158</v>
      </c>
      <c r="F332" s="13">
        <v>44.516635407785046</v>
      </c>
      <c r="G332" s="13">
        <v>91.445828725118076</v>
      </c>
    </row>
    <row r="333" spans="2:7" x14ac:dyDescent="0.2">
      <c r="B333" s="13">
        <v>56.573926711838965</v>
      </c>
      <c r="C333" s="13">
        <v>83.669008088419957</v>
      </c>
      <c r="D333" s="13">
        <v>57.061747251592195</v>
      </c>
      <c r="E333" s="13">
        <v>84.703779870130148</v>
      </c>
      <c r="F333" s="13">
        <v>47.682951440281201</v>
      </c>
      <c r="G333" s="13">
        <v>89.470399781918715</v>
      </c>
    </row>
    <row r="334" spans="2:7" x14ac:dyDescent="0.2">
      <c r="B334" s="13">
        <v>65.049835513904156</v>
      </c>
      <c r="C334" s="13">
        <v>84.241992476553065</v>
      </c>
      <c r="D334" s="13">
        <v>65.573358276150941</v>
      </c>
      <c r="E334" s="13">
        <v>85.802639351519389</v>
      </c>
      <c r="F334" s="13">
        <v>45.790946543934162</v>
      </c>
      <c r="G334" s="13">
        <v>91.758364963174614</v>
      </c>
    </row>
    <row r="335" spans="2:7" x14ac:dyDescent="0.2">
      <c r="B335" s="13">
        <v>49.463334414978242</v>
      </c>
      <c r="C335" s="13">
        <v>81.439948997130742</v>
      </c>
      <c r="D335" s="13">
        <v>63.868599452861432</v>
      </c>
      <c r="E335" s="13">
        <v>87.544656388071814</v>
      </c>
      <c r="F335" s="13">
        <v>45.001695684894955</v>
      </c>
      <c r="G335" s="13">
        <v>91.862457269347146</v>
      </c>
    </row>
    <row r="336" spans="2:7" x14ac:dyDescent="0.2">
      <c r="B336" s="13">
        <v>43.650538572074375</v>
      </c>
      <c r="C336" s="13">
        <v>78.067916824168421</v>
      </c>
      <c r="D336" s="13">
        <v>51.987993781458009</v>
      </c>
      <c r="E336" s="13">
        <v>89.524375845243284</v>
      </c>
      <c r="F336" s="13">
        <v>51.715960091902254</v>
      </c>
      <c r="G336" s="13">
        <v>88.529012245742521</v>
      </c>
    </row>
    <row r="337" spans="2:7" x14ac:dyDescent="0.2">
      <c r="B337" s="13">
        <v>44.409424303615239</v>
      </c>
      <c r="C337" s="13">
        <v>83.677908245276683</v>
      </c>
      <c r="D337" s="13">
        <v>48.340939369691682</v>
      </c>
      <c r="E337" s="13">
        <v>90.672257337610816</v>
      </c>
      <c r="F337" s="13">
        <v>38.741406648573353</v>
      </c>
      <c r="G337" s="13">
        <v>78.517281910647654</v>
      </c>
    </row>
    <row r="338" spans="2:7" x14ac:dyDescent="0.2">
      <c r="B338" s="13">
        <v>41.660290860754209</v>
      </c>
      <c r="C338" s="13">
        <v>84.869198263085082</v>
      </c>
      <c r="D338" s="13">
        <v>50.073200765613265</v>
      </c>
      <c r="E338" s="13">
        <v>89.830863346316406</v>
      </c>
      <c r="F338" s="13">
        <v>45.310406835675394</v>
      </c>
      <c r="G338" s="13">
        <v>88.471940032538782</v>
      </c>
    </row>
    <row r="339" spans="2:7" x14ac:dyDescent="0.2">
      <c r="B339" s="13">
        <v>46.088550148530992</v>
      </c>
      <c r="C339" s="13">
        <v>84.900185482126076</v>
      </c>
      <c r="D339" s="13">
        <v>49.822197771703195</v>
      </c>
      <c r="E339" s="13">
        <v>87.61016252204503</v>
      </c>
      <c r="F339" s="13">
        <v>49.343263777468827</v>
      </c>
      <c r="G339" s="13">
        <v>88.125347717148827</v>
      </c>
    </row>
    <row r="340" spans="2:7" x14ac:dyDescent="0.2">
      <c r="B340" s="13">
        <v>47.999901735321842</v>
      </c>
      <c r="C340" s="13">
        <v>86.648833430551591</v>
      </c>
      <c r="D340" s="13">
        <v>51.628935983096682</v>
      </c>
      <c r="E340" s="13">
        <v>88.069727676267377</v>
      </c>
      <c r="F340" s="13">
        <v>57.803974034588968</v>
      </c>
      <c r="G340" s="13">
        <v>91.225211888824433</v>
      </c>
    </row>
    <row r="341" spans="2:7" x14ac:dyDescent="0.2">
      <c r="B341" s="13">
        <v>51.300178893601128</v>
      </c>
      <c r="C341" s="13">
        <v>83.957914696760042</v>
      </c>
      <c r="D341" s="13">
        <v>70.926846511068533</v>
      </c>
      <c r="E341" s="13">
        <v>88.390732502957761</v>
      </c>
      <c r="F341" s="13">
        <v>52.915132527175622</v>
      </c>
      <c r="G341" s="13">
        <v>89.829008252325579</v>
      </c>
    </row>
    <row r="342" spans="2:7" x14ac:dyDescent="0.2">
      <c r="B342" s="13">
        <v>46.295653935093149</v>
      </c>
      <c r="C342" s="13">
        <v>82.239479632463144</v>
      </c>
      <c r="D342" s="13">
        <v>62.204042843760227</v>
      </c>
      <c r="E342" s="13">
        <v>82.198185042518247</v>
      </c>
      <c r="F342" s="13">
        <v>48.5799091486371</v>
      </c>
      <c r="G342" s="13">
        <v>90.368098832899463</v>
      </c>
    </row>
    <row r="343" spans="2:7" x14ac:dyDescent="0.2">
      <c r="B343" s="13">
        <v>47.40787399567013</v>
      </c>
      <c r="C343" s="13">
        <v>82.158593463154645</v>
      </c>
      <c r="D343" s="13">
        <v>55.925092629232616</v>
      </c>
      <c r="E343" s="13">
        <v>85.981812755546187</v>
      </c>
      <c r="F343" s="13">
        <v>49.251322535972761</v>
      </c>
      <c r="G343" s="13">
        <v>89.407263856952724</v>
      </c>
    </row>
    <row r="344" spans="2:7" x14ac:dyDescent="0.2">
      <c r="B344" s="13">
        <v>55.408422703982808</v>
      </c>
      <c r="C344" s="13">
        <v>82.912553857819645</v>
      </c>
      <c r="D344" s="13">
        <v>55.440289261981761</v>
      </c>
      <c r="E344" s="13">
        <v>87.710867971534185</v>
      </c>
      <c r="F344" s="13">
        <v>45.631072888491936</v>
      </c>
      <c r="G344" s="13">
        <v>91.039619284845969</v>
      </c>
    </row>
    <row r="345" spans="2:7" x14ac:dyDescent="0.2">
      <c r="B345" s="13">
        <v>51.513174580707506</v>
      </c>
      <c r="C345" s="13">
        <v>86.756660440445415</v>
      </c>
      <c r="D345" s="13">
        <v>55.309531310627861</v>
      </c>
      <c r="E345" s="13">
        <v>90.044670202787373</v>
      </c>
      <c r="F345" s="13">
        <v>49.672504277164442</v>
      </c>
      <c r="G345" s="13">
        <v>88.875992826861378</v>
      </c>
    </row>
    <row r="346" spans="2:7" x14ac:dyDescent="0.2">
      <c r="B346" s="13">
        <v>44.79457008909997</v>
      </c>
      <c r="C346" s="13">
        <v>89.907952306977222</v>
      </c>
      <c r="D346" s="13">
        <v>46.584198202251052</v>
      </c>
      <c r="E346" s="13">
        <v>91.451149311790147</v>
      </c>
      <c r="F346" s="13">
        <v>39.668123522914016</v>
      </c>
      <c r="G346" s="13">
        <v>89.443745115049538</v>
      </c>
    </row>
    <row r="347" spans="2:7" x14ac:dyDescent="0.2">
      <c r="B347" s="13">
        <v>60.253297345321329</v>
      </c>
      <c r="C347" s="13">
        <v>86.693009155423056</v>
      </c>
      <c r="D347" s="13">
        <v>47.902065789518751</v>
      </c>
      <c r="E347" s="13">
        <v>85.166431794602474</v>
      </c>
      <c r="F347" s="13">
        <v>49.969917870949224</v>
      </c>
      <c r="G347" s="13">
        <v>88.956888648691475</v>
      </c>
    </row>
    <row r="348" spans="2:7" x14ac:dyDescent="0.2">
      <c r="B348" s="13">
        <v>40.517180283862203</v>
      </c>
      <c r="C348" s="13">
        <v>87.225742408472101</v>
      </c>
      <c r="D348" s="13">
        <v>57.814856420623151</v>
      </c>
      <c r="E348" s="13">
        <v>80.799548222984868</v>
      </c>
      <c r="F348" s="13">
        <v>49.038372330842058</v>
      </c>
      <c r="G348" s="13">
        <v>92.057776812505153</v>
      </c>
    </row>
    <row r="349" spans="2:7" x14ac:dyDescent="0.2">
      <c r="B349" s="13">
        <v>47.790420164733192</v>
      </c>
      <c r="C349" s="13">
        <v>87.820632647516078</v>
      </c>
      <c r="D349" s="13">
        <v>66.015650428732002</v>
      </c>
      <c r="E349" s="13">
        <v>82.790585021632793</v>
      </c>
      <c r="F349" s="13">
        <v>45.334629062628942</v>
      </c>
      <c r="G349" s="13">
        <v>90.522999967806271</v>
      </c>
    </row>
    <row r="350" spans="2:7" x14ac:dyDescent="0.2">
      <c r="B350" s="13">
        <v>49.199737175619113</v>
      </c>
      <c r="C350" s="13">
        <v>86.624617464479883</v>
      </c>
      <c r="D350" s="13">
        <v>53.46761808362325</v>
      </c>
      <c r="E350" s="13">
        <v>88.764875493398193</v>
      </c>
      <c r="F350" s="13">
        <v>38.005210554413978</v>
      </c>
      <c r="G350" s="13">
        <v>92.811945981523593</v>
      </c>
    </row>
    <row r="351" spans="2:7" x14ac:dyDescent="0.2">
      <c r="B351" s="13">
        <v>48.700053552704155</v>
      </c>
      <c r="C351" s="13">
        <v>86.813917843288849</v>
      </c>
      <c r="D351" s="13">
        <v>59.934788289609692</v>
      </c>
      <c r="E351" s="13">
        <v>86.261973960080255</v>
      </c>
      <c r="F351" s="13">
        <v>37.612507346356431</v>
      </c>
      <c r="G351" s="13">
        <v>92.483777016342643</v>
      </c>
    </row>
    <row r="352" spans="2:7" x14ac:dyDescent="0.2">
      <c r="B352" s="13">
        <v>45.82985793395649</v>
      </c>
      <c r="C352" s="13">
        <v>91.031670804764246</v>
      </c>
      <c r="D352" s="13">
        <v>63.797862111157343</v>
      </c>
      <c r="E352" s="13">
        <v>83.069522005013539</v>
      </c>
      <c r="F352" s="13">
        <v>39.544079597543004</v>
      </c>
      <c r="G352" s="13">
        <v>94.518931762838974</v>
      </c>
    </row>
    <row r="353" spans="2:7" x14ac:dyDescent="0.2">
      <c r="B353" s="13">
        <v>46.143833385867019</v>
      </c>
      <c r="C353" s="13">
        <v>84.167149670621512</v>
      </c>
      <c r="D353" s="13">
        <v>66.06077221987367</v>
      </c>
      <c r="E353" s="13">
        <v>84.522683248890488</v>
      </c>
      <c r="F353" s="13">
        <v>37.886436446162357</v>
      </c>
      <c r="G353" s="13">
        <v>93.317729803082713</v>
      </c>
    </row>
    <row r="354" spans="2:7" x14ac:dyDescent="0.2">
      <c r="B354" s="13">
        <v>38.945121407896032</v>
      </c>
      <c r="C354" s="13">
        <v>84.549931975675634</v>
      </c>
      <c r="D354" s="13">
        <v>70.218988976431888</v>
      </c>
      <c r="E354" s="13">
        <v>85.330078911021104</v>
      </c>
      <c r="F354" s="13">
        <v>42.958013309572891</v>
      </c>
      <c r="G354" s="13">
        <v>94.062394555844705</v>
      </c>
    </row>
    <row r="355" spans="2:7" x14ac:dyDescent="0.2">
      <c r="B355" s="13">
        <v>53.095104818740609</v>
      </c>
      <c r="C355" s="13">
        <v>84.13327646889644</v>
      </c>
      <c r="D355" s="13">
        <v>53.712570196645721</v>
      </c>
      <c r="E355" s="13">
        <v>89.534192731868956</v>
      </c>
      <c r="F355" s="13">
        <v>48.23124190033424</v>
      </c>
      <c r="G355" s="13">
        <v>90.75918203763932</v>
      </c>
    </row>
    <row r="356" spans="2:7" x14ac:dyDescent="0.2">
      <c r="B356" s="13">
        <v>46.466121605956602</v>
      </c>
      <c r="C356" s="13">
        <v>88.324130571119198</v>
      </c>
      <c r="D356" s="13">
        <v>51.765367985634413</v>
      </c>
      <c r="E356" s="13">
        <v>85.083608941282009</v>
      </c>
      <c r="F356" s="13">
        <v>49.585034948438057</v>
      </c>
      <c r="G356" s="13">
        <v>88.62467018661053</v>
      </c>
    </row>
    <row r="357" spans="2:7" x14ac:dyDescent="0.2">
      <c r="B357" s="13">
        <v>47.989750415460648</v>
      </c>
      <c r="C357" s="13">
        <v>88.767618443970434</v>
      </c>
      <c r="D357" s="13">
        <v>43.975238989008766</v>
      </c>
      <c r="E357" s="13">
        <v>88.067256051196239</v>
      </c>
      <c r="F357" s="13">
        <v>58.565799016175596</v>
      </c>
      <c r="G357" s="13">
        <v>87.365493811201802</v>
      </c>
    </row>
    <row r="358" spans="2:7" x14ac:dyDescent="0.2">
      <c r="B358" s="13">
        <v>43.980953230799756</v>
      </c>
      <c r="C358" s="13">
        <v>91.82949944731908</v>
      </c>
      <c r="D358" s="13">
        <v>51.821380674957311</v>
      </c>
      <c r="E358" s="13">
        <v>89.77261379029045</v>
      </c>
      <c r="F358" s="13">
        <v>41.06246696618436</v>
      </c>
      <c r="G358" s="13">
        <v>89.952020202408178</v>
      </c>
    </row>
    <row r="359" spans="2:7" x14ac:dyDescent="0.2">
      <c r="D359" s="13">
        <v>56.610156495439874</v>
      </c>
      <c r="E359" s="13">
        <v>88.439900496952504</v>
      </c>
      <c r="F359" s="13">
        <v>40.760033524061775</v>
      </c>
      <c r="G359" s="13">
        <v>92.355633077098148</v>
      </c>
    </row>
    <row r="360" spans="2:7" x14ac:dyDescent="0.2">
      <c r="D360" s="13">
        <v>50.033410583292337</v>
      </c>
      <c r="E360" s="13">
        <v>85.263321518208826</v>
      </c>
      <c r="F360" s="13">
        <v>46.020203706952614</v>
      </c>
      <c r="G360" s="13">
        <v>88.086757500189222</v>
      </c>
    </row>
    <row r="361" spans="2:7" x14ac:dyDescent="0.2">
      <c r="D361" s="13">
        <v>49.820022516787077</v>
      </c>
      <c r="E361" s="13">
        <v>81.654315886818935</v>
      </c>
    </row>
    <row r="362" spans="2:7" x14ac:dyDescent="0.2">
      <c r="D362" s="13">
        <v>53.601428673727696</v>
      </c>
      <c r="E362" s="13">
        <v>84.177339742079596</v>
      </c>
    </row>
    <row r="363" spans="2:7" x14ac:dyDescent="0.2">
      <c r="D363" s="13">
        <v>44.954268468593966</v>
      </c>
      <c r="E363" s="13">
        <v>89.077082139583368</v>
      </c>
    </row>
    <row r="364" spans="2:7" x14ac:dyDescent="0.2">
      <c r="D364" s="13">
        <v>46.150274838287842</v>
      </c>
      <c r="E364" s="13">
        <v>89.033636096711732</v>
      </c>
    </row>
  </sheetData>
  <phoneticPr fontId="1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01"/>
  <sheetViews>
    <sheetView workbookViewId="0"/>
  </sheetViews>
  <sheetFormatPr defaultRowHeight="12.75" x14ac:dyDescent="0.2"/>
  <cols>
    <col min="2" max="2" width="7.85546875" style="5" customWidth="1"/>
    <col min="3" max="3" width="6.42578125" style="5" customWidth="1"/>
    <col min="4" max="4" width="10" style="5" bestFit="1" customWidth="1"/>
    <col min="5" max="5" width="9.42578125" style="5" bestFit="1" customWidth="1"/>
    <col min="6" max="6" width="9" style="5" bestFit="1" customWidth="1"/>
    <col min="7" max="7" width="13.42578125" style="5" bestFit="1" customWidth="1"/>
  </cols>
  <sheetData>
    <row r="1" spans="2:7" x14ac:dyDescent="0.2">
      <c r="B1" s="15" t="s">
        <v>23</v>
      </c>
      <c r="C1" s="15" t="s">
        <v>24</v>
      </c>
      <c r="D1" s="12" t="s">
        <v>25</v>
      </c>
      <c r="E1" s="12" t="s">
        <v>26</v>
      </c>
      <c r="F1" s="12" t="s">
        <v>27</v>
      </c>
      <c r="G1" s="6" t="s">
        <v>28</v>
      </c>
    </row>
    <row r="2" spans="2:7" x14ac:dyDescent="0.2">
      <c r="B2" s="14">
        <v>1261.8339165545085</v>
      </c>
      <c r="C2" s="14">
        <v>150</v>
      </c>
      <c r="D2" s="13">
        <v>0.5</v>
      </c>
      <c r="E2" s="13">
        <v>0.72928571428571431</v>
      </c>
      <c r="F2" s="13">
        <v>19.98</v>
      </c>
      <c r="G2" s="4">
        <v>64.581818181818178</v>
      </c>
    </row>
    <row r="3" spans="2:7" x14ac:dyDescent="0.2">
      <c r="B3" s="14">
        <v>1285.1571428571428</v>
      </c>
      <c r="C3" s="14">
        <v>150</v>
      </c>
      <c r="D3" s="13">
        <v>0.47480704383664296</v>
      </c>
      <c r="E3" s="13">
        <v>0.78480704383664301</v>
      </c>
      <c r="F3" s="13">
        <v>19.03</v>
      </c>
      <c r="G3" s="4">
        <v>66.864280568232857</v>
      </c>
    </row>
    <row r="4" spans="2:7" x14ac:dyDescent="0.2">
      <c r="B4" s="14">
        <v>1173.9018433179724</v>
      </c>
      <c r="C4" s="14">
        <v>150</v>
      </c>
      <c r="D4" s="13">
        <v>0.50025294504574536</v>
      </c>
      <c r="E4" s="13">
        <v>0.75512647252287268</v>
      </c>
      <c r="F4" s="13">
        <v>19.73</v>
      </c>
      <c r="G4" s="4">
        <v>68.572265573285236</v>
      </c>
    </row>
    <row r="5" spans="2:7" x14ac:dyDescent="0.2">
      <c r="B5" s="14">
        <v>1329.4395833333333</v>
      </c>
      <c r="C5" s="14">
        <v>138</v>
      </c>
      <c r="D5" s="13">
        <v>0.50962286008495306</v>
      </c>
      <c r="E5" s="13">
        <v>0.74518856995752347</v>
      </c>
      <c r="F5" s="13">
        <v>19.72</v>
      </c>
      <c r="G5" s="4">
        <v>67.221494398711741</v>
      </c>
    </row>
    <row r="6" spans="2:7" x14ac:dyDescent="0.2">
      <c r="B6" s="14">
        <v>1235.3545517720638</v>
      </c>
      <c r="C6" s="14">
        <v>138</v>
      </c>
      <c r="D6" s="13">
        <v>0.49462658433539158</v>
      </c>
      <c r="E6" s="13">
        <v>0.69850633734156653</v>
      </c>
      <c r="F6" s="13">
        <v>20</v>
      </c>
      <c r="G6" s="4">
        <v>66.193281156387158</v>
      </c>
    </row>
    <row r="7" spans="2:7" x14ac:dyDescent="0.2">
      <c r="B7" s="14">
        <v>1274.4475</v>
      </c>
      <c r="C7" s="14">
        <v>140</v>
      </c>
      <c r="D7" s="13">
        <v>0.50474461798227099</v>
      </c>
      <c r="E7" s="13">
        <v>0.75423385394681308</v>
      </c>
      <c r="F7" s="13">
        <v>19.72</v>
      </c>
      <c r="G7" s="4">
        <v>68.859498937656767</v>
      </c>
    </row>
    <row r="8" spans="2:7" x14ac:dyDescent="0.2">
      <c r="B8" s="14">
        <v>1330.8720833333334</v>
      </c>
      <c r="C8" s="14">
        <v>140</v>
      </c>
      <c r="D8" s="13">
        <v>0.49</v>
      </c>
      <c r="E8" s="13">
        <v>0.73576665870551705</v>
      </c>
      <c r="F8" s="13">
        <v>18.25</v>
      </c>
      <c r="G8" s="4">
        <v>65.920173379086151</v>
      </c>
    </row>
    <row r="9" spans="2:7" x14ac:dyDescent="0.2">
      <c r="B9" s="14">
        <v>1224.3895833333333</v>
      </c>
      <c r="C9" s="14">
        <v>140</v>
      </c>
      <c r="D9" s="13">
        <v>0.5</v>
      </c>
      <c r="E9" s="13">
        <v>0.74942678198628088</v>
      </c>
      <c r="F9" s="13">
        <v>17.97</v>
      </c>
      <c r="G9" s="4">
        <v>65.468731299365814</v>
      </c>
    </row>
    <row r="10" spans="2:7" x14ac:dyDescent="0.2">
      <c r="B10" s="14">
        <v>1236.5658333333333</v>
      </c>
      <c r="C10" s="14">
        <v>140</v>
      </c>
      <c r="D10" s="13">
        <v>0.5</v>
      </c>
      <c r="E10" s="13">
        <v>0.74451035183538672</v>
      </c>
      <c r="F10" s="13">
        <v>19.75</v>
      </c>
      <c r="G10" s="4">
        <v>67.661525652712356</v>
      </c>
    </row>
    <row r="11" spans="2:7" x14ac:dyDescent="0.2">
      <c r="B11" s="14">
        <v>1332.8616666666667</v>
      </c>
      <c r="C11" s="14">
        <v>158</v>
      </c>
      <c r="D11" s="13">
        <v>0.45465935929267853</v>
      </c>
      <c r="E11" s="13">
        <v>0.78329679646339256</v>
      </c>
      <c r="F11" s="13">
        <v>18.510000000000002</v>
      </c>
      <c r="G11" s="4">
        <v>66.390789247893295</v>
      </c>
    </row>
    <row r="12" spans="2:7" x14ac:dyDescent="0.2">
      <c r="B12" s="14">
        <v>1319.7304166666665</v>
      </c>
      <c r="C12" s="14">
        <v>158</v>
      </c>
      <c r="D12" s="13">
        <v>0.44460676167193369</v>
      </c>
      <c r="E12" s="13">
        <v>0.76078647665613275</v>
      </c>
      <c r="F12" s="13">
        <v>17.239999999999998</v>
      </c>
      <c r="G12" s="4">
        <v>66.843910008652884</v>
      </c>
    </row>
    <row r="13" spans="2:7" x14ac:dyDescent="0.2">
      <c r="B13" s="14">
        <v>1339.7970711297073</v>
      </c>
      <c r="C13" s="14">
        <v>158</v>
      </c>
      <c r="D13" s="13">
        <v>0.45400775507841884</v>
      </c>
      <c r="E13" s="13">
        <v>0.75400775507841888</v>
      </c>
      <c r="F13" s="13">
        <v>16.27</v>
      </c>
      <c r="G13" s="4">
        <v>65.40147261592459</v>
      </c>
    </row>
    <row r="14" spans="2:7" x14ac:dyDescent="0.2">
      <c r="B14" s="14">
        <v>1316.9031315240084</v>
      </c>
      <c r="C14" s="14">
        <v>159</v>
      </c>
      <c r="D14" s="13">
        <v>0.46470266651790698</v>
      </c>
      <c r="E14" s="13">
        <v>0.78291866562534862</v>
      </c>
      <c r="F14" s="13">
        <v>16.21</v>
      </c>
      <c r="G14" s="4">
        <v>64.089598637992665</v>
      </c>
    </row>
    <row r="15" spans="2:7" x14ac:dyDescent="0.2">
      <c r="B15" s="14">
        <v>1358.0895833333334</v>
      </c>
      <c r="C15" s="14">
        <v>172</v>
      </c>
      <c r="D15" s="13">
        <v>0.61552628094796769</v>
      </c>
      <c r="E15" s="13">
        <v>0.2451754269826559</v>
      </c>
      <c r="F15" s="13">
        <v>31.12</v>
      </c>
      <c r="G15" s="4">
        <v>55.787580657204181</v>
      </c>
    </row>
    <row r="16" spans="2:7" x14ac:dyDescent="0.2">
      <c r="B16" s="14">
        <v>1379.02</v>
      </c>
      <c r="C16" s="14">
        <v>178</v>
      </c>
      <c r="D16" s="13">
        <v>0.60090099327138735</v>
      </c>
      <c r="E16" s="13">
        <v>0.26954950336430628</v>
      </c>
      <c r="F16" s="13">
        <v>31.12</v>
      </c>
      <c r="G16" s="4">
        <v>55.549425127118305</v>
      </c>
    </row>
    <row r="17" spans="2:7" x14ac:dyDescent="0.2">
      <c r="B17" s="14">
        <v>1386.8191666666669</v>
      </c>
      <c r="C17" s="14">
        <v>178</v>
      </c>
      <c r="D17" s="13">
        <v>0.60531330526051152</v>
      </c>
      <c r="E17" s="13">
        <v>0.29468669473948844</v>
      </c>
      <c r="F17" s="13">
        <v>30.72</v>
      </c>
      <c r="G17" s="4">
        <v>55.886187160693055</v>
      </c>
    </row>
    <row r="18" spans="2:7" x14ac:dyDescent="0.2">
      <c r="B18" s="14">
        <v>1411.1716666666664</v>
      </c>
      <c r="C18" s="14">
        <v>165</v>
      </c>
      <c r="D18" s="13">
        <v>0.61514721919302062</v>
      </c>
      <c r="E18" s="13">
        <v>0.28029443838604146</v>
      </c>
      <c r="F18" s="13">
        <v>42.3</v>
      </c>
      <c r="G18" s="4">
        <v>56.468505128287752</v>
      </c>
    </row>
    <row r="19" spans="2:7" x14ac:dyDescent="0.2">
      <c r="B19" s="14">
        <v>1264.2608333333335</v>
      </c>
      <c r="C19" s="14">
        <v>165</v>
      </c>
      <c r="D19" s="13">
        <v>0.63471012625611956</v>
      </c>
      <c r="E19" s="13">
        <v>0.28451687709353263</v>
      </c>
      <c r="F19" s="13">
        <v>42.49</v>
      </c>
      <c r="G19" s="4">
        <v>57.828362761023364</v>
      </c>
    </row>
    <row r="20" spans="2:7" x14ac:dyDescent="0.2">
      <c r="B20" s="14">
        <v>1328.0070833333332</v>
      </c>
      <c r="C20" s="14">
        <v>143</v>
      </c>
      <c r="D20" s="13">
        <v>0.63968471904398683</v>
      </c>
      <c r="E20" s="13">
        <v>0.69697050597508248</v>
      </c>
      <c r="F20" s="13">
        <v>35.020000000000003</v>
      </c>
      <c r="G20" s="4">
        <v>70.681347555492607</v>
      </c>
    </row>
    <row r="21" spans="2:7" x14ac:dyDescent="0.2">
      <c r="B21" s="14">
        <v>1209.9054166666667</v>
      </c>
      <c r="C21" s="14">
        <v>143</v>
      </c>
      <c r="D21" s="13">
        <v>0.6449067306005497</v>
      </c>
      <c r="E21" s="13">
        <v>0.92583942459505286</v>
      </c>
      <c r="F21" s="13">
        <v>22.33</v>
      </c>
      <c r="G21" s="4">
        <v>71.143718276703837</v>
      </c>
    </row>
    <row r="22" spans="2:7" x14ac:dyDescent="0.2">
      <c r="B22" s="14">
        <v>1388.8087499999999</v>
      </c>
      <c r="C22" s="14">
        <v>163</v>
      </c>
      <c r="D22" s="13">
        <v>0.62496017296313155</v>
      </c>
      <c r="E22" s="13">
        <v>0.9</v>
      </c>
      <c r="F22" s="13">
        <v>24.84</v>
      </c>
      <c r="G22" s="4">
        <v>70.134518345093653</v>
      </c>
    </row>
    <row r="23" spans="2:7" x14ac:dyDescent="0.2">
      <c r="B23" s="14">
        <v>1377.8262500000001</v>
      </c>
      <c r="C23" s="14">
        <v>163</v>
      </c>
      <c r="D23" s="13">
        <v>0.5597361809045226</v>
      </c>
      <c r="E23" s="13">
        <v>0.57479271356783923</v>
      </c>
      <c r="F23" s="13">
        <v>22.58</v>
      </c>
      <c r="G23" s="4">
        <v>66.615978996106051</v>
      </c>
    </row>
    <row r="24" spans="2:7" x14ac:dyDescent="0.2">
      <c r="B24" s="14">
        <v>1333.2219780219782</v>
      </c>
      <c r="C24" s="14">
        <v>158</v>
      </c>
      <c r="D24" s="13">
        <v>0.6797601313705941</v>
      </c>
      <c r="E24" s="13">
        <v>0.94488006568529692</v>
      </c>
      <c r="F24" s="13">
        <v>23.8</v>
      </c>
      <c r="G24" s="4">
        <v>74.115146016324218</v>
      </c>
    </row>
    <row r="25" spans="2:7" x14ac:dyDescent="0.2">
      <c r="B25" s="14">
        <v>1235.4516666666666</v>
      </c>
      <c r="C25" s="14">
        <v>158</v>
      </c>
      <c r="D25" s="13">
        <v>0.57496151872755252</v>
      </c>
      <c r="E25" s="13">
        <v>0.70946126218573624</v>
      </c>
      <c r="F25" s="13">
        <v>19.52</v>
      </c>
      <c r="G25" s="4">
        <v>67.612422914005037</v>
      </c>
    </row>
    <row r="26" spans="2:7" x14ac:dyDescent="0.2">
      <c r="B26" s="14">
        <v>1313.6025</v>
      </c>
      <c r="C26" s="14">
        <v>158</v>
      </c>
      <c r="D26" s="13">
        <v>0.5</v>
      </c>
      <c r="E26" s="13">
        <v>0.42</v>
      </c>
      <c r="F26" s="13">
        <v>23.44</v>
      </c>
      <c r="G26" s="4">
        <v>60.516351118760745</v>
      </c>
    </row>
    <row r="27" spans="2:7" x14ac:dyDescent="0.2">
      <c r="B27" s="14">
        <v>1360.9545833333332</v>
      </c>
      <c r="C27" s="14">
        <v>157</v>
      </c>
      <c r="D27" s="13">
        <v>0.51</v>
      </c>
      <c r="E27" s="13">
        <v>0.41191014669926651</v>
      </c>
      <c r="F27" s="13">
        <v>27.57</v>
      </c>
      <c r="G27" s="4">
        <v>60.065356122835048</v>
      </c>
    </row>
    <row r="28" spans="2:7" x14ac:dyDescent="0.2">
      <c r="B28" s="14">
        <v>1252.0050000000001</v>
      </c>
      <c r="C28" s="14">
        <v>157</v>
      </c>
      <c r="D28" s="13">
        <v>0.50465799810375189</v>
      </c>
      <c r="E28" s="13">
        <v>0.38671000948124068</v>
      </c>
      <c r="F28" s="13">
        <v>29.09</v>
      </c>
      <c r="G28" s="4">
        <v>60.787124922957183</v>
      </c>
    </row>
    <row r="29" spans="2:7" x14ac:dyDescent="0.2">
      <c r="B29" s="14">
        <v>1266.9666666666665</v>
      </c>
      <c r="C29" s="14">
        <v>157</v>
      </c>
      <c r="D29" s="13">
        <v>0.52498470168281497</v>
      </c>
      <c r="E29" s="13">
        <v>0.4250152983171851</v>
      </c>
      <c r="F29" s="13">
        <v>29.19</v>
      </c>
      <c r="G29" s="4">
        <v>60.439415063935023</v>
      </c>
    </row>
    <row r="30" spans="2:7" x14ac:dyDescent="0.2">
      <c r="B30" s="14">
        <v>1398.7566666666669</v>
      </c>
      <c r="C30" s="14">
        <v>157</v>
      </c>
      <c r="D30" s="13">
        <v>0.51491405849153415</v>
      </c>
      <c r="E30" s="13">
        <v>0.38491405849153409</v>
      </c>
      <c r="F30" s="13">
        <v>29.7</v>
      </c>
      <c r="G30" s="4">
        <v>61.573201164168857</v>
      </c>
    </row>
    <row r="31" spans="2:7" x14ac:dyDescent="0.2">
      <c r="B31" s="14">
        <v>1461.86625</v>
      </c>
      <c r="C31" s="14">
        <v>155</v>
      </c>
      <c r="D31" s="13">
        <v>0.53502762430939221</v>
      </c>
      <c r="E31" s="13">
        <v>0.46513812154696133</v>
      </c>
      <c r="F31" s="13">
        <v>27.3</v>
      </c>
      <c r="G31" s="4">
        <v>64.939776768838868</v>
      </c>
    </row>
    <row r="32" spans="2:7" x14ac:dyDescent="0.2">
      <c r="B32" s="14">
        <v>1356.9754166666667</v>
      </c>
      <c r="C32" s="14">
        <v>155</v>
      </c>
      <c r="D32" s="13">
        <v>0.55474674384949352</v>
      </c>
      <c r="E32" s="13">
        <v>0.66</v>
      </c>
      <c r="F32" s="13">
        <v>24.63</v>
      </c>
      <c r="G32" s="4">
        <v>68.050082270654045</v>
      </c>
    </row>
    <row r="33" spans="2:7" x14ac:dyDescent="0.2">
      <c r="B33" s="14">
        <v>1381.2483333333332</v>
      </c>
      <c r="C33" s="14">
        <v>159</v>
      </c>
      <c r="D33" s="13">
        <v>0.57496798672041738</v>
      </c>
      <c r="E33" s="13">
        <v>0.7243917476879298</v>
      </c>
      <c r="F33" s="13">
        <v>19.79</v>
      </c>
      <c r="G33" s="4">
        <v>69.324449925857252</v>
      </c>
    </row>
    <row r="34" spans="2:7" x14ac:dyDescent="0.2">
      <c r="B34" s="14">
        <v>1384.9887499999998</v>
      </c>
      <c r="C34" s="14">
        <v>159</v>
      </c>
      <c r="D34" s="13">
        <v>0.56017157732812684</v>
      </c>
      <c r="E34" s="13">
        <v>0.72051473198438054</v>
      </c>
      <c r="F34" s="13">
        <v>19.239999999999998</v>
      </c>
      <c r="G34" s="4">
        <v>70.273071271289766</v>
      </c>
    </row>
    <row r="35" spans="2:7" x14ac:dyDescent="0.2">
      <c r="B35" s="14">
        <v>1388.9679166666665</v>
      </c>
      <c r="C35" s="14">
        <v>165</v>
      </c>
      <c r="D35" s="13">
        <v>0.57516373991457048</v>
      </c>
      <c r="E35" s="13">
        <v>0.80472710014238247</v>
      </c>
      <c r="F35" s="13">
        <v>18.61</v>
      </c>
      <c r="G35" s="4">
        <v>67.656673881492566</v>
      </c>
    </row>
    <row r="36" spans="2:7" x14ac:dyDescent="0.2">
      <c r="B36" s="14">
        <v>1416.2650000000001</v>
      </c>
      <c r="C36" s="14">
        <v>165</v>
      </c>
      <c r="D36" s="13">
        <v>0.55504478681476177</v>
      </c>
      <c r="E36" s="13">
        <v>0.6948656395557149</v>
      </c>
      <c r="F36" s="13">
        <v>19.71</v>
      </c>
      <c r="G36" s="4">
        <v>69.975383085725923</v>
      </c>
    </row>
    <row r="37" spans="2:7" x14ac:dyDescent="0.2">
      <c r="B37" s="14">
        <v>1318.073899848255</v>
      </c>
      <c r="C37" s="14">
        <v>157</v>
      </c>
      <c r="D37" s="13">
        <v>0.57061655612871531</v>
      </c>
      <c r="E37" s="13">
        <v>0.74431589290100719</v>
      </c>
      <c r="F37" s="13">
        <v>18.8</v>
      </c>
      <c r="G37" s="4">
        <v>68.19711022201237</v>
      </c>
    </row>
    <row r="38" spans="2:7" x14ac:dyDescent="0.2">
      <c r="B38" s="14">
        <v>1417.6179166666668</v>
      </c>
      <c r="C38" s="14">
        <v>160</v>
      </c>
      <c r="D38" s="13">
        <v>0.58978928080622994</v>
      </c>
      <c r="E38" s="13">
        <v>0.79531607879065513</v>
      </c>
      <c r="F38" s="13">
        <v>18.440000000000001</v>
      </c>
      <c r="G38" s="4">
        <v>70.16553845841311</v>
      </c>
    </row>
    <row r="39" spans="2:7" x14ac:dyDescent="0.2">
      <c r="B39" s="14">
        <v>1332.3045833333333</v>
      </c>
      <c r="C39" s="14">
        <v>157</v>
      </c>
      <c r="D39" s="13">
        <v>0.57541488673139163</v>
      </c>
      <c r="E39" s="13">
        <v>0.73248932038834946</v>
      </c>
      <c r="F39" s="13">
        <v>18.61</v>
      </c>
      <c r="G39" s="4">
        <v>67.67124072430282</v>
      </c>
    </row>
    <row r="40" spans="2:7" x14ac:dyDescent="0.2">
      <c r="B40" s="14">
        <v>1401.8604166666667</v>
      </c>
      <c r="C40" s="14">
        <v>165</v>
      </c>
      <c r="D40" s="13">
        <v>0.58488288497217067</v>
      </c>
      <c r="E40" s="13">
        <v>0.7962882653061224</v>
      </c>
      <c r="F40" s="13">
        <v>18.940000000000001</v>
      </c>
      <c r="G40" s="4">
        <v>69.888810097767333</v>
      </c>
    </row>
    <row r="41" spans="2:7" x14ac:dyDescent="0.2">
      <c r="B41" s="14">
        <v>1384.3520833333332</v>
      </c>
      <c r="C41" s="14">
        <v>160</v>
      </c>
      <c r="D41" s="13">
        <v>0.56525815536259083</v>
      </c>
      <c r="E41" s="13">
        <v>0.68103262145036381</v>
      </c>
      <c r="F41" s="13">
        <v>18.89</v>
      </c>
      <c r="G41" s="4">
        <v>68.811840558011795</v>
      </c>
    </row>
    <row r="42" spans="2:7" x14ac:dyDescent="0.2">
      <c r="B42" s="14">
        <v>1361.9095833333333</v>
      </c>
      <c r="C42" s="14">
        <v>165</v>
      </c>
      <c r="D42" s="13">
        <v>0.57397157304906388</v>
      </c>
      <c r="E42" s="13">
        <v>0.69971573049063818</v>
      </c>
      <c r="F42" s="13">
        <v>19.05</v>
      </c>
      <c r="G42" s="4">
        <v>69.294311276572131</v>
      </c>
    </row>
    <row r="43" spans="2:7" x14ac:dyDescent="0.2">
      <c r="B43" s="14">
        <v>1376.9557103064067</v>
      </c>
      <c r="C43" s="14">
        <v>168</v>
      </c>
      <c r="D43" s="13">
        <v>0.59511741349971625</v>
      </c>
      <c r="E43" s="13">
        <v>0.79496086216676121</v>
      </c>
      <c r="F43" s="13">
        <v>19.309999999999999</v>
      </c>
      <c r="G43" s="4">
        <v>71.233168079691751</v>
      </c>
    </row>
    <row r="44" spans="2:7" x14ac:dyDescent="0.2">
      <c r="B44" s="14">
        <v>1389.0198871650211</v>
      </c>
      <c r="C44" s="14">
        <v>168</v>
      </c>
      <c r="D44" s="13">
        <v>0.59586735517185729</v>
      </c>
      <c r="E44" s="13">
        <v>0.81413264482814274</v>
      </c>
      <c r="F44" s="13">
        <v>19.13</v>
      </c>
      <c r="G44" s="4">
        <v>70.454865963790951</v>
      </c>
    </row>
    <row r="45" spans="2:7" x14ac:dyDescent="0.2">
      <c r="B45" s="14">
        <v>1384.8295833333334</v>
      </c>
      <c r="C45" s="14">
        <v>155</v>
      </c>
      <c r="D45" s="13">
        <v>0.6</v>
      </c>
      <c r="E45" s="13">
        <v>0.80960910905035799</v>
      </c>
      <c r="F45" s="13">
        <v>19.22</v>
      </c>
      <c r="G45" s="4">
        <v>69.015589420213701</v>
      </c>
    </row>
    <row r="46" spans="2:7" x14ac:dyDescent="0.2">
      <c r="B46" s="14">
        <v>1389.2066666666669</v>
      </c>
      <c r="C46" s="14">
        <v>157</v>
      </c>
      <c r="D46" s="13">
        <v>0.57975637652979517</v>
      </c>
      <c r="E46" s="13">
        <v>0.78536543520530722</v>
      </c>
      <c r="F46" s="13">
        <v>18.32</v>
      </c>
      <c r="G46" s="4">
        <v>69.636679204905576</v>
      </c>
    </row>
    <row r="47" spans="2:7" x14ac:dyDescent="0.2">
      <c r="B47" s="14">
        <v>1413.4795833333335</v>
      </c>
      <c r="C47" s="14">
        <v>155</v>
      </c>
      <c r="D47" s="13">
        <v>0.60008464613214196</v>
      </c>
      <c r="E47" s="13">
        <v>0.81991535386785797</v>
      </c>
      <c r="F47" s="13">
        <v>21.35</v>
      </c>
      <c r="G47" s="4">
        <v>68.119838365570473</v>
      </c>
    </row>
    <row r="48" spans="2:7" x14ac:dyDescent="0.2">
      <c r="B48" s="14">
        <v>1402.3379166666666</v>
      </c>
      <c r="C48" s="14">
        <v>157</v>
      </c>
      <c r="D48" s="13">
        <v>0.66516140910764709</v>
      </c>
      <c r="E48" s="13">
        <v>0.65483859089235308</v>
      </c>
      <c r="F48" s="13">
        <v>22.39</v>
      </c>
      <c r="G48" s="4">
        <v>69.124583711711082</v>
      </c>
    </row>
    <row r="49" spans="2:7" x14ac:dyDescent="0.2">
      <c r="B49" s="14">
        <v>1132.12466367713</v>
      </c>
      <c r="C49" s="14">
        <v>154</v>
      </c>
      <c r="D49" s="13">
        <v>0.7248947234906139</v>
      </c>
      <c r="E49" s="13">
        <v>0.65042110603754444</v>
      </c>
      <c r="F49" s="13">
        <v>26.32</v>
      </c>
      <c r="G49" s="4">
        <v>70.237860006970749</v>
      </c>
    </row>
    <row r="50" spans="2:7" x14ac:dyDescent="0.2">
      <c r="B50" s="14">
        <v>1254.8699999999999</v>
      </c>
      <c r="C50" s="14">
        <v>140</v>
      </c>
      <c r="D50" s="13">
        <v>0.68008542649496362</v>
      </c>
      <c r="E50" s="13">
        <v>0.66</v>
      </c>
      <c r="F50" s="13">
        <v>27.17</v>
      </c>
      <c r="G50" s="4">
        <v>67.480917922806583</v>
      </c>
    </row>
    <row r="51" spans="2:7" x14ac:dyDescent="0.2">
      <c r="B51" s="14">
        <v>1332.7820833333333</v>
      </c>
      <c r="C51" s="14">
        <v>154</v>
      </c>
      <c r="D51" s="13">
        <v>0.69</v>
      </c>
      <c r="E51" s="13">
        <v>0.58961395694135121</v>
      </c>
      <c r="F51" s="13">
        <v>32.1</v>
      </c>
      <c r="G51" s="4">
        <v>67.147787888296207</v>
      </c>
    </row>
    <row r="52" spans="2:7" x14ac:dyDescent="0.2">
      <c r="B52" s="14">
        <v>1326.5745833333333</v>
      </c>
      <c r="C52" s="14">
        <v>144</v>
      </c>
      <c r="D52" s="13">
        <v>0.68</v>
      </c>
      <c r="E52" s="13">
        <v>0.55096465484241419</v>
      </c>
      <c r="F52" s="13">
        <v>27.99</v>
      </c>
      <c r="G52" s="4">
        <v>66.724762671639255</v>
      </c>
    </row>
    <row r="53" spans="2:7" x14ac:dyDescent="0.2">
      <c r="B53" s="14">
        <v>1231.7112500000001</v>
      </c>
      <c r="C53" s="14">
        <v>140</v>
      </c>
      <c r="D53" s="13">
        <v>0.66</v>
      </c>
      <c r="E53" s="13">
        <v>0.60501911802192199</v>
      </c>
      <c r="F53" s="13">
        <v>30.3</v>
      </c>
      <c r="G53" s="4">
        <v>66.40275160324957</v>
      </c>
    </row>
    <row r="54" spans="2:7" x14ac:dyDescent="0.2">
      <c r="B54" s="14">
        <v>1268.0987197724039</v>
      </c>
      <c r="C54" s="14">
        <v>144</v>
      </c>
      <c r="D54" s="13">
        <v>0.65866320492694108</v>
      </c>
      <c r="E54" s="13">
        <v>0.80121241395966669</v>
      </c>
      <c r="F54" s="13">
        <v>24.58</v>
      </c>
      <c r="G54" s="4">
        <v>71.707987370410336</v>
      </c>
    </row>
    <row r="55" spans="2:7" x14ac:dyDescent="0.2">
      <c r="B55" s="14">
        <v>1295.2983333333334</v>
      </c>
      <c r="C55" s="14">
        <v>150</v>
      </c>
      <c r="D55" s="13">
        <v>0.64500429395166237</v>
      </c>
      <c r="E55" s="13">
        <v>0.79998282419335054</v>
      </c>
      <c r="F55" s="13">
        <v>22.59</v>
      </c>
      <c r="G55" s="4">
        <v>70.37578900393197</v>
      </c>
    </row>
    <row r="56" spans="2:7" x14ac:dyDescent="0.2">
      <c r="B56" s="14">
        <v>1283.6791666666666</v>
      </c>
      <c r="C56" s="14">
        <v>150</v>
      </c>
      <c r="D56" s="13">
        <v>0.63</v>
      </c>
      <c r="E56" s="13">
        <v>0.75727574750830562</v>
      </c>
      <c r="F56" s="13">
        <v>22.55</v>
      </c>
      <c r="G56" s="4">
        <v>70.43473322543089</v>
      </c>
    </row>
    <row r="57" spans="2:7" x14ac:dyDescent="0.2">
      <c r="B57" s="14">
        <v>1232.9845833333334</v>
      </c>
      <c r="C57" s="14">
        <v>150</v>
      </c>
      <c r="D57" s="13">
        <v>0.62497136454183277</v>
      </c>
      <c r="E57" s="13">
        <v>0.75474228087649409</v>
      </c>
      <c r="F57" s="13">
        <v>21.91</v>
      </c>
      <c r="G57" s="4">
        <v>69.411847901965558</v>
      </c>
    </row>
    <row r="58" spans="2:7" x14ac:dyDescent="0.2">
      <c r="B58" s="14">
        <v>1244.0466666666666</v>
      </c>
      <c r="C58" s="14">
        <v>125</v>
      </c>
      <c r="D58" s="13">
        <v>0.62490436304538077</v>
      </c>
      <c r="E58" s="13">
        <v>0.69433054131766481</v>
      </c>
      <c r="F58" s="13">
        <v>22.09</v>
      </c>
      <c r="G58" s="4">
        <v>71.78049454845663</v>
      </c>
    </row>
    <row r="59" spans="2:7" x14ac:dyDescent="0.2">
      <c r="B59" s="14">
        <v>1251.2091666666668</v>
      </c>
      <c r="C59" s="14">
        <v>150</v>
      </c>
      <c r="D59" s="13">
        <v>0.61</v>
      </c>
      <c r="E59" s="13">
        <v>0.78588520916334659</v>
      </c>
      <c r="F59" s="13">
        <v>22.69</v>
      </c>
      <c r="G59" s="4">
        <v>70.292711713185611</v>
      </c>
    </row>
    <row r="60" spans="2:7" x14ac:dyDescent="0.2">
      <c r="B60" s="14">
        <v>1263.7037499999999</v>
      </c>
      <c r="C60" s="14">
        <v>125</v>
      </c>
      <c r="D60" s="13">
        <v>0.65</v>
      </c>
      <c r="E60" s="13">
        <v>1.5045292182359391</v>
      </c>
      <c r="F60" s="13">
        <v>22.74</v>
      </c>
      <c r="G60" s="4">
        <v>71.365512536244253</v>
      </c>
    </row>
    <row r="61" spans="2:7" x14ac:dyDescent="0.2">
      <c r="B61" s="14">
        <v>1316.1491666666668</v>
      </c>
      <c r="C61" s="14">
        <v>150</v>
      </c>
      <c r="D61" s="13">
        <v>0.62</v>
      </c>
      <c r="E61" s="13">
        <v>0.7497417342482845</v>
      </c>
      <c r="F61" s="13">
        <v>21.3</v>
      </c>
      <c r="G61" s="4">
        <v>69.202337966197277</v>
      </c>
    </row>
    <row r="62" spans="2:7" x14ac:dyDescent="0.2">
      <c r="B62" s="14">
        <v>1215.3966666666665</v>
      </c>
      <c r="C62" s="14">
        <v>150</v>
      </c>
      <c r="D62" s="13">
        <v>0.6</v>
      </c>
      <c r="E62" s="13">
        <v>0.66233049277510181</v>
      </c>
      <c r="F62" s="13">
        <v>22.61</v>
      </c>
      <c r="G62" s="4">
        <v>68.912429378531087</v>
      </c>
    </row>
    <row r="63" spans="2:7" x14ac:dyDescent="0.2">
      <c r="B63" s="14">
        <v>1251.5274999999999</v>
      </c>
      <c r="C63" s="14">
        <v>139</v>
      </c>
      <c r="D63" s="13">
        <v>0.61980663307160433</v>
      </c>
      <c r="E63" s="13">
        <v>0.71490331653580219</v>
      </c>
      <c r="F63" s="13">
        <v>22.77</v>
      </c>
      <c r="G63" s="4">
        <v>69.928785703406234</v>
      </c>
    </row>
    <row r="64" spans="2:7" x14ac:dyDescent="0.2">
      <c r="B64" s="14">
        <v>1225.0262499999999</v>
      </c>
      <c r="C64" s="14">
        <v>139</v>
      </c>
      <c r="D64" s="13">
        <v>0.63</v>
      </c>
      <c r="E64" s="13">
        <v>0.78082426127527216</v>
      </c>
      <c r="F64" s="13">
        <v>23.42</v>
      </c>
      <c r="G64" s="4">
        <v>68.841857730746611</v>
      </c>
    </row>
    <row r="65" spans="2:7" x14ac:dyDescent="0.2">
      <c r="B65" s="14">
        <v>1338.5916666666665</v>
      </c>
      <c r="C65" s="14">
        <v>169</v>
      </c>
      <c r="D65" s="13">
        <v>0.61498126024830169</v>
      </c>
      <c r="E65" s="13">
        <v>0.68486882173811192</v>
      </c>
      <c r="F65" s="13">
        <v>23.03</v>
      </c>
      <c r="G65" s="4">
        <v>68.069824297995595</v>
      </c>
    </row>
    <row r="66" spans="2:7" x14ac:dyDescent="0.2">
      <c r="B66" s="14">
        <v>1303.4158333333332</v>
      </c>
      <c r="C66" s="14">
        <v>169</v>
      </c>
      <c r="D66" s="13">
        <v>0.62</v>
      </c>
      <c r="E66" s="13">
        <v>0.73685996495140993</v>
      </c>
      <c r="F66" s="13">
        <v>23.1</v>
      </c>
      <c r="G66" s="4">
        <v>68.333568108184252</v>
      </c>
    </row>
    <row r="67" spans="2:7" x14ac:dyDescent="0.2">
      <c r="B67" s="14">
        <v>1240.8633333333335</v>
      </c>
      <c r="C67" s="14">
        <v>155</v>
      </c>
      <c r="D67" s="13">
        <v>0.61</v>
      </c>
      <c r="E67" s="13">
        <v>0.77044171779141113</v>
      </c>
      <c r="F67" s="13">
        <v>21.84</v>
      </c>
      <c r="G67" s="4">
        <v>70.279277430041688</v>
      </c>
    </row>
    <row r="68" spans="2:7" x14ac:dyDescent="0.2">
      <c r="B68" s="14">
        <v>1248.5033333333333</v>
      </c>
      <c r="C68" s="14">
        <v>155</v>
      </c>
      <c r="D68" s="13">
        <v>0.59</v>
      </c>
      <c r="E68" s="13">
        <v>0.77042274597830163</v>
      </c>
      <c r="F68" s="13">
        <v>22</v>
      </c>
      <c r="G68" s="4">
        <v>68.387227131078106</v>
      </c>
    </row>
    <row r="69" spans="2:7" x14ac:dyDescent="0.2">
      <c r="B69" s="14">
        <v>1319.81</v>
      </c>
      <c r="C69" s="14">
        <v>153</v>
      </c>
      <c r="D69" s="13">
        <v>0.6</v>
      </c>
      <c r="E69" s="13">
        <v>0.83096497584541062</v>
      </c>
      <c r="F69" s="13">
        <v>22.76</v>
      </c>
      <c r="G69" s="4">
        <v>70.558015943312654</v>
      </c>
    </row>
    <row r="70" spans="2:7" x14ac:dyDescent="0.2">
      <c r="B70" s="14">
        <v>1345.1175000000001</v>
      </c>
      <c r="C70" s="14">
        <v>144</v>
      </c>
      <c r="D70" s="13">
        <v>0.65495820087130585</v>
      </c>
      <c r="E70" s="13">
        <v>0.95</v>
      </c>
      <c r="F70" s="13">
        <v>20.3</v>
      </c>
      <c r="G70" s="4">
        <v>69.394838925422434</v>
      </c>
    </row>
    <row r="71" spans="2:7" x14ac:dyDescent="0.2">
      <c r="B71" s="14">
        <v>1238.7941666666666</v>
      </c>
      <c r="C71" s="14">
        <v>153</v>
      </c>
      <c r="D71" s="13">
        <v>0.6498057570793353</v>
      </c>
      <c r="E71" s="13">
        <v>0.88470863561900293</v>
      </c>
      <c r="F71" s="13">
        <v>19.88</v>
      </c>
      <c r="G71" s="4">
        <v>71.413824776743112</v>
      </c>
    </row>
    <row r="72" spans="2:7" x14ac:dyDescent="0.2">
      <c r="B72" s="14">
        <v>1342.4116666666666</v>
      </c>
      <c r="C72" s="14">
        <v>144</v>
      </c>
      <c r="D72" s="13">
        <v>0.65493591963976439</v>
      </c>
      <c r="E72" s="13">
        <v>0.97467959819882244</v>
      </c>
      <c r="F72" s="13">
        <v>19.18</v>
      </c>
      <c r="G72" s="4">
        <v>70.194617696291246</v>
      </c>
    </row>
    <row r="73" spans="2:7" x14ac:dyDescent="0.2">
      <c r="B73" s="14">
        <v>1418.8294416243657</v>
      </c>
      <c r="C73" s="14">
        <v>146</v>
      </c>
      <c r="D73" s="13">
        <v>0.60012417638114546</v>
      </c>
      <c r="E73" s="13">
        <v>0.51518626457171823</v>
      </c>
      <c r="F73" s="13">
        <v>29.1</v>
      </c>
      <c r="G73" s="4">
        <v>65.479776593662592</v>
      </c>
    </row>
    <row r="74" spans="2:7" x14ac:dyDescent="0.2">
      <c r="B74" s="14">
        <v>1404.8985163204748</v>
      </c>
      <c r="C74" s="14">
        <v>158</v>
      </c>
      <c r="D74" s="13">
        <v>0.59964851293935872</v>
      </c>
      <c r="E74" s="13">
        <v>0.56458993176258532</v>
      </c>
      <c r="F74" s="13">
        <v>28.56</v>
      </c>
      <c r="G74" s="4">
        <v>65.460814085281868</v>
      </c>
    </row>
    <row r="75" spans="2:7" x14ac:dyDescent="0.2">
      <c r="B75" s="14">
        <v>1353.8716666666667</v>
      </c>
      <c r="C75" s="14">
        <v>166</v>
      </c>
      <c r="D75" s="13">
        <v>0.6350288350634371</v>
      </c>
      <c r="E75" s="13">
        <v>0.62001922337562476</v>
      </c>
      <c r="F75" s="13">
        <v>26.82</v>
      </c>
      <c r="G75" s="4">
        <v>66.67928760791601</v>
      </c>
    </row>
    <row r="76" spans="2:7" x14ac:dyDescent="0.2">
      <c r="B76" s="14">
        <v>1355.9408333333333</v>
      </c>
      <c r="C76" s="14">
        <v>158</v>
      </c>
      <c r="D76" s="13">
        <v>0.64</v>
      </c>
      <c r="E76" s="13">
        <v>0.65026140440799596</v>
      </c>
      <c r="F76" s="13">
        <v>27.74</v>
      </c>
      <c r="G76" s="4">
        <v>66.935086535914962</v>
      </c>
    </row>
    <row r="77" spans="2:7" x14ac:dyDescent="0.2">
      <c r="B77" s="14">
        <v>1391.5941666666665</v>
      </c>
      <c r="C77" s="14">
        <v>166</v>
      </c>
      <c r="D77" s="13">
        <v>0.64004121393780433</v>
      </c>
      <c r="E77" s="13">
        <v>0.5900412139378044</v>
      </c>
      <c r="F77" s="13">
        <v>27.79</v>
      </c>
      <c r="G77" s="4">
        <v>66.150898189088409</v>
      </c>
    </row>
    <row r="78" spans="2:7" x14ac:dyDescent="0.2">
      <c r="B78" s="14">
        <v>1296.7308333333333</v>
      </c>
      <c r="C78" s="14">
        <v>167</v>
      </c>
      <c r="D78" s="13">
        <v>0.59491582058861325</v>
      </c>
      <c r="E78" s="13">
        <v>0.5</v>
      </c>
      <c r="F78" s="13">
        <v>26.44</v>
      </c>
      <c r="G78" s="4">
        <v>63.548749971542364</v>
      </c>
    </row>
    <row r="79" spans="2:7" x14ac:dyDescent="0.2">
      <c r="B79" s="14">
        <v>1254.8699999999999</v>
      </c>
      <c r="C79" s="14">
        <v>167</v>
      </c>
      <c r="D79" s="13">
        <v>0.60502791563275427</v>
      </c>
      <c r="E79" s="13">
        <v>0.53022332506203473</v>
      </c>
      <c r="F79" s="13">
        <v>28.38</v>
      </c>
      <c r="G79" s="4">
        <v>60.028774388070318</v>
      </c>
    </row>
    <row r="80" spans="2:7" x14ac:dyDescent="0.2">
      <c r="B80" s="14">
        <v>1248.3441666666668</v>
      </c>
      <c r="C80" s="14">
        <v>149</v>
      </c>
      <c r="D80" s="13">
        <v>0.60030418250950568</v>
      </c>
      <c r="E80" s="13">
        <v>0.53494930291508236</v>
      </c>
      <c r="F80" s="13">
        <v>28.23</v>
      </c>
      <c r="G80" s="4">
        <v>64.669014770173973</v>
      </c>
    </row>
    <row r="81" spans="2:7" x14ac:dyDescent="0.2">
      <c r="B81" s="14">
        <v>1286.385</v>
      </c>
      <c r="C81" s="14">
        <v>149</v>
      </c>
      <c r="D81" s="13">
        <v>0.6</v>
      </c>
      <c r="E81" s="13">
        <v>0.5266910069177555</v>
      </c>
      <c r="F81" s="13">
        <v>26.95</v>
      </c>
      <c r="G81" s="4">
        <v>65.510471204188491</v>
      </c>
    </row>
    <row r="82" spans="2:7" x14ac:dyDescent="0.2">
      <c r="B82" s="14">
        <v>1248.8216666666667</v>
      </c>
      <c r="C82" s="14">
        <v>200</v>
      </c>
      <c r="D82" s="13">
        <v>0.60000918273645543</v>
      </c>
      <c r="E82" s="13">
        <v>0.55003673094582184</v>
      </c>
      <c r="F82" s="13">
        <v>28.05</v>
      </c>
      <c r="G82" s="4">
        <v>65.490841416040737</v>
      </c>
    </row>
    <row r="83" spans="2:7" x14ac:dyDescent="0.2">
      <c r="B83" s="14">
        <v>1297.3675000000001</v>
      </c>
      <c r="C83" s="14">
        <v>147</v>
      </c>
      <c r="D83" s="13">
        <v>0.60010923276983097</v>
      </c>
      <c r="E83" s="13">
        <v>0.48010923276983092</v>
      </c>
      <c r="F83" s="13">
        <v>27.27</v>
      </c>
      <c r="G83" s="4">
        <v>63.855157237574367</v>
      </c>
    </row>
    <row r="84" spans="2:7" x14ac:dyDescent="0.2">
      <c r="B84" s="14">
        <v>1247.3891666666666</v>
      </c>
      <c r="C84" s="14">
        <v>200</v>
      </c>
      <c r="D84" s="13">
        <v>0.57990869504143838</v>
      </c>
      <c r="E84" s="13">
        <v>0.58972608512431524</v>
      </c>
      <c r="F84" s="13">
        <v>29.03</v>
      </c>
      <c r="G84" s="4">
        <v>61.686672938670981</v>
      </c>
    </row>
    <row r="85" spans="2:7" x14ac:dyDescent="0.2">
      <c r="B85" s="14">
        <v>1278.4266666666665</v>
      </c>
      <c r="C85" s="14">
        <v>146</v>
      </c>
      <c r="D85" s="13">
        <v>0.61</v>
      </c>
      <c r="E85" s="13">
        <v>0.53572669290270047</v>
      </c>
      <c r="F85" s="13">
        <v>27.9</v>
      </c>
      <c r="G85" s="4">
        <v>65.270123787770814</v>
      </c>
    </row>
    <row r="86" spans="2:7" x14ac:dyDescent="0.2">
      <c r="B86" s="14">
        <v>1326.3488469601675</v>
      </c>
      <c r="C86" s="14">
        <v>147</v>
      </c>
      <c r="D86" s="13">
        <v>0.59509742382633701</v>
      </c>
      <c r="E86" s="13">
        <v>0.75509742382633704</v>
      </c>
      <c r="F86" s="13">
        <v>28.53</v>
      </c>
      <c r="G86" s="4">
        <v>63.521085857303227</v>
      </c>
    </row>
    <row r="87" spans="2:7" x14ac:dyDescent="0.2">
      <c r="B87" s="14">
        <v>1513.0798822374877</v>
      </c>
      <c r="C87" s="14">
        <v>175</v>
      </c>
      <c r="D87" s="13">
        <v>0.62850122850122847</v>
      </c>
      <c r="E87" s="13">
        <v>0.88149877149877154</v>
      </c>
      <c r="F87" s="13">
        <v>21.63</v>
      </c>
      <c r="G87" s="4">
        <v>73.52942580228175</v>
      </c>
    </row>
    <row r="88" spans="2:7" x14ac:dyDescent="0.2">
      <c r="B88" s="14">
        <v>1452.5550000000001</v>
      </c>
      <c r="C88" s="14">
        <v>165</v>
      </c>
      <c r="D88" s="13">
        <v>0.61</v>
      </c>
      <c r="E88" s="13">
        <v>0.70318886679920467</v>
      </c>
      <c r="F88" s="13">
        <v>20.29</v>
      </c>
      <c r="G88" s="4">
        <v>69.503303156349389</v>
      </c>
    </row>
    <row r="89" spans="2:7" x14ac:dyDescent="0.2">
      <c r="B89" s="14">
        <v>1441.4133333333332</v>
      </c>
      <c r="C89" s="14">
        <v>165</v>
      </c>
      <c r="D89" s="13">
        <v>0.63507517461820762</v>
      </c>
      <c r="E89" s="13">
        <v>0.66</v>
      </c>
      <c r="F89" s="13">
        <v>25.03</v>
      </c>
      <c r="G89" s="4">
        <v>66.730571915932487</v>
      </c>
    </row>
    <row r="90" spans="2:7" x14ac:dyDescent="0.2">
      <c r="B90" s="14">
        <v>1460.8316666666667</v>
      </c>
      <c r="C90" s="14">
        <v>171</v>
      </c>
      <c r="D90" s="13">
        <v>0.64</v>
      </c>
      <c r="E90" s="13">
        <v>0.63992380512583702</v>
      </c>
      <c r="F90" s="13">
        <v>26.52</v>
      </c>
      <c r="G90" s="4">
        <v>63.070776255707763</v>
      </c>
    </row>
    <row r="91" spans="2:7" x14ac:dyDescent="0.2">
      <c r="B91" s="14">
        <v>1472.1324999999999</v>
      </c>
      <c r="C91" s="14">
        <v>171</v>
      </c>
      <c r="D91" s="13">
        <v>0.66</v>
      </c>
      <c r="E91" s="13">
        <v>0.5850598388952819</v>
      </c>
      <c r="F91" s="13">
        <v>28.02</v>
      </c>
      <c r="G91" s="4">
        <v>62.680459619602566</v>
      </c>
    </row>
    <row r="92" spans="2:7" x14ac:dyDescent="0.2">
      <c r="B92" s="14">
        <v>1515.2666666666667</v>
      </c>
      <c r="C92" s="14">
        <v>158</v>
      </c>
      <c r="D92" s="13">
        <v>0.65494515862719671</v>
      </c>
      <c r="E92" s="13">
        <v>0.56978063450878647</v>
      </c>
      <c r="F92" s="13">
        <v>28.18</v>
      </c>
      <c r="G92" s="4">
        <v>63.89992562141714</v>
      </c>
    </row>
    <row r="93" spans="2:7" x14ac:dyDescent="0.2">
      <c r="B93" s="14">
        <v>1547.4183333333333</v>
      </c>
      <c r="C93" s="14">
        <v>172</v>
      </c>
      <c r="D93" s="13">
        <v>0.66504015296367114</v>
      </c>
      <c r="E93" s="13">
        <v>0.55495984703632883</v>
      </c>
      <c r="F93" s="13">
        <v>28.53</v>
      </c>
      <c r="G93" s="4">
        <v>62.959984670885007</v>
      </c>
    </row>
    <row r="94" spans="2:7" x14ac:dyDescent="0.2">
      <c r="B94" s="14">
        <v>1474.9975000000002</v>
      </c>
      <c r="C94" s="14">
        <v>180</v>
      </c>
      <c r="D94" s="13">
        <v>0.64011903169720474</v>
      </c>
      <c r="E94" s="13">
        <v>0.51541661094021662</v>
      </c>
      <c r="F94" s="13">
        <v>26.17</v>
      </c>
      <c r="G94" s="4">
        <v>61.532579775828886</v>
      </c>
    </row>
    <row r="95" spans="2:7" x14ac:dyDescent="0.2">
      <c r="B95" s="14">
        <v>1317.1041666666667</v>
      </c>
      <c r="C95" s="14">
        <v>153</v>
      </c>
      <c r="D95" s="13">
        <v>0.68519169124246693</v>
      </c>
      <c r="E95" s="13">
        <v>0.56999999999999995</v>
      </c>
      <c r="F95" s="13">
        <v>25.71</v>
      </c>
      <c r="G95" s="4">
        <v>63.44086725043946</v>
      </c>
    </row>
    <row r="96" spans="2:7" x14ac:dyDescent="0.2">
      <c r="B96" s="14">
        <v>1163.0308333333332</v>
      </c>
      <c r="C96" s="14">
        <v>136</v>
      </c>
      <c r="D96" s="13">
        <v>0.69542599083310863</v>
      </c>
      <c r="E96" s="13">
        <v>0.5608519816662173</v>
      </c>
      <c r="F96" s="13">
        <v>27.67</v>
      </c>
      <c r="G96" s="4">
        <v>64.634790499216891</v>
      </c>
    </row>
    <row r="97" spans="2:7" x14ac:dyDescent="0.2">
      <c r="B97" s="14">
        <v>1218.1025</v>
      </c>
      <c r="C97" s="14">
        <v>136</v>
      </c>
      <c r="D97" s="13">
        <v>0.66480326358731412</v>
      </c>
      <c r="E97" s="13">
        <v>0.54401631793657057</v>
      </c>
      <c r="F97" s="13">
        <v>28.53</v>
      </c>
      <c r="G97" s="4">
        <v>64.441186188805503</v>
      </c>
    </row>
    <row r="98" spans="2:7" x14ac:dyDescent="0.2">
      <c r="B98" s="14">
        <v>1266.33</v>
      </c>
      <c r="C98" s="14">
        <v>137</v>
      </c>
      <c r="D98" s="13">
        <v>0.63</v>
      </c>
      <c r="E98" s="13">
        <v>0.51495845235003901</v>
      </c>
      <c r="F98" s="13">
        <v>28.46</v>
      </c>
      <c r="G98" s="4">
        <v>66.367891638023679</v>
      </c>
    </row>
    <row r="99" spans="2:7" x14ac:dyDescent="0.2">
      <c r="B99" s="14">
        <v>1157.3008333333335</v>
      </c>
      <c r="C99" s="14">
        <v>137</v>
      </c>
      <c r="D99" s="13">
        <v>0.62</v>
      </c>
      <c r="E99" s="13">
        <v>0.49462533623671062</v>
      </c>
      <c r="F99" s="13">
        <v>28.55</v>
      </c>
      <c r="G99" s="4">
        <v>65.838240471212643</v>
      </c>
    </row>
    <row r="100" spans="2:7" x14ac:dyDescent="0.2">
      <c r="B100" s="14">
        <v>1455.8975</v>
      </c>
      <c r="C100" s="14">
        <v>171</v>
      </c>
      <c r="D100" s="13">
        <v>0.60074341765616923</v>
      </c>
      <c r="E100" s="13">
        <v>0.48037170882808466</v>
      </c>
      <c r="F100" s="13">
        <v>26.49</v>
      </c>
      <c r="G100" s="4">
        <v>65.563064860713411</v>
      </c>
    </row>
    <row r="101" spans="2:7" x14ac:dyDescent="0.2">
      <c r="B101" s="14">
        <v>1397.4786450662739</v>
      </c>
      <c r="C101" s="14">
        <v>140</v>
      </c>
      <c r="D101" s="13">
        <v>0.61565748805844334</v>
      </c>
      <c r="E101" s="13">
        <v>1.0103975835908963</v>
      </c>
      <c r="F101" s="13">
        <v>18.11</v>
      </c>
      <c r="G101" s="4">
        <v>69.871739713984169</v>
      </c>
    </row>
    <row r="102" spans="2:7" x14ac:dyDescent="0.2">
      <c r="B102" s="14">
        <v>1329.953963414634</v>
      </c>
      <c r="C102" s="14">
        <v>147</v>
      </c>
      <c r="D102" s="13">
        <v>0.60478487614080834</v>
      </c>
      <c r="E102" s="13">
        <v>0.71172099087353313</v>
      </c>
      <c r="F102" s="13">
        <v>22.77</v>
      </c>
      <c r="G102" s="4">
        <v>65.07628754166231</v>
      </c>
    </row>
    <row r="103" spans="2:7" x14ac:dyDescent="0.2">
      <c r="B103" s="14">
        <v>1313.5663865546217</v>
      </c>
      <c r="C103" s="14">
        <v>147</v>
      </c>
      <c r="D103" s="13">
        <v>0.580208649026693</v>
      </c>
      <c r="E103" s="13">
        <v>0.94489567548665343</v>
      </c>
      <c r="F103" s="13">
        <v>20.7</v>
      </c>
      <c r="G103" s="4">
        <v>69.581736137229527</v>
      </c>
    </row>
    <row r="104" spans="2:7" x14ac:dyDescent="0.2">
      <c r="B104" s="14">
        <v>1267.2850000000001</v>
      </c>
      <c r="C104" s="14">
        <v>148</v>
      </c>
      <c r="D104" s="13">
        <v>0.59960181627663289</v>
      </c>
      <c r="E104" s="13">
        <v>1.0015927348934683</v>
      </c>
      <c r="F104" s="13">
        <v>19.7</v>
      </c>
      <c r="G104" s="4">
        <v>70.625385685088432</v>
      </c>
    </row>
    <row r="105" spans="2:7" x14ac:dyDescent="0.2">
      <c r="B105" s="14">
        <v>1259.829723674384</v>
      </c>
      <c r="C105" s="14">
        <v>148</v>
      </c>
      <c r="D105" s="13">
        <v>0.59506038086391078</v>
      </c>
      <c r="E105" s="13">
        <v>0.93542266604737578</v>
      </c>
      <c r="F105" s="13">
        <v>20.399999999999999</v>
      </c>
      <c r="G105" s="4">
        <v>70.371897350798847</v>
      </c>
    </row>
    <row r="106" spans="2:7" x14ac:dyDescent="0.2">
      <c r="B106" s="14">
        <v>1336.8408333333334</v>
      </c>
      <c r="C106" s="14">
        <v>157</v>
      </c>
      <c r="D106" s="13">
        <v>0.59017058332339256</v>
      </c>
      <c r="E106" s="13">
        <v>0.91508529166169628</v>
      </c>
      <c r="F106" s="13">
        <v>18.829999999999998</v>
      </c>
      <c r="G106" s="4">
        <v>71.843381548596483</v>
      </c>
    </row>
    <row r="107" spans="2:7" x14ac:dyDescent="0.2">
      <c r="B107" s="14">
        <v>1415.1508333333331</v>
      </c>
      <c r="C107" s="14">
        <v>162</v>
      </c>
      <c r="D107" s="13">
        <v>0.5748855151816824</v>
      </c>
      <c r="E107" s="13">
        <v>0.84</v>
      </c>
      <c r="F107" s="13">
        <v>22.62</v>
      </c>
      <c r="G107" s="4">
        <v>71.842232139479052</v>
      </c>
    </row>
    <row r="108" spans="2:7" x14ac:dyDescent="0.2">
      <c r="B108" s="14">
        <v>1419.9258333333335</v>
      </c>
      <c r="C108" s="14">
        <v>162</v>
      </c>
      <c r="D108" s="13">
        <v>0.62496893638170969</v>
      </c>
      <c r="E108" s="13">
        <v>0.83031063618290257</v>
      </c>
      <c r="F108" s="13">
        <v>22.76</v>
      </c>
      <c r="G108" s="4">
        <v>74.131237459137665</v>
      </c>
    </row>
    <row r="109" spans="2:7" x14ac:dyDescent="0.2">
      <c r="B109" s="14">
        <v>1395.7325000000001</v>
      </c>
      <c r="C109" s="14">
        <v>156</v>
      </c>
      <c r="D109" s="13">
        <v>0.59014921630094042</v>
      </c>
      <c r="E109" s="13">
        <v>0.87</v>
      </c>
      <c r="F109" s="13">
        <v>22.72</v>
      </c>
      <c r="G109" s="4">
        <v>71.730441494789289</v>
      </c>
    </row>
    <row r="110" spans="2:7" x14ac:dyDescent="0.2">
      <c r="B110" s="14">
        <v>1404.8050000000001</v>
      </c>
      <c r="C110" s="14">
        <v>156</v>
      </c>
      <c r="D110" s="13">
        <v>0.61997616209773543</v>
      </c>
      <c r="E110" s="13">
        <v>0.81496424314660298</v>
      </c>
      <c r="F110" s="13">
        <v>22.07</v>
      </c>
      <c r="G110" s="4">
        <v>71.550179450705613</v>
      </c>
    </row>
    <row r="111" spans="2:7" x14ac:dyDescent="0.2">
      <c r="B111" s="14">
        <v>1378.5425000000002</v>
      </c>
      <c r="C111" s="14">
        <v>156</v>
      </c>
      <c r="D111" s="13">
        <v>0.60498463807299996</v>
      </c>
      <c r="E111" s="13">
        <v>0.81990782843799925</v>
      </c>
      <c r="F111" s="13">
        <v>22.59</v>
      </c>
      <c r="G111" s="4">
        <v>72.445296673611622</v>
      </c>
    </row>
    <row r="112" spans="2:7" x14ac:dyDescent="0.2">
      <c r="B112" s="14">
        <v>1386.98</v>
      </c>
      <c r="C112" s="14">
        <v>167</v>
      </c>
      <c r="D112" s="13">
        <v>0.57999999999999996</v>
      </c>
      <c r="E112" s="13">
        <v>0.8452757964812172</v>
      </c>
      <c r="F112" s="13">
        <v>22.5</v>
      </c>
      <c r="G112" s="4">
        <v>72.932423671780924</v>
      </c>
    </row>
    <row r="113" spans="2:7" x14ac:dyDescent="0.2">
      <c r="B113" s="14">
        <v>1339.8408227848104</v>
      </c>
      <c r="C113" s="14">
        <v>167</v>
      </c>
      <c r="D113" s="13">
        <v>0.59</v>
      </c>
      <c r="E113" s="13">
        <v>0.81</v>
      </c>
      <c r="F113" s="13">
        <v>21.52</v>
      </c>
      <c r="G113" s="4">
        <v>72.546851857639098</v>
      </c>
    </row>
    <row r="114" spans="2:7" x14ac:dyDescent="0.2">
      <c r="B114" s="14">
        <v>1277.79</v>
      </c>
      <c r="C114" s="14">
        <v>141</v>
      </c>
      <c r="D114" s="13">
        <v>0.60378193146417447</v>
      </c>
      <c r="E114" s="13">
        <v>0.83621806853582548</v>
      </c>
      <c r="F114" s="13">
        <v>21.8</v>
      </c>
      <c r="G114" s="4">
        <v>72.408794966835558</v>
      </c>
    </row>
    <row r="115" spans="2:7" x14ac:dyDescent="0.2">
      <c r="B115" s="14">
        <v>1279.5408333333332</v>
      </c>
      <c r="C115" s="14">
        <v>155</v>
      </c>
      <c r="D115" s="13">
        <v>0.6029286726499764</v>
      </c>
      <c r="E115" s="13">
        <v>0.83585734529995281</v>
      </c>
      <c r="F115" s="13">
        <v>21.71</v>
      </c>
      <c r="G115" s="4">
        <v>72.370993875823572</v>
      </c>
    </row>
    <row r="116" spans="2:7" x14ac:dyDescent="0.2">
      <c r="B116" s="14">
        <v>1242.0335195530727</v>
      </c>
      <c r="C116" s="14">
        <v>161</v>
      </c>
      <c r="D116" s="13">
        <v>0.63010991695163654</v>
      </c>
      <c r="E116" s="13">
        <v>0.68505495847581821</v>
      </c>
      <c r="F116" s="13">
        <v>23.93</v>
      </c>
      <c r="G116" s="4">
        <v>73.543033797591548</v>
      </c>
    </row>
    <row r="117" spans="2:7" x14ac:dyDescent="0.2">
      <c r="B117" s="14">
        <v>1284.3158333333333</v>
      </c>
      <c r="C117" s="14">
        <v>155</v>
      </c>
      <c r="D117" s="13">
        <v>0.65000622432466082</v>
      </c>
      <c r="E117" s="13">
        <v>0.73500933648699118</v>
      </c>
      <c r="F117" s="13">
        <v>24.71</v>
      </c>
      <c r="G117" s="4">
        <v>65.222815624063159</v>
      </c>
    </row>
    <row r="118" spans="2:7" x14ac:dyDescent="0.2">
      <c r="B118" s="14">
        <v>1269.9667377398721</v>
      </c>
      <c r="C118" s="14">
        <v>161</v>
      </c>
      <c r="D118" s="13">
        <v>0.67</v>
      </c>
      <c r="E118" s="13">
        <v>0.54499015748031499</v>
      </c>
      <c r="F118" s="13">
        <v>25.17</v>
      </c>
      <c r="G118" s="4">
        <v>64.796953858864526</v>
      </c>
    </row>
    <row r="119" spans="2:7" x14ac:dyDescent="0.2">
      <c r="B119" s="14">
        <v>1242.1366666666665</v>
      </c>
      <c r="C119" s="14">
        <v>167</v>
      </c>
      <c r="D119" s="13">
        <v>0.66</v>
      </c>
      <c r="E119" s="13">
        <v>0.54</v>
      </c>
      <c r="F119" s="13">
        <v>28.45</v>
      </c>
      <c r="G119" s="4">
        <v>61.165038107216198</v>
      </c>
    </row>
    <row r="120" spans="2:7" x14ac:dyDescent="0.2">
      <c r="B120" s="14">
        <v>1256.1433333333334</v>
      </c>
      <c r="C120" s="14">
        <v>148</v>
      </c>
      <c r="D120" s="13">
        <v>0.67487446417636254</v>
      </c>
      <c r="E120" s="13">
        <v>0.81738518064911203</v>
      </c>
      <c r="F120" s="13">
        <v>25.4</v>
      </c>
      <c r="G120" s="4">
        <v>64.298874204229733</v>
      </c>
    </row>
    <row r="121" spans="2:7" x14ac:dyDescent="0.2">
      <c r="B121" s="14">
        <v>1274.4475</v>
      </c>
      <c r="C121" s="14">
        <v>153</v>
      </c>
      <c r="D121" s="13">
        <v>0.67491039019963706</v>
      </c>
      <c r="E121" s="13">
        <v>0.89</v>
      </c>
      <c r="F121" s="13">
        <v>20.2</v>
      </c>
      <c r="G121" s="4">
        <v>67.400005242943479</v>
      </c>
    </row>
    <row r="122" spans="2:7" x14ac:dyDescent="0.2">
      <c r="B122" s="14">
        <v>1241.9775</v>
      </c>
      <c r="C122" s="14">
        <v>167</v>
      </c>
      <c r="D122" s="13">
        <v>0.67490791268758532</v>
      </c>
      <c r="E122" s="13">
        <v>0.92564461118690322</v>
      </c>
      <c r="F122" s="13">
        <v>20.8</v>
      </c>
      <c r="G122" s="4">
        <v>71.049495806313715</v>
      </c>
    </row>
    <row r="123" spans="2:7" x14ac:dyDescent="0.2">
      <c r="B123" s="14">
        <v>1255.825</v>
      </c>
      <c r="C123" s="14">
        <v>141</v>
      </c>
      <c r="D123" s="13">
        <v>0.65495425128319584</v>
      </c>
      <c r="E123" s="13">
        <v>0.91477125641597856</v>
      </c>
      <c r="F123" s="13">
        <v>20.68</v>
      </c>
      <c r="G123" s="4">
        <v>70.141870671627174</v>
      </c>
    </row>
    <row r="124" spans="2:7" x14ac:dyDescent="0.2">
      <c r="B124" s="14">
        <v>1238.4758333333332</v>
      </c>
      <c r="C124" s="14">
        <v>153</v>
      </c>
      <c r="D124" s="13">
        <v>0.71</v>
      </c>
      <c r="E124" s="13">
        <v>0.99490230709791361</v>
      </c>
      <c r="F124" s="13">
        <v>21.26</v>
      </c>
      <c r="G124" s="4">
        <v>71.823799578574949</v>
      </c>
    </row>
    <row r="125" spans="2:7" x14ac:dyDescent="0.2">
      <c r="B125" s="14">
        <v>1227.476411960133</v>
      </c>
      <c r="C125" s="14">
        <v>141</v>
      </c>
      <c r="D125" s="13">
        <v>0.75152015233259284</v>
      </c>
      <c r="E125" s="13">
        <v>0.9901602665820376</v>
      </c>
      <c r="F125" s="13">
        <v>21.34</v>
      </c>
      <c r="G125" s="4">
        <v>74.081571629592716</v>
      </c>
    </row>
    <row r="126" spans="2:7" x14ac:dyDescent="0.2">
      <c r="B126" s="14">
        <v>1133.1075000000001</v>
      </c>
      <c r="C126" s="14">
        <v>150</v>
      </c>
      <c r="D126" s="13">
        <v>0.67486449864498654</v>
      </c>
      <c r="E126" s="13">
        <v>0.97486449864498637</v>
      </c>
      <c r="F126" s="13">
        <v>20.54</v>
      </c>
      <c r="G126" s="4">
        <v>71.806623765927256</v>
      </c>
    </row>
    <row r="127" spans="2:7" x14ac:dyDescent="0.2">
      <c r="B127" s="14">
        <v>1223.9916666666666</v>
      </c>
      <c r="C127" s="14">
        <v>150</v>
      </c>
      <c r="D127" s="13">
        <v>0.7351664447403462</v>
      </c>
      <c r="E127" s="13">
        <v>1.0203328894806927</v>
      </c>
      <c r="F127" s="13">
        <v>20.99</v>
      </c>
      <c r="G127" s="4">
        <v>74.832894573684456</v>
      </c>
    </row>
    <row r="128" spans="2:7" x14ac:dyDescent="0.2">
      <c r="B128" s="14">
        <v>1361.2729166666668</v>
      </c>
      <c r="C128" s="14">
        <v>165</v>
      </c>
      <c r="D128" s="13">
        <v>0.65990850256639144</v>
      </c>
      <c r="E128" s="13">
        <v>0.98495425128319569</v>
      </c>
      <c r="F128" s="13">
        <v>20.39</v>
      </c>
      <c r="G128" s="4">
        <v>74.863017351732537</v>
      </c>
    </row>
    <row r="129" spans="2:7" x14ac:dyDescent="0.2">
      <c r="B129" s="14">
        <v>1172.8991666666668</v>
      </c>
      <c r="C129" s="14">
        <v>138</v>
      </c>
      <c r="D129" s="13">
        <v>0.6900651286013908</v>
      </c>
      <c r="E129" s="13">
        <v>1.0001302572027817</v>
      </c>
      <c r="F129" s="13">
        <v>20.52</v>
      </c>
      <c r="G129" s="4">
        <v>73.861442910529746</v>
      </c>
    </row>
    <row r="130" spans="2:7" x14ac:dyDescent="0.2">
      <c r="B130" s="14">
        <v>1442.2438068579427</v>
      </c>
      <c r="C130" s="14">
        <v>170</v>
      </c>
      <c r="D130" s="13">
        <v>0.73005718206770343</v>
      </c>
      <c r="E130" s="13">
        <v>1.0502287282708143</v>
      </c>
      <c r="F130" s="13">
        <v>20.195</v>
      </c>
      <c r="G130" s="4">
        <v>75.353619444497411</v>
      </c>
    </row>
    <row r="131" spans="2:7" x14ac:dyDescent="0.2">
      <c r="B131" s="14">
        <v>1396.21</v>
      </c>
      <c r="C131" s="14">
        <v>165</v>
      </c>
      <c r="D131" s="13">
        <v>0.69466935949221009</v>
      </c>
      <c r="E131" s="13">
        <v>0.96955914598961335</v>
      </c>
      <c r="F131" s="13">
        <v>21.13</v>
      </c>
      <c r="G131" s="4">
        <v>72.58344703475673</v>
      </c>
    </row>
    <row r="132" spans="2:7" x14ac:dyDescent="0.2">
      <c r="B132" s="14">
        <v>1366.1274999999998</v>
      </c>
      <c r="C132" s="14">
        <v>170</v>
      </c>
      <c r="D132" s="13">
        <v>0.65480161476355248</v>
      </c>
      <c r="E132" s="13">
        <v>0.97281776239907747</v>
      </c>
      <c r="F132" s="13">
        <v>18.510000000000002</v>
      </c>
      <c r="G132" s="4">
        <v>73.222811347506578</v>
      </c>
    </row>
    <row r="133" spans="2:7" x14ac:dyDescent="0.2">
      <c r="B133" s="14">
        <v>1425.3374999999999</v>
      </c>
      <c r="C133" s="14">
        <v>167</v>
      </c>
      <c r="D133" s="13">
        <v>0.65006522485410234</v>
      </c>
      <c r="E133" s="13">
        <v>0.9701304497082045</v>
      </c>
      <c r="F133" s="13">
        <v>18.96</v>
      </c>
      <c r="G133" s="4">
        <v>74.516914910119752</v>
      </c>
    </row>
    <row r="134" spans="2:7" x14ac:dyDescent="0.2">
      <c r="B134" s="14">
        <v>1455.5791666666664</v>
      </c>
      <c r="C134" s="14">
        <v>166</v>
      </c>
      <c r="D134" s="13">
        <v>0.6499079440845551</v>
      </c>
      <c r="E134" s="13">
        <v>0.93981588816910999</v>
      </c>
      <c r="F134" s="13">
        <v>20.55</v>
      </c>
      <c r="G134" s="4">
        <v>75.222680492932028</v>
      </c>
    </row>
    <row r="135" spans="2:7" x14ac:dyDescent="0.2">
      <c r="B135" s="14">
        <v>1410.2585526315788</v>
      </c>
      <c r="C135" s="14">
        <v>167</v>
      </c>
      <c r="D135" s="13">
        <v>0.67</v>
      </c>
      <c r="E135" s="13">
        <v>0.96527457152850649</v>
      </c>
      <c r="F135" s="13">
        <v>20.21</v>
      </c>
      <c r="G135" s="4">
        <v>76.033843378588699</v>
      </c>
    </row>
    <row r="136" spans="2:7" x14ac:dyDescent="0.2">
      <c r="B136" s="14">
        <v>1435.2475330090342</v>
      </c>
      <c r="C136" s="14">
        <v>166</v>
      </c>
      <c r="D136" s="13">
        <v>0.70488965353583288</v>
      </c>
      <c r="E136" s="13">
        <v>1.0311034646416706</v>
      </c>
      <c r="F136" s="13">
        <v>22.06</v>
      </c>
      <c r="G136" s="4">
        <v>77.153892718787048</v>
      </c>
    </row>
    <row r="137" spans="2:7" x14ac:dyDescent="0.2">
      <c r="B137" s="14">
        <v>1444.5966666666666</v>
      </c>
      <c r="C137" s="14">
        <v>162</v>
      </c>
      <c r="D137" s="13">
        <v>0.66476885072344438</v>
      </c>
      <c r="E137" s="13">
        <v>1.032311492765557</v>
      </c>
      <c r="F137" s="13">
        <v>21.1</v>
      </c>
      <c r="G137" s="4">
        <v>75.031722287634082</v>
      </c>
    </row>
    <row r="138" spans="2:7" x14ac:dyDescent="0.2">
      <c r="B138" s="14">
        <v>1417.6975000000002</v>
      </c>
      <c r="C138" s="14">
        <v>162</v>
      </c>
      <c r="D138" s="13">
        <v>0.66483345145287032</v>
      </c>
      <c r="E138" s="13">
        <v>0.99033309709425932</v>
      </c>
      <c r="F138" s="13">
        <v>20.55</v>
      </c>
      <c r="G138" s="4">
        <v>75.814923909422092</v>
      </c>
    </row>
    <row r="139" spans="2:7" x14ac:dyDescent="0.2">
      <c r="B139" s="14">
        <v>1441.5725000000002</v>
      </c>
      <c r="C139" s="14">
        <v>164</v>
      </c>
      <c r="D139" s="13">
        <v>0.67</v>
      </c>
      <c r="E139" s="13">
        <v>0.96317652538425702</v>
      </c>
      <c r="F139" s="13">
        <v>20.99</v>
      </c>
      <c r="G139" s="4">
        <v>75.23621087645347</v>
      </c>
    </row>
    <row r="140" spans="2:7" x14ac:dyDescent="0.2">
      <c r="B140" s="14">
        <v>1396.5283333333334</v>
      </c>
      <c r="C140" s="14">
        <v>163</v>
      </c>
      <c r="D140" s="13">
        <v>0.66042907499696124</v>
      </c>
      <c r="E140" s="13">
        <v>0.93650176248936434</v>
      </c>
      <c r="F140" s="13">
        <v>19.559999999999999</v>
      </c>
      <c r="G140" s="4">
        <v>74.133665012928034</v>
      </c>
    </row>
    <row r="141" spans="2:7" x14ac:dyDescent="0.2">
      <c r="B141" s="14">
        <v>1419.6075000000001</v>
      </c>
      <c r="C141" s="14">
        <v>161</v>
      </c>
      <c r="D141" s="13">
        <v>0.66</v>
      </c>
      <c r="E141" s="13">
        <v>0.94256162517032094</v>
      </c>
      <c r="F141" s="13">
        <v>20.98</v>
      </c>
      <c r="G141" s="4">
        <v>74.848921701396478</v>
      </c>
    </row>
    <row r="142" spans="2:7" x14ac:dyDescent="0.2">
      <c r="B142" s="14">
        <v>1448.5758333333333</v>
      </c>
      <c r="C142" s="14">
        <v>170</v>
      </c>
      <c r="D142" s="13">
        <v>0.71350705088902511</v>
      </c>
      <c r="E142" s="13">
        <v>0.96649294911097483</v>
      </c>
      <c r="F142" s="13">
        <v>19.53</v>
      </c>
      <c r="G142" s="4">
        <v>74.821190802473296</v>
      </c>
    </row>
    <row r="143" spans="2:7" x14ac:dyDescent="0.2">
      <c r="B143" s="14">
        <v>1370.425</v>
      </c>
      <c r="C143" s="14">
        <v>162</v>
      </c>
      <c r="D143" s="13">
        <v>0.7</v>
      </c>
      <c r="E143" s="13">
        <v>0.89031279178338008</v>
      </c>
      <c r="F143" s="13">
        <v>21.3</v>
      </c>
      <c r="G143" s="4">
        <v>72.787412956127369</v>
      </c>
    </row>
    <row r="144" spans="2:7" x14ac:dyDescent="0.2">
      <c r="B144" s="14">
        <v>1256.4616666666668</v>
      </c>
      <c r="C144" s="14">
        <v>153</v>
      </c>
      <c r="D144" s="13">
        <v>0.67986694677871151</v>
      </c>
      <c r="E144" s="13">
        <v>0.83</v>
      </c>
      <c r="F144" s="13">
        <v>20.21</v>
      </c>
      <c r="G144" s="4">
        <v>71.287951327421212</v>
      </c>
    </row>
    <row r="145" spans="2:7" x14ac:dyDescent="0.2">
      <c r="B145" s="14">
        <v>1287.1808333333333</v>
      </c>
      <c r="C145" s="14">
        <v>153</v>
      </c>
      <c r="D145" s="13">
        <v>0.68</v>
      </c>
      <c r="E145" s="13">
        <v>0.87031164179104481</v>
      </c>
      <c r="F145" s="13">
        <v>22.24</v>
      </c>
      <c r="G145" s="4">
        <v>71.931815677472173</v>
      </c>
    </row>
    <row r="146" spans="2:7" x14ac:dyDescent="0.2">
      <c r="B146" s="14">
        <v>1252.474741506647</v>
      </c>
      <c r="C146" s="14">
        <v>134</v>
      </c>
      <c r="D146" s="13">
        <v>0.67</v>
      </c>
      <c r="E146" s="13">
        <v>0.86444712117562039</v>
      </c>
      <c r="F146" s="13">
        <v>21.56</v>
      </c>
      <c r="G146" s="4">
        <v>70.806081949801552</v>
      </c>
    </row>
    <row r="147" spans="2:7" x14ac:dyDescent="0.2">
      <c r="B147" s="14">
        <v>1275.8800000000001</v>
      </c>
      <c r="C147" s="14">
        <v>146</v>
      </c>
      <c r="D147" s="13">
        <v>0.67520157913626033</v>
      </c>
      <c r="E147" s="13">
        <v>0.88439526259121903</v>
      </c>
      <c r="F147" s="13">
        <v>22.05</v>
      </c>
      <c r="G147" s="4">
        <v>71.023419547481851</v>
      </c>
    </row>
    <row r="148" spans="2:7" x14ac:dyDescent="0.2">
      <c r="B148" s="14">
        <v>1105.5716666666667</v>
      </c>
      <c r="C148" s="14">
        <v>156</v>
      </c>
      <c r="D148" s="13">
        <v>0.66</v>
      </c>
      <c r="E148" s="13">
        <v>0.8814643453374672</v>
      </c>
      <c r="F148" s="13">
        <v>21.37</v>
      </c>
      <c r="G148" s="4">
        <v>73.345059848127335</v>
      </c>
    </row>
    <row r="149" spans="2:7" x14ac:dyDescent="0.2">
      <c r="B149" s="14">
        <v>1166.0550000000001</v>
      </c>
      <c r="C149" s="14">
        <v>150</v>
      </c>
      <c r="D149" s="13">
        <v>0.66</v>
      </c>
      <c r="E149" s="13">
        <v>0.90164157357940744</v>
      </c>
      <c r="F149" s="13">
        <v>20.87</v>
      </c>
      <c r="G149" s="4">
        <v>71.057693426129305</v>
      </c>
    </row>
    <row r="150" spans="2:7" x14ac:dyDescent="0.2">
      <c r="B150" s="14">
        <v>1200.9124999999999</v>
      </c>
      <c r="C150" s="14">
        <v>158</v>
      </c>
      <c r="D150" s="13">
        <v>0.68</v>
      </c>
      <c r="E150" s="13">
        <v>0.86125422879338431</v>
      </c>
      <c r="F150" s="13">
        <v>21.27</v>
      </c>
      <c r="G150" s="4">
        <v>71.892525669386771</v>
      </c>
    </row>
    <row r="151" spans="2:7" x14ac:dyDescent="0.2">
      <c r="B151" s="14">
        <v>1378.7016666666666</v>
      </c>
      <c r="C151" s="14">
        <v>178</v>
      </c>
      <c r="D151" s="13">
        <v>0.66482937514410889</v>
      </c>
      <c r="E151" s="13">
        <v>0.95</v>
      </c>
      <c r="F151" s="13">
        <v>21.55</v>
      </c>
      <c r="G151" s="4">
        <v>73.539636238514319</v>
      </c>
    </row>
    <row r="152" spans="2:7" x14ac:dyDescent="0.2">
      <c r="B152" s="14">
        <v>1383.1583333333335</v>
      </c>
      <c r="C152" s="14">
        <v>178</v>
      </c>
      <c r="D152" s="13">
        <v>0.65</v>
      </c>
      <c r="E152" s="13">
        <v>0.92386709479268458</v>
      </c>
      <c r="F152" s="13">
        <v>21.26</v>
      </c>
      <c r="G152" s="4">
        <v>74.441404967720757</v>
      </c>
    </row>
    <row r="153" spans="2:7" x14ac:dyDescent="0.2">
      <c r="B153" s="14">
        <v>1300.0733333333335</v>
      </c>
      <c r="C153" s="14">
        <v>171</v>
      </c>
      <c r="D153" s="13">
        <v>0.6149805980369778</v>
      </c>
      <c r="E153" s="13">
        <v>0.94</v>
      </c>
      <c r="F153" s="13">
        <v>21.55</v>
      </c>
      <c r="G153" s="4">
        <v>74.536320971988616</v>
      </c>
    </row>
    <row r="154" spans="2:7" x14ac:dyDescent="0.2">
      <c r="B154" s="14">
        <v>1349.5741666666665</v>
      </c>
      <c r="C154" s="14">
        <v>171</v>
      </c>
      <c r="D154" s="13">
        <v>0.67048711613130951</v>
      </c>
      <c r="E154" s="13">
        <v>0.92585245322979171</v>
      </c>
      <c r="F154" s="13">
        <v>21.28</v>
      </c>
      <c r="G154" s="4">
        <v>75.962291281515647</v>
      </c>
    </row>
    <row r="155" spans="2:7" x14ac:dyDescent="0.2">
      <c r="B155" s="14">
        <v>1313.6025</v>
      </c>
      <c r="C155" s="14">
        <v>172</v>
      </c>
      <c r="D155" s="13">
        <v>0.64488061559352727</v>
      </c>
      <c r="E155" s="13">
        <v>0.98583569084530953</v>
      </c>
      <c r="F155" s="13">
        <v>21.39</v>
      </c>
      <c r="G155" s="4">
        <v>76.537246662387957</v>
      </c>
    </row>
    <row r="156" spans="2:7" x14ac:dyDescent="0.2">
      <c r="B156" s="14">
        <v>1248.6624999999999</v>
      </c>
      <c r="C156" s="14">
        <v>172</v>
      </c>
      <c r="D156" s="13">
        <v>0.63012839450062497</v>
      </c>
      <c r="E156" s="13">
        <v>1.03</v>
      </c>
      <c r="F156" s="13">
        <v>20.83</v>
      </c>
      <c r="G156" s="4">
        <v>75.97715280098214</v>
      </c>
    </row>
    <row r="157" spans="2:7" x14ac:dyDescent="0.2">
      <c r="B157" s="14">
        <v>1187.3833333333332</v>
      </c>
      <c r="C157" s="14">
        <v>149</v>
      </c>
      <c r="D157" s="13">
        <v>0.60492020966802562</v>
      </c>
      <c r="E157" s="13">
        <v>1.0196808386721024</v>
      </c>
      <c r="F157" s="13">
        <v>20.7</v>
      </c>
      <c r="G157" s="4">
        <v>74.924916541150722</v>
      </c>
    </row>
    <row r="158" spans="2:7" x14ac:dyDescent="0.2">
      <c r="B158" s="14">
        <v>1190.0891666666666</v>
      </c>
      <c r="C158" s="14">
        <v>149</v>
      </c>
      <c r="D158" s="13">
        <v>0.6405599036724865</v>
      </c>
      <c r="E158" s="13">
        <v>1.0436002408187839</v>
      </c>
      <c r="F158" s="13">
        <v>20.239999999999998</v>
      </c>
      <c r="G158" s="4">
        <v>77.154785663261521</v>
      </c>
    </row>
    <row r="159" spans="2:7" x14ac:dyDescent="0.2">
      <c r="B159" s="14">
        <v>1241.3408333333334</v>
      </c>
      <c r="C159" s="14">
        <v>147</v>
      </c>
      <c r="D159" s="13">
        <v>0.5948029931018356</v>
      </c>
      <c r="E159" s="13">
        <v>1.011576055185315</v>
      </c>
      <c r="F159" s="13">
        <v>19.829999999999998</v>
      </c>
      <c r="G159" s="4">
        <v>75.351547489744405</v>
      </c>
    </row>
    <row r="160" spans="2:7" x14ac:dyDescent="0.2">
      <c r="B160" s="14">
        <v>1293.8658333333333</v>
      </c>
      <c r="C160" s="14">
        <v>147</v>
      </c>
      <c r="D160" s="13">
        <v>0.61477751479289944</v>
      </c>
      <c r="E160" s="13">
        <v>1.0108899408284024</v>
      </c>
      <c r="F160" s="13">
        <v>19.03</v>
      </c>
      <c r="G160" s="4">
        <v>74.672789905183208</v>
      </c>
    </row>
    <row r="161" spans="2:7" x14ac:dyDescent="0.2">
      <c r="B161" s="14">
        <v>1209.5074999999999</v>
      </c>
      <c r="C161" s="14">
        <v>160</v>
      </c>
      <c r="D161" s="13">
        <v>0.61713757193751706</v>
      </c>
      <c r="E161" s="13">
        <v>1.025700191833379</v>
      </c>
      <c r="F161" s="13">
        <v>19.18</v>
      </c>
      <c r="G161" s="4">
        <v>74.013079793978065</v>
      </c>
    </row>
    <row r="162" spans="2:7" x14ac:dyDescent="0.2">
      <c r="B162" s="14">
        <v>1290.9685649202736</v>
      </c>
      <c r="C162" s="14">
        <v>160</v>
      </c>
      <c r="D162" s="13">
        <v>0.60499318801089919</v>
      </c>
      <c r="E162" s="13">
        <v>0.99499318801089931</v>
      </c>
      <c r="F162" s="13">
        <v>19.670000000000002</v>
      </c>
      <c r="G162" s="4">
        <v>75.784249919659885</v>
      </c>
    </row>
    <row r="163" spans="2:7" x14ac:dyDescent="0.2">
      <c r="B163" s="14">
        <v>1238.3166666666666</v>
      </c>
      <c r="C163" s="14">
        <v>166</v>
      </c>
      <c r="D163" s="13">
        <v>0.63</v>
      </c>
      <c r="E163" s="13">
        <v>1.0500424818334266</v>
      </c>
      <c r="F163" s="13">
        <v>19.670000000000002</v>
      </c>
      <c r="G163" s="4">
        <v>74.435565353735072</v>
      </c>
    </row>
    <row r="164" spans="2:7" x14ac:dyDescent="0.2">
      <c r="B164" s="14">
        <v>1242.6141666666665</v>
      </c>
      <c r="C164" s="14">
        <v>150</v>
      </c>
      <c r="D164" s="13">
        <v>0.64932161133709476</v>
      </c>
      <c r="E164" s="13">
        <v>0.96932161133709482</v>
      </c>
      <c r="F164" s="13">
        <v>19.25</v>
      </c>
      <c r="G164" s="4">
        <v>75.99050749885437</v>
      </c>
    </row>
    <row r="165" spans="2:7" x14ac:dyDescent="0.2">
      <c r="B165" s="14">
        <v>1233.2233333333334</v>
      </c>
      <c r="C165" s="14">
        <v>153</v>
      </c>
      <c r="D165" s="13">
        <v>0.89496303878084837</v>
      </c>
      <c r="E165" s="13">
        <v>1.2997782326850904</v>
      </c>
      <c r="F165" s="13">
        <v>21.71</v>
      </c>
      <c r="G165" s="4">
        <v>78.374723353616488</v>
      </c>
    </row>
    <row r="166" spans="2:7" x14ac:dyDescent="0.2">
      <c r="B166" s="14">
        <v>1316.9449999999999</v>
      </c>
      <c r="C166" s="14">
        <v>172</v>
      </c>
      <c r="D166" s="13">
        <v>0.88</v>
      </c>
      <c r="E166" s="13">
        <v>1.2434899328859061</v>
      </c>
      <c r="F166" s="13">
        <v>22.31</v>
      </c>
      <c r="G166" s="4">
        <v>80.192457790740661</v>
      </c>
    </row>
    <row r="167" spans="2:7" x14ac:dyDescent="0.2">
      <c r="B167" s="14">
        <v>1355.9408333333333</v>
      </c>
      <c r="C167" s="14">
        <v>153</v>
      </c>
      <c r="D167" s="13">
        <v>0.89211781760674758</v>
      </c>
      <c r="E167" s="13">
        <v>1.2482749077490776</v>
      </c>
      <c r="F167" s="13">
        <v>22.44</v>
      </c>
      <c r="G167" s="4">
        <v>80.026851057185283</v>
      </c>
    </row>
    <row r="168" spans="2:7" x14ac:dyDescent="0.2">
      <c r="B168" s="14">
        <v>1329.2008333333333</v>
      </c>
      <c r="C168" s="14">
        <v>153</v>
      </c>
      <c r="D168" s="13">
        <v>0.89002816901408466</v>
      </c>
      <c r="E168" s="13">
        <v>1.1800845070422534</v>
      </c>
      <c r="F168" s="13">
        <v>22.11</v>
      </c>
      <c r="G168" s="4">
        <v>79.334110538338507</v>
      </c>
    </row>
    <row r="169" spans="2:7" x14ac:dyDescent="0.2">
      <c r="B169" s="14">
        <v>1393.0266666666666</v>
      </c>
      <c r="C169" s="14">
        <v>169</v>
      </c>
      <c r="D169" s="13">
        <v>0.78982258064516131</v>
      </c>
      <c r="E169" s="13">
        <v>1.0350887096774193</v>
      </c>
      <c r="F169" s="13">
        <v>21.34</v>
      </c>
      <c r="G169" s="4">
        <v>75.994414736405886</v>
      </c>
    </row>
    <row r="170" spans="2:7" x14ac:dyDescent="0.2">
      <c r="B170" s="14">
        <v>1413.8774999999998</v>
      </c>
      <c r="C170" s="14">
        <v>169</v>
      </c>
      <c r="D170" s="13">
        <v>0.75</v>
      </c>
      <c r="E170" s="13">
        <v>1.0099062676453983</v>
      </c>
      <c r="F170" s="13">
        <v>21.5</v>
      </c>
      <c r="G170" s="4">
        <v>74.021909233176842</v>
      </c>
    </row>
    <row r="171" spans="2:7" x14ac:dyDescent="0.2">
      <c r="B171" s="14">
        <v>1423.905</v>
      </c>
      <c r="C171" s="14">
        <v>170</v>
      </c>
      <c r="D171" s="13">
        <v>0.74512073368934284</v>
      </c>
      <c r="E171" s="13">
        <v>1.0302414673786859</v>
      </c>
      <c r="F171" s="13">
        <v>20.48</v>
      </c>
      <c r="G171" s="4">
        <v>73.880198593169368</v>
      </c>
    </row>
    <row r="172" spans="2:7" x14ac:dyDescent="0.2">
      <c r="B172" s="14">
        <v>1395.2550000000001</v>
      </c>
      <c r="C172" s="14">
        <v>142</v>
      </c>
      <c r="D172" s="13">
        <v>0.7448415730337079</v>
      </c>
      <c r="E172" s="13">
        <v>0.98515842696629208</v>
      </c>
      <c r="F172" s="13">
        <v>21.75</v>
      </c>
      <c r="G172" s="4">
        <v>74.508672019954432</v>
      </c>
    </row>
    <row r="173" spans="2:7" x14ac:dyDescent="0.2">
      <c r="B173" s="14">
        <v>1365.2264435146444</v>
      </c>
      <c r="C173" s="14">
        <v>142</v>
      </c>
      <c r="D173" s="13">
        <v>0.74982347063395138</v>
      </c>
      <c r="E173" s="13">
        <v>0.97964694126790275</v>
      </c>
      <c r="F173" s="13">
        <v>22.14</v>
      </c>
      <c r="G173" s="4">
        <v>72.037620931747867</v>
      </c>
    </row>
    <row r="174" spans="2:7" x14ac:dyDescent="0.2">
      <c r="B174" s="14">
        <v>1383.4766666666667</v>
      </c>
      <c r="C174" s="14">
        <v>167</v>
      </c>
      <c r="D174" s="13">
        <v>0.74472502805836138</v>
      </c>
      <c r="E174" s="13">
        <v>0.96989001122334473</v>
      </c>
      <c r="F174" s="13">
        <v>22.29</v>
      </c>
      <c r="G174" s="4">
        <v>72.484569165195126</v>
      </c>
    </row>
    <row r="175" spans="2:7" x14ac:dyDescent="0.2">
      <c r="B175" s="14">
        <v>1331.4291666666666</v>
      </c>
      <c r="C175" s="14">
        <v>170</v>
      </c>
      <c r="D175" s="13">
        <v>0.74003724184629271</v>
      </c>
      <c r="E175" s="13">
        <v>0.95501862092314638</v>
      </c>
      <c r="F175" s="13">
        <v>21.87</v>
      </c>
      <c r="G175" s="4">
        <v>72.980323592085711</v>
      </c>
    </row>
    <row r="176" spans="2:7" x14ac:dyDescent="0.2">
      <c r="B176" s="14">
        <v>1337.4775</v>
      </c>
      <c r="C176" s="14">
        <v>167</v>
      </c>
      <c r="D176" s="13">
        <v>0.75990372434760578</v>
      </c>
      <c r="E176" s="13">
        <v>0.98466303521662024</v>
      </c>
      <c r="F176" s="13">
        <v>21.95</v>
      </c>
      <c r="G176" s="4">
        <v>73.70508714594213</v>
      </c>
    </row>
    <row r="177" spans="2:7" x14ac:dyDescent="0.2">
      <c r="B177" s="14">
        <v>1206.4833333333333</v>
      </c>
      <c r="C177" s="14">
        <v>170</v>
      </c>
      <c r="D177" s="13">
        <v>0.73767038777908345</v>
      </c>
      <c r="E177" s="13">
        <v>0.95180669800235007</v>
      </c>
      <c r="F177" s="13">
        <v>22.83</v>
      </c>
      <c r="G177" s="4">
        <v>71.331810880011687</v>
      </c>
    </row>
    <row r="178" spans="2:7" x14ac:dyDescent="0.2">
      <c r="B178" s="14">
        <v>1365.4908333333333</v>
      </c>
      <c r="C178" s="14">
        <v>161</v>
      </c>
      <c r="D178" s="13">
        <v>0.69515757994018856</v>
      </c>
      <c r="E178" s="13">
        <v>0.99063031976075466</v>
      </c>
      <c r="F178" s="13">
        <v>21.97</v>
      </c>
      <c r="G178" s="4">
        <v>71.883927404286169</v>
      </c>
    </row>
    <row r="179" spans="2:7" x14ac:dyDescent="0.2">
      <c r="B179" s="14">
        <v>1367.0824999999998</v>
      </c>
      <c r="C179" s="14">
        <v>159</v>
      </c>
      <c r="D179" s="13">
        <v>0.65</v>
      </c>
      <c r="E179" s="13">
        <v>0.94055881027489852</v>
      </c>
      <c r="F179" s="13">
        <v>21.76</v>
      </c>
      <c r="G179" s="4">
        <v>73.690582932814635</v>
      </c>
    </row>
    <row r="180" spans="2:7" x14ac:dyDescent="0.2">
      <c r="B180" s="14">
        <v>1342.8891666666666</v>
      </c>
      <c r="C180" s="14">
        <v>161</v>
      </c>
      <c r="D180" s="13">
        <v>0.62509516345723248</v>
      </c>
      <c r="E180" s="13">
        <v>0.96528549037169731</v>
      </c>
      <c r="F180" s="13">
        <v>20.65</v>
      </c>
      <c r="G180" s="4">
        <v>74.984894059646237</v>
      </c>
    </row>
    <row r="181" spans="2:7" x14ac:dyDescent="0.2">
      <c r="B181" s="14">
        <v>1370.7433333333336</v>
      </c>
      <c r="C181" s="14">
        <v>159</v>
      </c>
      <c r="D181" s="13">
        <v>0.65452140077821008</v>
      </c>
      <c r="E181" s="13">
        <v>0.94515953307392986</v>
      </c>
      <c r="F181" s="13">
        <v>21.12</v>
      </c>
      <c r="G181" s="4">
        <v>76.131410326808606</v>
      </c>
    </row>
    <row r="182" spans="2:7" x14ac:dyDescent="0.2">
      <c r="B182" s="14">
        <v>1369.7720397249809</v>
      </c>
      <c r="C182" s="14">
        <v>157</v>
      </c>
      <c r="D182" s="13">
        <v>0.61470227272727274</v>
      </c>
      <c r="E182" s="13">
        <v>0.95178636363636382</v>
      </c>
      <c r="F182" s="13">
        <v>20.079999999999998</v>
      </c>
      <c r="G182" s="4">
        <v>73.057552663035366</v>
      </c>
    </row>
    <row r="183" spans="2:7" x14ac:dyDescent="0.2">
      <c r="B183" s="14">
        <v>1344.7991666666667</v>
      </c>
      <c r="C183" s="14">
        <v>159</v>
      </c>
      <c r="D183" s="13">
        <v>0.63923820617355864</v>
      </c>
      <c r="E183" s="13">
        <v>0.9544286546301689</v>
      </c>
      <c r="F183" s="13">
        <v>20.22</v>
      </c>
      <c r="G183" s="4">
        <v>75.568174718391106</v>
      </c>
    </row>
    <row r="184" spans="2:7" x14ac:dyDescent="0.2">
      <c r="B184" s="14">
        <v>1350.8935026138911</v>
      </c>
      <c r="C184" s="14">
        <v>157</v>
      </c>
      <c r="D184" s="13">
        <v>0.66502972651605241</v>
      </c>
      <c r="E184" s="13">
        <v>0.97508917954815699</v>
      </c>
      <c r="F184" s="13">
        <v>20.79</v>
      </c>
      <c r="G184" s="4">
        <v>76.538688465688892</v>
      </c>
    </row>
    <row r="185" spans="2:7" x14ac:dyDescent="0.2">
      <c r="B185" s="14">
        <v>1334.2941666666666</v>
      </c>
      <c r="C185" s="14">
        <v>159</v>
      </c>
      <c r="D185" s="13">
        <v>0.61643149483531468</v>
      </c>
      <c r="E185" s="13">
        <v>0.9612551159618008</v>
      </c>
      <c r="F185" s="13">
        <v>20.7</v>
      </c>
      <c r="G185" s="4">
        <v>74.620935719786004</v>
      </c>
    </row>
    <row r="186" spans="2:7" x14ac:dyDescent="0.2">
      <c r="B186" s="14">
        <v>1314.7166666666667</v>
      </c>
      <c r="C186" s="14">
        <v>156</v>
      </c>
      <c r="D186" s="13">
        <v>0.64496510004653329</v>
      </c>
      <c r="E186" s="13">
        <v>0.96496510004653324</v>
      </c>
      <c r="F186" s="13">
        <v>20.100000000000001</v>
      </c>
      <c r="G186" s="4">
        <v>75.031389436058149</v>
      </c>
    </row>
    <row r="187" spans="2:7" x14ac:dyDescent="0.2">
      <c r="B187" s="14">
        <v>1344.1625000000001</v>
      </c>
      <c r="C187" s="14">
        <v>146</v>
      </c>
      <c r="D187" s="13">
        <v>0.6148557059034846</v>
      </c>
      <c r="E187" s="13">
        <v>0.89971141180696923</v>
      </c>
      <c r="F187" s="13">
        <v>19.02</v>
      </c>
      <c r="G187" s="4">
        <v>73.049981860650206</v>
      </c>
    </row>
    <row r="188" spans="2:7" x14ac:dyDescent="0.2">
      <c r="B188" s="14">
        <v>1361.6708333333333</v>
      </c>
      <c r="C188" s="14">
        <v>156</v>
      </c>
      <c r="D188" s="13">
        <v>0.59524437815511699</v>
      </c>
      <c r="E188" s="13">
        <v>0.88</v>
      </c>
      <c r="F188" s="13">
        <v>20.87</v>
      </c>
      <c r="G188" s="4">
        <v>73.685191758046216</v>
      </c>
    </row>
    <row r="189" spans="2:7" x14ac:dyDescent="0.2">
      <c r="B189" s="14">
        <v>1322.1975</v>
      </c>
      <c r="C189" s="14">
        <v>146</v>
      </c>
      <c r="D189" s="13">
        <v>0.62500165984286815</v>
      </c>
      <c r="E189" s="13">
        <v>0.91000995905720927</v>
      </c>
      <c r="F189" s="13">
        <v>18.760000000000002</v>
      </c>
      <c r="G189" s="4">
        <v>71.889851176818254</v>
      </c>
    </row>
    <row r="190" spans="2:7" x14ac:dyDescent="0.2">
      <c r="B190" s="14">
        <v>1209.1891666666668</v>
      </c>
      <c r="C190" s="14">
        <v>150</v>
      </c>
      <c r="D190" s="13">
        <v>0.6</v>
      </c>
      <c r="E190" s="13">
        <v>0.97347717118884169</v>
      </c>
      <c r="F190" s="13">
        <v>18.55</v>
      </c>
      <c r="G190" s="4">
        <v>71.488682864614432</v>
      </c>
    </row>
    <row r="191" spans="2:7" x14ac:dyDescent="0.2">
      <c r="B191" s="14">
        <v>1458.8791032826261</v>
      </c>
      <c r="C191" s="14">
        <v>151</v>
      </c>
      <c r="D191" s="13">
        <v>0.57485230702889178</v>
      </c>
      <c r="E191" s="13">
        <v>1</v>
      </c>
      <c r="F191" s="13">
        <v>19.13</v>
      </c>
      <c r="G191" s="4">
        <v>74.490427071919555</v>
      </c>
    </row>
    <row r="192" spans="2:7" x14ac:dyDescent="0.2">
      <c r="B192" s="14">
        <v>1317.4901287553648</v>
      </c>
      <c r="C192" s="14">
        <v>152</v>
      </c>
      <c r="D192" s="13">
        <v>0.57495163569177254</v>
      </c>
      <c r="E192" s="13">
        <v>1</v>
      </c>
      <c r="F192" s="13">
        <v>19.13</v>
      </c>
      <c r="G192" s="4">
        <v>74.494970639768482</v>
      </c>
    </row>
    <row r="193" spans="2:7" x14ac:dyDescent="0.2">
      <c r="B193" s="14">
        <v>1269.3541666666667</v>
      </c>
      <c r="C193" s="14">
        <v>158</v>
      </c>
      <c r="D193" s="13">
        <v>0.59491062723431898</v>
      </c>
      <c r="E193" s="13">
        <v>1</v>
      </c>
      <c r="F193" s="13">
        <v>19.3</v>
      </c>
      <c r="G193" s="4">
        <v>72.892813569817136</v>
      </c>
    </row>
    <row r="194" spans="2:7" x14ac:dyDescent="0.2">
      <c r="B194" s="14">
        <v>1280.9733333333334</v>
      </c>
      <c r="C194" s="14">
        <v>152</v>
      </c>
      <c r="D194" s="13">
        <v>0.60489283791060855</v>
      </c>
      <c r="E194" s="13">
        <v>0.97128594507269783</v>
      </c>
      <c r="F194" s="13">
        <v>20.2</v>
      </c>
      <c r="G194" s="4">
        <v>73.338822676926512</v>
      </c>
    </row>
    <row r="195" spans="2:7" x14ac:dyDescent="0.2">
      <c r="B195" s="14">
        <v>1326.0174999999999</v>
      </c>
      <c r="C195" s="14">
        <v>155</v>
      </c>
      <c r="D195" s="13">
        <v>0.60503973509933773</v>
      </c>
      <c r="E195" s="13">
        <v>0.95039735099337752</v>
      </c>
      <c r="F195" s="13">
        <v>20.5</v>
      </c>
      <c r="G195" s="4">
        <v>74.134063151229597</v>
      </c>
    </row>
    <row r="196" spans="2:7" x14ac:dyDescent="0.2">
      <c r="B196" s="14">
        <v>1367.701280227596</v>
      </c>
      <c r="C196" s="14">
        <v>158</v>
      </c>
      <c r="D196" s="13">
        <v>0.62021593773977857</v>
      </c>
      <c r="E196" s="13">
        <v>0.94553984434944649</v>
      </c>
      <c r="F196" s="13">
        <v>20.7</v>
      </c>
      <c r="G196" s="4">
        <v>73.191279434484557</v>
      </c>
    </row>
    <row r="197" spans="2:7" x14ac:dyDescent="0.2">
      <c r="B197" s="14">
        <v>1308.7722105263158</v>
      </c>
      <c r="C197" s="14">
        <v>155</v>
      </c>
      <c r="D197" s="13">
        <v>0.61007760235483</v>
      </c>
      <c r="E197" s="13">
        <v>0.97820176612255816</v>
      </c>
      <c r="F197" s="13">
        <v>20.3</v>
      </c>
      <c r="G197" s="4">
        <v>73.387977304077097</v>
      </c>
    </row>
    <row r="198" spans="2:7" x14ac:dyDescent="0.2">
      <c r="B198" s="14">
        <v>1353.0758333333333</v>
      </c>
      <c r="C198" s="14">
        <v>148</v>
      </c>
      <c r="D198" s="13">
        <v>0.64144253140995811</v>
      </c>
      <c r="E198" s="13">
        <v>0.97680316426244773</v>
      </c>
      <c r="F198" s="13">
        <v>20.190000000000001</v>
      </c>
      <c r="G198" s="4">
        <v>74.94408283300713</v>
      </c>
    </row>
    <row r="199" spans="2:7" x14ac:dyDescent="0.2">
      <c r="B199" s="14">
        <v>1190.7258333333332</v>
      </c>
      <c r="C199" s="14">
        <v>156</v>
      </c>
      <c r="D199" s="13">
        <v>0.65042572671091781</v>
      </c>
      <c r="E199" s="13">
        <v>0.97521286335545887</v>
      </c>
      <c r="F199" s="13">
        <v>20.78</v>
      </c>
      <c r="G199" s="4">
        <v>75.261556956792163</v>
      </c>
    </row>
    <row r="200" spans="2:7" x14ac:dyDescent="0.2">
      <c r="B200" s="14">
        <v>1105.8900000000001</v>
      </c>
      <c r="C200" s="14">
        <v>155</v>
      </c>
      <c r="D200" s="13">
        <v>0.64521558965169679</v>
      </c>
      <c r="E200" s="13">
        <v>0.95043117930339338</v>
      </c>
      <c r="F200" s="13">
        <v>22.3</v>
      </c>
      <c r="G200" s="4">
        <v>76.541711853497745</v>
      </c>
    </row>
    <row r="201" spans="2:7" x14ac:dyDescent="0.2">
      <c r="B201" s="14">
        <v>1343.2186046511627</v>
      </c>
      <c r="C201" s="14">
        <v>156</v>
      </c>
      <c r="D201" s="13">
        <v>0.6704890997402011</v>
      </c>
      <c r="E201" s="13">
        <v>0.97244549870100527</v>
      </c>
      <c r="F201" s="13">
        <v>20.81</v>
      </c>
      <c r="G201" s="4">
        <v>75.957778218491129</v>
      </c>
    </row>
  </sheetData>
  <phoneticPr fontId="1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141"/>
  <sheetViews>
    <sheetView workbookViewId="0">
      <selection activeCell="L28" sqref="L28"/>
    </sheetView>
  </sheetViews>
  <sheetFormatPr defaultRowHeight="12.75" x14ac:dyDescent="0.2"/>
  <cols>
    <col min="4" max="4" width="9.140625" style="5" customWidth="1"/>
    <col min="5" max="5" width="3.5703125" style="5" customWidth="1"/>
    <col min="6" max="6" width="9.140625" style="5" customWidth="1"/>
    <col min="7" max="7" width="10.85546875" style="5" bestFit="1" customWidth="1"/>
    <col min="10" max="10" width="8.85546875" style="5" customWidth="1"/>
  </cols>
  <sheetData>
    <row r="1" spans="2:10" x14ac:dyDescent="0.2">
      <c r="B1" s="12" t="s">
        <v>29</v>
      </c>
      <c r="D1" s="7" t="s">
        <v>31</v>
      </c>
      <c r="E1" s="7"/>
      <c r="F1" s="19" t="s">
        <v>31</v>
      </c>
      <c r="G1" s="19" t="s">
        <v>32</v>
      </c>
      <c r="J1" s="7" t="s">
        <v>30</v>
      </c>
    </row>
    <row r="2" spans="2:10" x14ac:dyDescent="0.2">
      <c r="B2" s="13">
        <v>62.042948961907548</v>
      </c>
      <c r="D2" s="5">
        <v>40</v>
      </c>
      <c r="F2" s="16">
        <v>40</v>
      </c>
      <c r="G2" s="17">
        <v>0</v>
      </c>
      <c r="J2" s="13">
        <v>72.832952019101924</v>
      </c>
    </row>
    <row r="3" spans="2:10" x14ac:dyDescent="0.2">
      <c r="B3" s="13">
        <v>61.520045433546727</v>
      </c>
      <c r="D3" s="5">
        <f>D2+3</f>
        <v>43</v>
      </c>
      <c r="F3" s="16">
        <v>43</v>
      </c>
      <c r="G3" s="17">
        <v>1</v>
      </c>
      <c r="J3" s="13">
        <v>73.258505085177418</v>
      </c>
    </row>
    <row r="4" spans="2:10" x14ac:dyDescent="0.2">
      <c r="B4" s="13">
        <v>60.483956625307364</v>
      </c>
      <c r="D4" s="5">
        <f t="shared" ref="D4:D14" si="0">D3+3</f>
        <v>46</v>
      </c>
      <c r="F4" s="16">
        <v>46</v>
      </c>
      <c r="G4" s="17">
        <v>1</v>
      </c>
      <c r="J4" s="13">
        <v>71.613491173422247</v>
      </c>
    </row>
    <row r="5" spans="2:10" x14ac:dyDescent="0.2">
      <c r="B5" s="13">
        <v>63.757861544594228</v>
      </c>
      <c r="D5" s="5">
        <f t="shared" si="0"/>
        <v>49</v>
      </c>
      <c r="F5" s="16">
        <v>49</v>
      </c>
      <c r="G5" s="17">
        <v>0</v>
      </c>
      <c r="J5" s="13">
        <v>74.43732350737821</v>
      </c>
    </row>
    <row r="6" spans="2:10" x14ac:dyDescent="0.2">
      <c r="B6" s="13">
        <v>65.295442747470943</v>
      </c>
      <c r="D6" s="5">
        <f t="shared" si="0"/>
        <v>52</v>
      </c>
      <c r="F6" s="16">
        <v>52</v>
      </c>
      <c r="G6" s="17">
        <v>2</v>
      </c>
      <c r="J6" s="13">
        <v>74.755912372332986</v>
      </c>
    </row>
    <row r="7" spans="2:10" x14ac:dyDescent="0.2">
      <c r="B7" s="13">
        <v>71.235185536438792</v>
      </c>
      <c r="D7" s="5">
        <f t="shared" si="0"/>
        <v>55</v>
      </c>
      <c r="F7" s="16">
        <v>55</v>
      </c>
      <c r="G7" s="17">
        <v>10</v>
      </c>
      <c r="J7" s="13">
        <v>76.979077711357817</v>
      </c>
    </row>
    <row r="8" spans="2:10" x14ac:dyDescent="0.2">
      <c r="B8" s="13">
        <v>70.454059601270686</v>
      </c>
      <c r="D8" s="5">
        <f t="shared" si="0"/>
        <v>58</v>
      </c>
      <c r="F8" s="16">
        <v>58</v>
      </c>
      <c r="G8" s="17">
        <v>12</v>
      </c>
      <c r="J8" s="13">
        <v>76.020071114640274</v>
      </c>
    </row>
    <row r="9" spans="2:10" x14ac:dyDescent="0.2">
      <c r="B9" s="13">
        <v>61.416056420219618</v>
      </c>
      <c r="D9" s="5">
        <f t="shared" si="0"/>
        <v>61</v>
      </c>
      <c r="F9" s="16">
        <v>61</v>
      </c>
      <c r="G9" s="17">
        <v>24</v>
      </c>
      <c r="J9" s="13">
        <v>77.499272396028232</v>
      </c>
    </row>
    <row r="10" spans="2:10" x14ac:dyDescent="0.2">
      <c r="B10" s="13">
        <v>64.419850798934007</v>
      </c>
      <c r="D10" s="5">
        <f t="shared" si="0"/>
        <v>64</v>
      </c>
      <c r="F10" s="16">
        <v>64</v>
      </c>
      <c r="G10" s="17">
        <v>33</v>
      </c>
      <c r="J10" s="13">
        <v>79.666023283817168</v>
      </c>
    </row>
    <row r="11" spans="2:10" x14ac:dyDescent="0.2">
      <c r="B11" s="13">
        <v>62.730690054431577</v>
      </c>
      <c r="D11" s="5">
        <f t="shared" si="0"/>
        <v>67</v>
      </c>
      <c r="F11" s="16">
        <v>67</v>
      </c>
      <c r="G11" s="17">
        <v>31</v>
      </c>
      <c r="J11" s="13">
        <v>81.083984095339844</v>
      </c>
    </row>
    <row r="12" spans="2:10" x14ac:dyDescent="0.2">
      <c r="B12" s="13">
        <v>71.439331909759545</v>
      </c>
      <c r="D12" s="5">
        <f t="shared" si="0"/>
        <v>70</v>
      </c>
      <c r="F12" s="16">
        <v>70</v>
      </c>
      <c r="G12" s="17">
        <v>15</v>
      </c>
      <c r="J12" s="13">
        <v>80.234379225889398</v>
      </c>
    </row>
    <row r="13" spans="2:10" x14ac:dyDescent="0.2">
      <c r="B13" s="13">
        <v>64.677154534625714</v>
      </c>
      <c r="D13" s="5">
        <f t="shared" si="0"/>
        <v>73</v>
      </c>
      <c r="F13" s="16">
        <v>73</v>
      </c>
      <c r="G13" s="17">
        <v>8</v>
      </c>
      <c r="J13" s="13">
        <v>71.844473995769292</v>
      </c>
    </row>
    <row r="14" spans="2:10" x14ac:dyDescent="0.2">
      <c r="B14" s="13">
        <v>66.097137147396495</v>
      </c>
      <c r="D14" s="5">
        <f t="shared" si="0"/>
        <v>76</v>
      </c>
      <c r="F14" s="16">
        <v>76</v>
      </c>
      <c r="G14" s="17">
        <v>1</v>
      </c>
      <c r="J14" s="13">
        <v>73.677125229827126</v>
      </c>
    </row>
    <row r="15" spans="2:10" ht="13.5" thickBot="1" x14ac:dyDescent="0.25">
      <c r="B15" s="13">
        <v>72.961799054402931</v>
      </c>
      <c r="F15" s="18" t="s">
        <v>33</v>
      </c>
      <c r="G15" s="18">
        <v>0</v>
      </c>
      <c r="J15" s="13">
        <v>76.408587809204192</v>
      </c>
    </row>
    <row r="16" spans="2:10" x14ac:dyDescent="0.2">
      <c r="B16" s="13">
        <v>52.177833914839262</v>
      </c>
      <c r="J16" s="13">
        <v>74.535492838102599</v>
      </c>
    </row>
    <row r="17" spans="2:10" x14ac:dyDescent="0.2">
      <c r="B17" s="13">
        <v>58.9732612021634</v>
      </c>
      <c r="F17" s="5" t="s">
        <v>34</v>
      </c>
      <c r="G17" s="5">
        <f>SUM(G2:G15)</f>
        <v>138</v>
      </c>
      <c r="J17" s="13">
        <v>73.754712220420743</v>
      </c>
    </row>
    <row r="18" spans="2:10" x14ac:dyDescent="0.2">
      <c r="B18" s="13">
        <v>72.8021176246192</v>
      </c>
      <c r="J18" s="13">
        <v>79.598474011329742</v>
      </c>
    </row>
    <row r="19" spans="2:10" x14ac:dyDescent="0.2">
      <c r="B19" s="13">
        <v>63.031658575756886</v>
      </c>
      <c r="J19" s="13">
        <v>72.588698396771363</v>
      </c>
    </row>
    <row r="20" spans="2:10" x14ac:dyDescent="0.2">
      <c r="B20" s="13">
        <v>59.568601255362168</v>
      </c>
      <c r="J20" s="13">
        <v>74.541355216378847</v>
      </c>
    </row>
    <row r="21" spans="2:10" x14ac:dyDescent="0.2">
      <c r="B21" s="13">
        <v>60.049327317270333</v>
      </c>
      <c r="J21" s="13">
        <v>77.826985257339075</v>
      </c>
    </row>
    <row r="22" spans="2:10" x14ac:dyDescent="0.2">
      <c r="B22" s="13">
        <v>60.722364607258356</v>
      </c>
      <c r="J22" s="13">
        <v>78.337332123016864</v>
      </c>
    </row>
    <row r="23" spans="2:10" x14ac:dyDescent="0.2">
      <c r="B23" s="13">
        <v>63.59012860743006</v>
      </c>
      <c r="J23" s="13">
        <v>77.683212462844367</v>
      </c>
    </row>
    <row r="24" spans="2:10" x14ac:dyDescent="0.2">
      <c r="B24" s="13">
        <v>66.494592364812036</v>
      </c>
      <c r="J24" s="13">
        <v>76.015177803099718</v>
      </c>
    </row>
    <row r="25" spans="2:10" x14ac:dyDescent="0.2">
      <c r="B25" s="13">
        <v>54.607909664020589</v>
      </c>
      <c r="J25" s="13">
        <v>57.289854352040564</v>
      </c>
    </row>
    <row r="26" spans="2:10" x14ac:dyDescent="0.2">
      <c r="B26" s="13">
        <v>70.408498849476302</v>
      </c>
      <c r="J26" s="13">
        <v>75.786683810932502</v>
      </c>
    </row>
    <row r="27" spans="2:10" x14ac:dyDescent="0.2">
      <c r="B27" s="13">
        <v>65.878829467196894</v>
      </c>
      <c r="J27" s="13">
        <v>79.246625325482299</v>
      </c>
    </row>
    <row r="28" spans="2:10" x14ac:dyDescent="0.2">
      <c r="B28" s="13">
        <v>58.398595085802263</v>
      </c>
      <c r="J28" s="13">
        <v>74.395013058447546</v>
      </c>
    </row>
    <row r="29" spans="2:10" x14ac:dyDescent="0.2">
      <c r="B29" s="13">
        <v>59.2292235008346</v>
      </c>
      <c r="J29" s="13">
        <v>72.129430122101851</v>
      </c>
    </row>
    <row r="30" spans="2:10" x14ac:dyDescent="0.2">
      <c r="B30" s="13">
        <v>62.309350072680203</v>
      </c>
      <c r="J30" s="13">
        <v>72.119714912673601</v>
      </c>
    </row>
    <row r="31" spans="2:10" x14ac:dyDescent="0.2">
      <c r="B31" s="13">
        <v>68.449045953479796</v>
      </c>
      <c r="J31" s="13">
        <v>72.353553644840304</v>
      </c>
    </row>
    <row r="32" spans="2:10" x14ac:dyDescent="0.2">
      <c r="B32" s="13">
        <v>58.711675240503297</v>
      </c>
      <c r="J32" s="13">
        <v>76.359925371811102</v>
      </c>
    </row>
    <row r="33" spans="2:10" x14ac:dyDescent="0.2">
      <c r="B33" s="13">
        <v>65.317114364133502</v>
      </c>
      <c r="J33" s="13">
        <v>74.196775332470295</v>
      </c>
    </row>
    <row r="34" spans="2:10" x14ac:dyDescent="0.2">
      <c r="B34" s="13">
        <v>65.407777733219305</v>
      </c>
      <c r="J34" s="13">
        <v>77.235889035862499</v>
      </c>
    </row>
    <row r="35" spans="2:10" x14ac:dyDescent="0.2">
      <c r="B35" s="13">
        <v>60.895436104875003</v>
      </c>
      <c r="J35" s="13">
        <v>77.175424654812801</v>
      </c>
    </row>
    <row r="36" spans="2:10" x14ac:dyDescent="0.2">
      <c r="B36" s="13">
        <v>58.693114955602198</v>
      </c>
      <c r="J36" s="13">
        <v>78.694452484191004</v>
      </c>
    </row>
    <row r="37" spans="2:10" x14ac:dyDescent="0.2">
      <c r="B37" s="13">
        <v>56.921249045990201</v>
      </c>
      <c r="J37" s="13">
        <v>81.902116651296893</v>
      </c>
    </row>
    <row r="38" spans="2:10" x14ac:dyDescent="0.2">
      <c r="B38" s="13">
        <v>63.496030551405902</v>
      </c>
      <c r="J38" s="13">
        <v>79.401580095510894</v>
      </c>
    </row>
    <row r="39" spans="2:10" x14ac:dyDescent="0.2">
      <c r="B39" s="13">
        <v>65.577936146154698</v>
      </c>
      <c r="J39" s="13">
        <v>77.836352184748606</v>
      </c>
    </row>
    <row r="40" spans="2:10" x14ac:dyDescent="0.2">
      <c r="B40" s="13">
        <v>67.103202807989106</v>
      </c>
      <c r="J40" s="13">
        <v>79.269414579337095</v>
      </c>
    </row>
    <row r="41" spans="2:10" x14ac:dyDescent="0.2">
      <c r="B41" s="13">
        <v>69.242661010272798</v>
      </c>
      <c r="J41" s="13">
        <v>74.802357327173198</v>
      </c>
    </row>
    <row r="42" spans="2:10" x14ac:dyDescent="0.2">
      <c r="B42" s="13">
        <v>65.115722872534903</v>
      </c>
      <c r="J42" s="13">
        <v>75.635645652721294</v>
      </c>
    </row>
    <row r="43" spans="2:10" x14ac:dyDescent="0.2">
      <c r="B43" s="13">
        <v>68.415654564469094</v>
      </c>
      <c r="J43" s="13">
        <v>73.828534179749397</v>
      </c>
    </row>
    <row r="44" spans="2:10" x14ac:dyDescent="0.2">
      <c r="B44" s="13">
        <v>64.635826338575797</v>
      </c>
      <c r="J44" s="13">
        <v>76.382472087322398</v>
      </c>
    </row>
    <row r="45" spans="2:10" x14ac:dyDescent="0.2">
      <c r="B45" s="13">
        <v>66.957396713908693</v>
      </c>
      <c r="J45" s="13">
        <v>76.0797930704002</v>
      </c>
    </row>
    <row r="46" spans="2:10" x14ac:dyDescent="0.2">
      <c r="B46" s="13">
        <v>57.882016889145099</v>
      </c>
      <c r="J46" s="13">
        <v>77.171083703366605</v>
      </c>
    </row>
    <row r="47" spans="2:10" x14ac:dyDescent="0.2">
      <c r="B47" s="13">
        <v>66.012631361134893</v>
      </c>
      <c r="J47" s="13">
        <v>76.918140616853194</v>
      </c>
    </row>
    <row r="48" spans="2:10" x14ac:dyDescent="0.2">
      <c r="B48" s="13">
        <v>53.719713201180902</v>
      </c>
      <c r="J48" s="13">
        <v>79.134280903333803</v>
      </c>
    </row>
    <row r="49" spans="2:10" x14ac:dyDescent="0.2">
      <c r="B49" s="13">
        <v>51.098167013767203</v>
      </c>
      <c r="J49" s="13">
        <v>75.062013367325804</v>
      </c>
    </row>
    <row r="50" spans="2:10" x14ac:dyDescent="0.2">
      <c r="B50" s="13">
        <v>67.004711518885898</v>
      </c>
      <c r="J50" s="13">
        <v>73.334311003162696</v>
      </c>
    </row>
    <row r="51" spans="2:10" x14ac:dyDescent="0.2">
      <c r="B51" s="13">
        <v>63.579268691235796</v>
      </c>
      <c r="J51" s="13">
        <v>79.494466261252498</v>
      </c>
    </row>
    <row r="52" spans="2:10" x14ac:dyDescent="0.2">
      <c r="B52" s="13">
        <v>65.681064301390805</v>
      </c>
      <c r="J52" s="13">
        <v>78.358482233658407</v>
      </c>
    </row>
    <row r="53" spans="2:10" x14ac:dyDescent="0.2">
      <c r="B53" s="13">
        <v>69.610120445666197</v>
      </c>
      <c r="J53" s="13">
        <v>80.465344087471394</v>
      </c>
    </row>
    <row r="54" spans="2:10" x14ac:dyDescent="0.2">
      <c r="B54" s="13">
        <v>70.232860941129104</v>
      </c>
      <c r="J54" s="13">
        <v>82.442313644699297</v>
      </c>
    </row>
    <row r="55" spans="2:10" x14ac:dyDescent="0.2">
      <c r="B55" s="13">
        <v>68.120831398936502</v>
      </c>
      <c r="J55" s="13">
        <v>82.609293431946099</v>
      </c>
    </row>
    <row r="56" spans="2:10" x14ac:dyDescent="0.2">
      <c r="B56" s="13">
        <v>63.451687980672197</v>
      </c>
      <c r="J56" s="13">
        <v>81.315546505858606</v>
      </c>
    </row>
    <row r="57" spans="2:10" x14ac:dyDescent="0.2">
      <c r="B57" s="13">
        <v>58.890831497673197</v>
      </c>
      <c r="J57" s="13">
        <v>77.577366525885694</v>
      </c>
    </row>
    <row r="58" spans="2:10" x14ac:dyDescent="0.2">
      <c r="B58" s="13">
        <v>63.8761355173095</v>
      </c>
      <c r="J58" s="13">
        <v>76.051640215447406</v>
      </c>
    </row>
    <row r="59" spans="2:10" x14ac:dyDescent="0.2">
      <c r="B59" s="13">
        <v>57.541441381738899</v>
      </c>
      <c r="J59" s="13">
        <v>76.997534297102106</v>
      </c>
    </row>
    <row r="60" spans="2:10" x14ac:dyDescent="0.2">
      <c r="B60" s="13">
        <v>64.666643474930396</v>
      </c>
      <c r="J60" s="13">
        <v>72.917525299970407</v>
      </c>
    </row>
    <row r="61" spans="2:10" x14ac:dyDescent="0.2">
      <c r="B61" s="13">
        <v>63.136432204606599</v>
      </c>
      <c r="J61" s="13">
        <v>77.889105563900799</v>
      </c>
    </row>
    <row r="62" spans="2:10" x14ac:dyDescent="0.2">
      <c r="B62" s="13">
        <v>69.864546192714201</v>
      </c>
      <c r="J62" s="13">
        <v>77.617142144468204</v>
      </c>
    </row>
    <row r="63" spans="2:10" x14ac:dyDescent="0.2">
      <c r="B63" s="13">
        <v>61.884771771120903</v>
      </c>
      <c r="J63" s="13">
        <v>80.458066812491694</v>
      </c>
    </row>
    <row r="64" spans="2:10" x14ac:dyDescent="0.2">
      <c r="B64" s="13">
        <v>62.7901228143214</v>
      </c>
      <c r="J64" s="13">
        <v>79.696543796390699</v>
      </c>
    </row>
    <row r="65" spans="2:10" x14ac:dyDescent="0.2">
      <c r="B65" s="13">
        <v>58.624955656612201</v>
      </c>
      <c r="J65" s="13">
        <v>80.241722495369601</v>
      </c>
    </row>
    <row r="66" spans="2:10" x14ac:dyDescent="0.2">
      <c r="B66" s="13">
        <v>58.955797866760797</v>
      </c>
      <c r="J66" s="13">
        <v>77.646050450354096</v>
      </c>
    </row>
    <row r="67" spans="2:10" x14ac:dyDescent="0.2">
      <c r="B67" s="13">
        <v>60.696752015014098</v>
      </c>
      <c r="J67" s="13">
        <v>76.884262548386999</v>
      </c>
    </row>
    <row r="68" spans="2:10" x14ac:dyDescent="0.2">
      <c r="B68" s="13">
        <v>62.2937821139721</v>
      </c>
      <c r="J68" s="13">
        <v>77.101193020844207</v>
      </c>
    </row>
    <row r="69" spans="2:10" x14ac:dyDescent="0.2">
      <c r="B69" s="13">
        <v>64.557243623515106</v>
      </c>
      <c r="J69" s="13">
        <v>71.662280067654095</v>
      </c>
    </row>
    <row r="70" spans="2:10" x14ac:dyDescent="0.2">
      <c r="B70" s="13">
        <v>64.725468065297093</v>
      </c>
      <c r="J70" s="13">
        <v>79.095948655527494</v>
      </c>
    </row>
    <row r="71" spans="2:10" x14ac:dyDescent="0.2">
      <c r="B71" s="13">
        <v>56.3635560533328</v>
      </c>
      <c r="J71" s="13">
        <v>79.865149959799396</v>
      </c>
    </row>
    <row r="72" spans="2:10" x14ac:dyDescent="0.2">
      <c r="B72" s="13">
        <v>63.628203494880403</v>
      </c>
      <c r="J72" s="13">
        <v>83.270253962040499</v>
      </c>
    </row>
    <row r="73" spans="2:10" x14ac:dyDescent="0.2">
      <c r="B73" s="13">
        <v>63.532295550076498</v>
      </c>
      <c r="J73" s="13">
        <v>80.181979118946799</v>
      </c>
    </row>
    <row r="74" spans="2:10" x14ac:dyDescent="0.2">
      <c r="B74" s="13">
        <v>63.9571719510582</v>
      </c>
      <c r="J74" s="13">
        <v>78.476870559479806</v>
      </c>
    </row>
    <row r="75" spans="2:10" x14ac:dyDescent="0.2">
      <c r="B75" s="13">
        <v>66.143217657131103</v>
      </c>
      <c r="J75" s="13">
        <v>78.713629492879306</v>
      </c>
    </row>
    <row r="76" spans="2:10" x14ac:dyDescent="0.2">
      <c r="B76" s="13">
        <v>68.336950932690399</v>
      </c>
      <c r="J76" s="13">
        <v>77.488809487547599</v>
      </c>
    </row>
    <row r="77" spans="2:10" x14ac:dyDescent="0.2">
      <c r="B77" s="13">
        <v>58.689338464194599</v>
      </c>
      <c r="J77" s="13">
        <v>77.323836536191905</v>
      </c>
    </row>
    <row r="78" spans="2:10" x14ac:dyDescent="0.2">
      <c r="B78" s="13">
        <v>56.953653286127498</v>
      </c>
      <c r="J78" s="13">
        <v>75.794852968985893</v>
      </c>
    </row>
    <row r="79" spans="2:10" x14ac:dyDescent="0.2">
      <c r="B79" s="13">
        <v>68.264855102224402</v>
      </c>
      <c r="J79" s="13">
        <v>72.385047045773504</v>
      </c>
    </row>
    <row r="80" spans="2:10" x14ac:dyDescent="0.2">
      <c r="B80" s="13">
        <v>56.920747002101201</v>
      </c>
      <c r="J80" s="13">
        <v>71.1418273043856</v>
      </c>
    </row>
    <row r="81" spans="2:10" x14ac:dyDescent="0.2">
      <c r="B81" s="13">
        <v>52.301268948233997</v>
      </c>
      <c r="J81" s="13">
        <v>73.040059446232803</v>
      </c>
    </row>
    <row r="82" spans="2:10" x14ac:dyDescent="0.2">
      <c r="B82" s="13">
        <v>59.7691175479778</v>
      </c>
      <c r="J82" s="13">
        <v>76.412749796387999</v>
      </c>
    </row>
    <row r="83" spans="2:10" x14ac:dyDescent="0.2">
      <c r="B83" s="13">
        <v>59.269818021698299</v>
      </c>
      <c r="J83" s="13">
        <v>74.980416164621104</v>
      </c>
    </row>
    <row r="84" spans="2:10" x14ac:dyDescent="0.2">
      <c r="B84" s="13">
        <v>58.430671946652701</v>
      </c>
      <c r="J84" s="13">
        <v>72.911074328648695</v>
      </c>
    </row>
    <row r="85" spans="2:10" x14ac:dyDescent="0.2">
      <c r="B85" s="13">
        <v>57.854022352750597</v>
      </c>
      <c r="J85" s="13">
        <v>67.052372095481502</v>
      </c>
    </row>
    <row r="86" spans="2:10" x14ac:dyDescent="0.2">
      <c r="B86" s="13">
        <v>57.4691694210428</v>
      </c>
      <c r="J86" s="13">
        <v>68.757384915427295</v>
      </c>
    </row>
    <row r="87" spans="2:10" x14ac:dyDescent="0.2">
      <c r="B87" s="13">
        <v>60.654434341986097</v>
      </c>
      <c r="J87" s="13">
        <v>74.744722689473804</v>
      </c>
    </row>
    <row r="88" spans="2:10" x14ac:dyDescent="0.2">
      <c r="B88" s="13">
        <v>64.356476686817601</v>
      </c>
      <c r="J88" s="13">
        <v>69.805791528682406</v>
      </c>
    </row>
    <row r="89" spans="2:10" x14ac:dyDescent="0.2">
      <c r="B89" s="13">
        <v>56.832926658195703</v>
      </c>
      <c r="J89" s="13">
        <v>71.902698576281495</v>
      </c>
    </row>
    <row r="90" spans="2:10" x14ac:dyDescent="0.2">
      <c r="B90" s="13">
        <v>65.392890143170504</v>
      </c>
      <c r="J90" s="13">
        <v>76.374089607311006</v>
      </c>
    </row>
    <row r="91" spans="2:10" x14ac:dyDescent="0.2">
      <c r="B91" s="13">
        <v>61.239248149476403</v>
      </c>
      <c r="J91" s="13">
        <v>78.285312008943293</v>
      </c>
    </row>
    <row r="92" spans="2:10" x14ac:dyDescent="0.2">
      <c r="B92" s="13">
        <v>55.201657059550698</v>
      </c>
      <c r="J92" s="13">
        <v>72.969359192641605</v>
      </c>
    </row>
    <row r="93" spans="2:10" x14ac:dyDescent="0.2">
      <c r="B93" s="13">
        <v>45.384623285121201</v>
      </c>
      <c r="J93" s="13">
        <v>72.066462700169197</v>
      </c>
    </row>
    <row r="94" spans="2:10" x14ac:dyDescent="0.2">
      <c r="B94" s="13">
        <v>61.645862478281302</v>
      </c>
      <c r="J94" s="13">
        <v>69.874424218448894</v>
      </c>
    </row>
    <row r="95" spans="2:10" x14ac:dyDescent="0.2">
      <c r="B95" s="13">
        <v>62.0484395196139</v>
      </c>
      <c r="J95" s="13">
        <v>76.1810824247856</v>
      </c>
    </row>
    <row r="96" spans="2:10" x14ac:dyDescent="0.2">
      <c r="B96" s="13">
        <v>61.644544264149403</v>
      </c>
      <c r="J96" s="13">
        <v>78.160485899692503</v>
      </c>
    </row>
    <row r="97" spans="2:10" x14ac:dyDescent="0.2">
      <c r="B97" s="13">
        <v>63.404742317650602</v>
      </c>
      <c r="J97" s="13">
        <v>76.905908953834498</v>
      </c>
    </row>
    <row r="98" spans="2:10" x14ac:dyDescent="0.2">
      <c r="B98" s="13">
        <v>49.974378038982103</v>
      </c>
      <c r="J98" s="13">
        <v>78.580471178588496</v>
      </c>
    </row>
    <row r="99" spans="2:10" x14ac:dyDescent="0.2">
      <c r="B99" s="13">
        <v>42.197581444151098</v>
      </c>
      <c r="J99" s="13">
        <v>76.512437711867094</v>
      </c>
    </row>
    <row r="100" spans="2:10" x14ac:dyDescent="0.2">
      <c r="B100" s="13">
        <v>60.475734265148901</v>
      </c>
      <c r="J100" s="13">
        <v>75.170762156634495</v>
      </c>
    </row>
    <row r="101" spans="2:10" x14ac:dyDescent="0.2">
      <c r="B101" s="13">
        <v>66.976697938105303</v>
      </c>
      <c r="J101" s="13">
        <v>63.726336997261299</v>
      </c>
    </row>
    <row r="102" spans="2:10" x14ac:dyDescent="0.2">
      <c r="B102" s="13">
        <v>69.051938288101894</v>
      </c>
      <c r="J102" s="13">
        <v>75.596110446139207</v>
      </c>
    </row>
    <row r="103" spans="2:10" x14ac:dyDescent="0.2">
      <c r="B103" s="13">
        <v>63.594710386243896</v>
      </c>
      <c r="J103" s="13">
        <v>77.537383070265307</v>
      </c>
    </row>
    <row r="104" spans="2:10" x14ac:dyDescent="0.2">
      <c r="B104" s="13">
        <v>62.487346094310098</v>
      </c>
      <c r="J104" s="13">
        <v>77.830682674341702</v>
      </c>
    </row>
    <row r="105" spans="2:10" x14ac:dyDescent="0.2">
      <c r="B105" s="13">
        <v>67.119821308399594</v>
      </c>
      <c r="J105" s="13">
        <v>77.856683028567602</v>
      </c>
    </row>
    <row r="106" spans="2:10" x14ac:dyDescent="0.2">
      <c r="B106" s="13">
        <v>66.0190220880759</v>
      </c>
      <c r="J106" s="13">
        <v>80.141092143902995</v>
      </c>
    </row>
    <row r="107" spans="2:10" x14ac:dyDescent="0.2">
      <c r="B107" s="13">
        <v>54.5413787582062</v>
      </c>
      <c r="J107" s="13">
        <v>77.4121382286976</v>
      </c>
    </row>
    <row r="108" spans="2:10" x14ac:dyDescent="0.2">
      <c r="B108" s="13">
        <v>53.158456178465798</v>
      </c>
      <c r="J108" s="13">
        <v>76.660309153036806</v>
      </c>
    </row>
    <row r="109" spans="2:10" x14ac:dyDescent="0.2">
      <c r="B109" s="13">
        <v>54.853353896094099</v>
      </c>
      <c r="J109" s="13">
        <v>73.127083094612999</v>
      </c>
    </row>
    <row r="110" spans="2:10" x14ac:dyDescent="0.2">
      <c r="B110" s="13">
        <v>61.981967690793297</v>
      </c>
      <c r="J110" s="13">
        <v>77.570891746948007</v>
      </c>
    </row>
    <row r="111" spans="2:10" x14ac:dyDescent="0.2">
      <c r="B111" s="13">
        <v>61.422083215058599</v>
      </c>
      <c r="J111" s="13">
        <v>76.088214823788405</v>
      </c>
    </row>
    <row r="112" spans="2:10" x14ac:dyDescent="0.2">
      <c r="B112" s="13">
        <v>68.37</v>
      </c>
      <c r="J112" s="13">
        <v>74.791994526921698</v>
      </c>
    </row>
    <row r="113" spans="2:10" x14ac:dyDescent="0.2">
      <c r="B113" s="13">
        <v>54.94</v>
      </c>
      <c r="J113" s="13">
        <v>68.514241398161602</v>
      </c>
    </row>
    <row r="114" spans="2:10" x14ac:dyDescent="0.2">
      <c r="B114" s="13">
        <v>62.91</v>
      </c>
      <c r="J114" s="13">
        <v>77.349999999999994</v>
      </c>
    </row>
    <row r="115" spans="2:10" x14ac:dyDescent="0.2">
      <c r="B115" s="13">
        <v>73.7</v>
      </c>
      <c r="J115" s="13">
        <v>71.13</v>
      </c>
    </row>
    <row r="116" spans="2:10" x14ac:dyDescent="0.2">
      <c r="B116" s="13">
        <v>70.069999999999993</v>
      </c>
      <c r="J116" s="13">
        <v>68.72</v>
      </c>
    </row>
    <row r="117" spans="2:10" x14ac:dyDescent="0.2">
      <c r="B117" s="13">
        <v>68.48</v>
      </c>
      <c r="J117" s="13">
        <v>77.58</v>
      </c>
    </row>
    <row r="118" spans="2:10" x14ac:dyDescent="0.2">
      <c r="B118" s="13">
        <v>65.84</v>
      </c>
      <c r="J118" s="13">
        <v>79.89</v>
      </c>
    </row>
    <row r="119" spans="2:10" x14ac:dyDescent="0.2">
      <c r="B119" s="13">
        <v>63.75</v>
      </c>
      <c r="J119" s="13">
        <v>75.91</v>
      </c>
    </row>
    <row r="120" spans="2:10" x14ac:dyDescent="0.2">
      <c r="B120" s="13">
        <v>60.38</v>
      </c>
      <c r="J120" s="13">
        <v>76.11</v>
      </c>
    </row>
    <row r="121" spans="2:10" x14ac:dyDescent="0.2">
      <c r="B121" s="13">
        <v>65.06</v>
      </c>
      <c r="J121" s="13">
        <v>72.510000000000005</v>
      </c>
    </row>
    <row r="122" spans="2:10" x14ac:dyDescent="0.2">
      <c r="B122" s="13">
        <v>65.59</v>
      </c>
      <c r="J122" s="13">
        <v>67.239999999999995</v>
      </c>
    </row>
    <row r="123" spans="2:10" x14ac:dyDescent="0.2">
      <c r="B123" s="13">
        <v>68.27</v>
      </c>
      <c r="J123" s="13">
        <v>73.12</v>
      </c>
    </row>
    <row r="124" spans="2:10" x14ac:dyDescent="0.2">
      <c r="B124" s="13">
        <v>64.73</v>
      </c>
      <c r="J124" s="13">
        <v>73.77</v>
      </c>
    </row>
    <row r="125" spans="2:10" x14ac:dyDescent="0.2">
      <c r="B125" s="13">
        <v>53.28</v>
      </c>
      <c r="J125" s="13">
        <v>79.72</v>
      </c>
    </row>
    <row r="126" spans="2:10" x14ac:dyDescent="0.2">
      <c r="B126" s="13">
        <v>58.45</v>
      </c>
      <c r="J126" s="13">
        <v>75.790000000000006</v>
      </c>
    </row>
    <row r="127" spans="2:10" x14ac:dyDescent="0.2">
      <c r="B127" s="13">
        <v>63.78</v>
      </c>
      <c r="J127" s="13">
        <v>70.61</v>
      </c>
    </row>
    <row r="128" spans="2:10" x14ac:dyDescent="0.2">
      <c r="B128" s="13">
        <v>52.91</v>
      </c>
      <c r="J128" s="13">
        <v>71.95</v>
      </c>
    </row>
    <row r="129" spans="2:10" x14ac:dyDescent="0.2">
      <c r="B129" s="13">
        <v>64.430000000000007</v>
      </c>
      <c r="J129" s="13">
        <v>76.010000000000005</v>
      </c>
    </row>
    <row r="130" spans="2:10" x14ac:dyDescent="0.2">
      <c r="B130" s="13">
        <v>66.209999999999994</v>
      </c>
      <c r="J130" s="13">
        <v>71.41</v>
      </c>
    </row>
    <row r="131" spans="2:10" x14ac:dyDescent="0.2">
      <c r="B131" s="13">
        <v>56.56</v>
      </c>
      <c r="J131" s="13">
        <v>76.72</v>
      </c>
    </row>
    <row r="132" spans="2:10" x14ac:dyDescent="0.2">
      <c r="B132" s="13">
        <v>63.58</v>
      </c>
      <c r="J132" s="13">
        <v>78.47</v>
      </c>
    </row>
    <row r="133" spans="2:10" x14ac:dyDescent="0.2">
      <c r="B133" s="13">
        <v>66.349999999999994</v>
      </c>
      <c r="J133" s="13">
        <v>78.08</v>
      </c>
    </row>
    <row r="134" spans="2:10" x14ac:dyDescent="0.2">
      <c r="B134" s="13">
        <v>64.489999999999995</v>
      </c>
      <c r="J134" s="13">
        <v>79.25</v>
      </c>
    </row>
    <row r="135" spans="2:10" x14ac:dyDescent="0.2">
      <c r="B135" s="13">
        <v>61.22</v>
      </c>
      <c r="J135" s="13">
        <v>80.52</v>
      </c>
    </row>
    <row r="136" spans="2:10" x14ac:dyDescent="0.2">
      <c r="B136" s="13">
        <v>60.58</v>
      </c>
      <c r="J136" s="13">
        <v>76.64</v>
      </c>
    </row>
    <row r="137" spans="2:10" x14ac:dyDescent="0.2">
      <c r="B137" s="13">
        <v>58.17</v>
      </c>
      <c r="J137" s="13">
        <v>76.040000000000006</v>
      </c>
    </row>
    <row r="138" spans="2:10" x14ac:dyDescent="0.2">
      <c r="B138" s="13">
        <v>55.23</v>
      </c>
      <c r="J138" s="13">
        <v>76.47</v>
      </c>
    </row>
    <row r="139" spans="2:10" x14ac:dyDescent="0.2">
      <c r="B139" s="13">
        <v>66.400000000000006</v>
      </c>
      <c r="J139" s="13">
        <v>70.58</v>
      </c>
    </row>
    <row r="140" spans="2:10" x14ac:dyDescent="0.2">
      <c r="J140" s="13">
        <v>73.319999999999993</v>
      </c>
    </row>
    <row r="141" spans="2:10" x14ac:dyDescent="0.2">
      <c r="J141" s="13">
        <v>75.209999999999994</v>
      </c>
    </row>
  </sheetData>
  <phoneticPr fontId="1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1208"/>
  <sheetViews>
    <sheetView workbookViewId="0">
      <selection activeCell="D2" sqref="D2"/>
    </sheetView>
  </sheetViews>
  <sheetFormatPr defaultRowHeight="12.75" x14ac:dyDescent="0.2"/>
  <cols>
    <col min="2" max="2" width="9.140625" style="13" customWidth="1"/>
  </cols>
  <sheetData>
    <row r="1" spans="2:2" x14ac:dyDescent="0.2">
      <c r="B1" s="12" t="s">
        <v>54</v>
      </c>
    </row>
    <row r="2" spans="2:2" x14ac:dyDescent="0.2">
      <c r="B2" s="13">
        <v>79.02569895840459</v>
      </c>
    </row>
    <row r="3" spans="2:2" x14ac:dyDescent="0.2">
      <c r="B3" s="13">
        <v>80.408157949148531</v>
      </c>
    </row>
    <row r="4" spans="2:2" x14ac:dyDescent="0.2">
      <c r="B4" s="13">
        <v>82.695450547487141</v>
      </c>
    </row>
    <row r="5" spans="2:2" x14ac:dyDescent="0.2">
      <c r="B5" s="13">
        <v>76.70841007799109</v>
      </c>
    </row>
    <row r="6" spans="2:2" x14ac:dyDescent="0.2">
      <c r="B6" s="13">
        <v>78.725628820788074</v>
      </c>
    </row>
    <row r="7" spans="2:2" x14ac:dyDescent="0.2">
      <c r="B7" s="13">
        <v>82.118593639794327</v>
      </c>
    </row>
    <row r="8" spans="2:2" x14ac:dyDescent="0.2">
      <c r="B8" s="13">
        <v>83.902121442436666</v>
      </c>
    </row>
    <row r="9" spans="2:2" x14ac:dyDescent="0.2">
      <c r="B9" s="13">
        <v>86.594024849416627</v>
      </c>
    </row>
    <row r="10" spans="2:2" x14ac:dyDescent="0.2">
      <c r="B10" s="13">
        <v>86.194210619363375</v>
      </c>
    </row>
    <row r="11" spans="2:2" x14ac:dyDescent="0.2">
      <c r="B11" s="13">
        <v>86.98764133702403</v>
      </c>
    </row>
    <row r="12" spans="2:2" x14ac:dyDescent="0.2">
      <c r="B12" s="13">
        <v>78.574092609466248</v>
      </c>
    </row>
    <row r="13" spans="2:2" x14ac:dyDescent="0.2">
      <c r="B13" s="13">
        <v>80.924512473413145</v>
      </c>
    </row>
    <row r="14" spans="2:2" x14ac:dyDescent="0.2">
      <c r="B14" s="13">
        <v>72.144315054460691</v>
      </c>
    </row>
    <row r="15" spans="2:2" x14ac:dyDescent="0.2">
      <c r="B15" s="13">
        <v>78.764308891487531</v>
      </c>
    </row>
    <row r="16" spans="2:2" x14ac:dyDescent="0.2">
      <c r="B16" s="13">
        <v>81.069747412432548</v>
      </c>
    </row>
    <row r="17" spans="2:2" x14ac:dyDescent="0.2">
      <c r="B17" s="13">
        <v>82.052739719846386</v>
      </c>
    </row>
    <row r="18" spans="2:2" x14ac:dyDescent="0.2">
      <c r="B18" s="13">
        <v>83.376816107728175</v>
      </c>
    </row>
    <row r="19" spans="2:2" x14ac:dyDescent="0.2">
      <c r="B19" s="13">
        <v>87.163238725499767</v>
      </c>
    </row>
    <row r="20" spans="2:2" x14ac:dyDescent="0.2">
      <c r="B20" s="13">
        <v>85.893229437685534</v>
      </c>
    </row>
    <row r="21" spans="2:2" x14ac:dyDescent="0.2">
      <c r="B21" s="13">
        <v>84.055134956917414</v>
      </c>
    </row>
    <row r="22" spans="2:2" x14ac:dyDescent="0.2">
      <c r="B22" s="13">
        <v>82.097761504450162</v>
      </c>
    </row>
    <row r="23" spans="2:2" x14ac:dyDescent="0.2">
      <c r="B23" s="13">
        <v>78.54782437132053</v>
      </c>
    </row>
    <row r="24" spans="2:2" x14ac:dyDescent="0.2">
      <c r="B24" s="13">
        <v>81.734845281002578</v>
      </c>
    </row>
    <row r="25" spans="2:2" x14ac:dyDescent="0.2">
      <c r="B25" s="13">
        <v>82.887890177013261</v>
      </c>
    </row>
    <row r="26" spans="2:2" x14ac:dyDescent="0.2">
      <c r="B26" s="13">
        <v>81.823345060632747</v>
      </c>
    </row>
    <row r="27" spans="2:2" x14ac:dyDescent="0.2">
      <c r="B27" s="13">
        <v>82.172805852319044</v>
      </c>
    </row>
    <row r="28" spans="2:2" x14ac:dyDescent="0.2">
      <c r="B28" s="13">
        <v>81.700545308751174</v>
      </c>
    </row>
    <row r="29" spans="2:2" x14ac:dyDescent="0.2">
      <c r="B29" s="13">
        <v>81.600342501440096</v>
      </c>
    </row>
    <row r="30" spans="2:2" x14ac:dyDescent="0.2">
      <c r="B30" s="13">
        <v>83.029329774074824</v>
      </c>
    </row>
    <row r="31" spans="2:2" x14ac:dyDescent="0.2">
      <c r="B31" s="13">
        <v>83.955171262946962</v>
      </c>
    </row>
    <row r="32" spans="2:2" x14ac:dyDescent="0.2">
      <c r="B32" s="13">
        <v>79.908709661825839</v>
      </c>
    </row>
    <row r="33" spans="2:2" x14ac:dyDescent="0.2">
      <c r="B33" s="13">
        <v>82.332897439400313</v>
      </c>
    </row>
    <row r="34" spans="2:2" x14ac:dyDescent="0.2">
      <c r="B34" s="13">
        <v>79.62254799519765</v>
      </c>
    </row>
    <row r="35" spans="2:2" x14ac:dyDescent="0.2">
      <c r="B35" s="13">
        <v>80.204025117414588</v>
      </c>
    </row>
    <row r="36" spans="2:2" x14ac:dyDescent="0.2">
      <c r="B36" s="13">
        <v>76.180833060239848</v>
      </c>
    </row>
    <row r="37" spans="2:2" x14ac:dyDescent="0.2">
      <c r="B37" s="13">
        <v>83.277793953630436</v>
      </c>
    </row>
    <row r="38" spans="2:2" x14ac:dyDescent="0.2">
      <c r="B38" s="13">
        <v>84.476284145358591</v>
      </c>
    </row>
    <row r="39" spans="2:2" x14ac:dyDescent="0.2">
      <c r="B39" s="13">
        <v>78.846617118579942</v>
      </c>
    </row>
    <row r="40" spans="2:2" x14ac:dyDescent="0.2">
      <c r="B40" s="13">
        <v>76.46523355029305</v>
      </c>
    </row>
    <row r="41" spans="2:2" x14ac:dyDescent="0.2">
      <c r="B41" s="13">
        <v>77.163673560229725</v>
      </c>
    </row>
    <row r="42" spans="2:2" x14ac:dyDescent="0.2">
      <c r="B42" s="13">
        <v>77.296411931740792</v>
      </c>
    </row>
    <row r="43" spans="2:2" x14ac:dyDescent="0.2">
      <c r="B43" s="13">
        <v>87.907431830267782</v>
      </c>
    </row>
    <row r="44" spans="2:2" x14ac:dyDescent="0.2">
      <c r="B44" s="13">
        <v>90.231126699938315</v>
      </c>
    </row>
    <row r="45" spans="2:2" x14ac:dyDescent="0.2">
      <c r="B45" s="13">
        <v>89.974704687184342</v>
      </c>
    </row>
    <row r="46" spans="2:2" x14ac:dyDescent="0.2">
      <c r="B46" s="13">
        <v>85.43938424867703</v>
      </c>
    </row>
    <row r="47" spans="2:2" x14ac:dyDescent="0.2">
      <c r="B47" s="13">
        <v>87.465181648273031</v>
      </c>
    </row>
    <row r="48" spans="2:2" x14ac:dyDescent="0.2">
      <c r="B48" s="13">
        <v>84.040368926428599</v>
      </c>
    </row>
    <row r="49" spans="2:2" x14ac:dyDescent="0.2">
      <c r="B49" s="13">
        <v>83.305374378243016</v>
      </c>
    </row>
    <row r="50" spans="2:2" x14ac:dyDescent="0.2">
      <c r="B50" s="13">
        <v>75.472659927649048</v>
      </c>
    </row>
    <row r="51" spans="2:2" x14ac:dyDescent="0.2">
      <c r="B51" s="13">
        <v>82.53024782228708</v>
      </c>
    </row>
    <row r="52" spans="2:2" x14ac:dyDescent="0.2">
      <c r="B52" s="13">
        <v>85.708769905703292</v>
      </c>
    </row>
    <row r="53" spans="2:2" x14ac:dyDescent="0.2">
      <c r="B53" s="13">
        <v>84.300409629625392</v>
      </c>
    </row>
    <row r="54" spans="2:2" x14ac:dyDescent="0.2">
      <c r="B54" s="13">
        <v>84.929395943026861</v>
      </c>
    </row>
    <row r="55" spans="2:2" x14ac:dyDescent="0.2">
      <c r="B55" s="13">
        <v>88.984721250820485</v>
      </c>
    </row>
    <row r="56" spans="2:2" x14ac:dyDescent="0.2">
      <c r="B56" s="13">
        <v>87.767959677213668</v>
      </c>
    </row>
    <row r="57" spans="2:2" x14ac:dyDescent="0.2">
      <c r="B57" s="13">
        <v>84.914036628415701</v>
      </c>
    </row>
    <row r="58" spans="2:2" x14ac:dyDescent="0.2">
      <c r="B58" s="13">
        <v>78.463340967081308</v>
      </c>
    </row>
    <row r="59" spans="2:2" x14ac:dyDescent="0.2">
      <c r="B59" s="13">
        <v>84.156587759519056</v>
      </c>
    </row>
    <row r="60" spans="2:2" x14ac:dyDescent="0.2">
      <c r="B60" s="13">
        <v>87.333086365780204</v>
      </c>
    </row>
    <row r="61" spans="2:2" x14ac:dyDescent="0.2">
      <c r="B61" s="13">
        <v>88.185696445599817</v>
      </c>
    </row>
    <row r="62" spans="2:2" x14ac:dyDescent="0.2">
      <c r="B62" s="13">
        <v>87.609796017774627</v>
      </c>
    </row>
    <row r="63" spans="2:2" x14ac:dyDescent="0.2">
      <c r="B63" s="13">
        <v>86.530242707612601</v>
      </c>
    </row>
    <row r="64" spans="2:2" x14ac:dyDescent="0.2">
      <c r="B64" s="13">
        <v>87.509108098957654</v>
      </c>
    </row>
    <row r="65" spans="2:2" x14ac:dyDescent="0.2">
      <c r="B65" s="13">
        <v>85.361289505589411</v>
      </c>
    </row>
    <row r="66" spans="2:2" x14ac:dyDescent="0.2">
      <c r="B66" s="13">
        <v>87.992686069900984</v>
      </c>
    </row>
    <row r="67" spans="2:2" x14ac:dyDescent="0.2">
      <c r="B67" s="13">
        <v>86.814571802356767</v>
      </c>
    </row>
    <row r="68" spans="2:2" x14ac:dyDescent="0.2">
      <c r="B68" s="13">
        <v>88.424889482237106</v>
      </c>
    </row>
    <row r="69" spans="2:2" x14ac:dyDescent="0.2">
      <c r="B69" s="13">
        <v>86.417133714781201</v>
      </c>
    </row>
    <row r="70" spans="2:2" x14ac:dyDescent="0.2">
      <c r="B70" s="13">
        <v>87.837719216585768</v>
      </c>
    </row>
    <row r="71" spans="2:2" x14ac:dyDescent="0.2">
      <c r="B71" s="13">
        <v>86.762516382964236</v>
      </c>
    </row>
    <row r="72" spans="2:2" x14ac:dyDescent="0.2">
      <c r="B72" s="13">
        <v>85.950411566885933</v>
      </c>
    </row>
    <row r="73" spans="2:2" x14ac:dyDescent="0.2">
      <c r="B73" s="13">
        <v>88.705982310601073</v>
      </c>
    </row>
    <row r="74" spans="2:2" x14ac:dyDescent="0.2">
      <c r="B74" s="13">
        <v>84.280141083591047</v>
      </c>
    </row>
    <row r="75" spans="2:2" x14ac:dyDescent="0.2">
      <c r="B75" s="13">
        <v>85.876572002843986</v>
      </c>
    </row>
    <row r="76" spans="2:2" x14ac:dyDescent="0.2">
      <c r="B76" s="13">
        <v>88.742050302730377</v>
      </c>
    </row>
    <row r="77" spans="2:2" x14ac:dyDescent="0.2">
      <c r="B77" s="13">
        <v>90.767557387013937</v>
      </c>
    </row>
    <row r="78" spans="2:2" x14ac:dyDescent="0.2">
      <c r="B78" s="13">
        <v>91.360438994164042</v>
      </c>
    </row>
    <row r="79" spans="2:2" x14ac:dyDescent="0.2">
      <c r="B79" s="13">
        <v>90.397306374815358</v>
      </c>
    </row>
    <row r="80" spans="2:2" x14ac:dyDescent="0.2">
      <c r="B80" s="13">
        <v>89.766301250611875</v>
      </c>
    </row>
    <row r="81" spans="2:2" x14ac:dyDescent="0.2">
      <c r="B81" s="13">
        <v>90.205843897815541</v>
      </c>
    </row>
    <row r="82" spans="2:2" x14ac:dyDescent="0.2">
      <c r="B82" s="13">
        <v>90.569098886298164</v>
      </c>
    </row>
    <row r="83" spans="2:2" x14ac:dyDescent="0.2">
      <c r="B83" s="13">
        <v>92.236691506599811</v>
      </c>
    </row>
    <row r="84" spans="2:2" x14ac:dyDescent="0.2">
      <c r="B84" s="13">
        <v>91.473646514044873</v>
      </c>
    </row>
    <row r="85" spans="2:2" x14ac:dyDescent="0.2">
      <c r="B85" s="13">
        <v>92.299555898860675</v>
      </c>
    </row>
    <row r="86" spans="2:2" x14ac:dyDescent="0.2">
      <c r="B86" s="13">
        <v>90.296935000636296</v>
      </c>
    </row>
    <row r="87" spans="2:2" x14ac:dyDescent="0.2">
      <c r="B87" s="13">
        <v>88.016273463985783</v>
      </c>
    </row>
    <row r="88" spans="2:2" x14ac:dyDescent="0.2">
      <c r="B88" s="13">
        <v>86.355590897632908</v>
      </c>
    </row>
    <row r="89" spans="2:2" x14ac:dyDescent="0.2">
      <c r="B89" s="13">
        <v>89.363625893225475</v>
      </c>
    </row>
    <row r="90" spans="2:2" x14ac:dyDescent="0.2">
      <c r="B90" s="13">
        <v>90.130129943691458</v>
      </c>
    </row>
    <row r="91" spans="2:2" x14ac:dyDescent="0.2">
      <c r="B91" s="13">
        <v>89.934766873113688</v>
      </c>
    </row>
    <row r="92" spans="2:2" x14ac:dyDescent="0.2">
      <c r="B92" s="13">
        <v>89.852905549000795</v>
      </c>
    </row>
    <row r="93" spans="2:2" x14ac:dyDescent="0.2">
      <c r="B93" s="13">
        <v>88.428421375628076</v>
      </c>
    </row>
    <row r="94" spans="2:2" x14ac:dyDescent="0.2">
      <c r="B94" s="13">
        <v>88.192711363352814</v>
      </c>
    </row>
    <row r="95" spans="2:2" x14ac:dyDescent="0.2">
      <c r="B95" s="13">
        <v>91.496355137262015</v>
      </c>
    </row>
    <row r="96" spans="2:2" x14ac:dyDescent="0.2">
      <c r="B96" s="13">
        <v>90.367302860712371</v>
      </c>
    </row>
    <row r="97" spans="2:2" x14ac:dyDescent="0.2">
      <c r="B97" s="13">
        <v>90.551376506746195</v>
      </c>
    </row>
    <row r="98" spans="2:2" x14ac:dyDescent="0.2">
      <c r="B98" s="13">
        <v>88.72473695023983</v>
      </c>
    </row>
    <row r="99" spans="2:2" x14ac:dyDescent="0.2">
      <c r="B99" s="13">
        <v>87.204562069487039</v>
      </c>
    </row>
    <row r="100" spans="2:2" x14ac:dyDescent="0.2">
      <c r="B100" s="13">
        <v>90.680507673714558</v>
      </c>
    </row>
    <row r="101" spans="2:2" x14ac:dyDescent="0.2">
      <c r="B101" s="13">
        <v>89.330814870148401</v>
      </c>
    </row>
    <row r="102" spans="2:2" x14ac:dyDescent="0.2">
      <c r="B102" s="13">
        <v>91.142240090985851</v>
      </c>
    </row>
    <row r="103" spans="2:2" x14ac:dyDescent="0.2">
      <c r="B103" s="13">
        <v>91.515675588129582</v>
      </c>
    </row>
    <row r="104" spans="2:2" x14ac:dyDescent="0.2">
      <c r="B104" s="13">
        <v>91.167737664708355</v>
      </c>
    </row>
    <row r="105" spans="2:2" x14ac:dyDescent="0.2">
      <c r="B105" s="13">
        <v>89.8157410455389</v>
      </c>
    </row>
    <row r="106" spans="2:2" x14ac:dyDescent="0.2">
      <c r="B106" s="13">
        <v>89.545739216154516</v>
      </c>
    </row>
    <row r="107" spans="2:2" x14ac:dyDescent="0.2">
      <c r="B107" s="13">
        <v>88.418010684967371</v>
      </c>
    </row>
    <row r="108" spans="2:2" x14ac:dyDescent="0.2">
      <c r="B108" s="13">
        <v>83.148664298095454</v>
      </c>
    </row>
    <row r="109" spans="2:2" x14ac:dyDescent="0.2">
      <c r="B109" s="13">
        <v>88.182312456882556</v>
      </c>
    </row>
    <row r="110" spans="2:2" x14ac:dyDescent="0.2">
      <c r="B110" s="13">
        <v>86.701463276709987</v>
      </c>
    </row>
    <row r="111" spans="2:2" x14ac:dyDescent="0.2">
      <c r="B111" s="13">
        <v>87.278593051616497</v>
      </c>
    </row>
    <row r="112" spans="2:2" x14ac:dyDescent="0.2">
      <c r="B112" s="13">
        <v>89.124705120671052</v>
      </c>
    </row>
    <row r="113" spans="2:2" x14ac:dyDescent="0.2">
      <c r="B113" s="13">
        <v>91.931374601704789</v>
      </c>
    </row>
    <row r="114" spans="2:2" x14ac:dyDescent="0.2">
      <c r="B114" s="13">
        <v>92.844486667122609</v>
      </c>
    </row>
    <row r="115" spans="2:2" x14ac:dyDescent="0.2">
      <c r="B115" s="13">
        <v>92.347876651083112</v>
      </c>
    </row>
    <row r="116" spans="2:2" x14ac:dyDescent="0.2">
      <c r="B116" s="13">
        <v>89.817732233111727</v>
      </c>
    </row>
    <row r="117" spans="2:2" x14ac:dyDescent="0.2">
      <c r="B117" s="13">
        <v>90.458933390376373</v>
      </c>
    </row>
    <row r="118" spans="2:2" x14ac:dyDescent="0.2">
      <c r="B118" s="13">
        <v>90.401096320233847</v>
      </c>
    </row>
    <row r="119" spans="2:2" x14ac:dyDescent="0.2">
      <c r="B119" s="13">
        <v>89.586209927033963</v>
      </c>
    </row>
    <row r="120" spans="2:2" x14ac:dyDescent="0.2">
      <c r="B120" s="13">
        <v>89.828520738243597</v>
      </c>
    </row>
    <row r="121" spans="2:2" x14ac:dyDescent="0.2">
      <c r="B121" s="13">
        <v>88.659076603757796</v>
      </c>
    </row>
    <row r="122" spans="2:2" x14ac:dyDescent="0.2">
      <c r="B122" s="13">
        <v>86.603947252565732</v>
      </c>
    </row>
    <row r="123" spans="2:2" x14ac:dyDescent="0.2">
      <c r="B123" s="13">
        <v>87.19914958733392</v>
      </c>
    </row>
    <row r="124" spans="2:2" x14ac:dyDescent="0.2">
      <c r="B124" s="13">
        <v>86.40265344725556</v>
      </c>
    </row>
    <row r="125" spans="2:2" x14ac:dyDescent="0.2">
      <c r="B125" s="13">
        <v>86.040749971606616</v>
      </c>
    </row>
    <row r="126" spans="2:2" x14ac:dyDescent="0.2">
      <c r="B126" s="13">
        <v>91.78069385130614</v>
      </c>
    </row>
    <row r="127" spans="2:2" x14ac:dyDescent="0.2">
      <c r="B127" s="13">
        <v>90.419294285480419</v>
      </c>
    </row>
    <row r="128" spans="2:2" x14ac:dyDescent="0.2">
      <c r="B128" s="13">
        <v>89.051304523580114</v>
      </c>
    </row>
    <row r="129" spans="2:2" x14ac:dyDescent="0.2">
      <c r="B129" s="13">
        <v>86.384470360467461</v>
      </c>
    </row>
    <row r="130" spans="2:2" x14ac:dyDescent="0.2">
      <c r="B130" s="13">
        <v>85.838466256247784</v>
      </c>
    </row>
    <row r="131" spans="2:2" x14ac:dyDescent="0.2">
      <c r="B131" s="13">
        <v>86.507688820320467</v>
      </c>
    </row>
    <row r="132" spans="2:2" x14ac:dyDescent="0.2">
      <c r="B132" s="13">
        <v>87.853768964436966</v>
      </c>
    </row>
    <row r="133" spans="2:2" x14ac:dyDescent="0.2">
      <c r="B133" s="13">
        <v>87.452728558304727</v>
      </c>
    </row>
    <row r="134" spans="2:2" x14ac:dyDescent="0.2">
      <c r="B134" s="13">
        <v>89.226559479972082</v>
      </c>
    </row>
    <row r="135" spans="2:2" x14ac:dyDescent="0.2">
      <c r="B135" s="13">
        <v>91.156267337387021</v>
      </c>
    </row>
    <row r="136" spans="2:2" x14ac:dyDescent="0.2">
      <c r="B136" s="13">
        <v>92.213026155784561</v>
      </c>
    </row>
    <row r="137" spans="2:2" x14ac:dyDescent="0.2">
      <c r="B137" s="13">
        <v>89.418768576038374</v>
      </c>
    </row>
    <row r="138" spans="2:2" x14ac:dyDescent="0.2">
      <c r="B138" s="13">
        <v>90.673376846654321</v>
      </c>
    </row>
    <row r="139" spans="2:2" x14ac:dyDescent="0.2">
      <c r="B139" s="13">
        <v>87.608085947000944</v>
      </c>
    </row>
    <row r="140" spans="2:2" x14ac:dyDescent="0.2">
      <c r="B140" s="13">
        <v>89.792100496157403</v>
      </c>
    </row>
    <row r="141" spans="2:2" x14ac:dyDescent="0.2">
      <c r="B141" s="13">
        <v>91.71757282819307</v>
      </c>
    </row>
    <row r="142" spans="2:2" x14ac:dyDescent="0.2">
      <c r="B142" s="13">
        <v>90.877838743997785</v>
      </c>
    </row>
    <row r="143" spans="2:2" x14ac:dyDescent="0.2">
      <c r="B143" s="13">
        <v>87.318065785066949</v>
      </c>
    </row>
    <row r="144" spans="2:2" x14ac:dyDescent="0.2">
      <c r="B144" s="13">
        <v>90.49416819956393</v>
      </c>
    </row>
    <row r="145" spans="2:2" x14ac:dyDescent="0.2">
      <c r="B145" s="13">
        <v>88.84046290739893</v>
      </c>
    </row>
    <row r="146" spans="2:2" x14ac:dyDescent="0.2">
      <c r="B146" s="13">
        <v>91.094374214067301</v>
      </c>
    </row>
    <row r="147" spans="2:2" x14ac:dyDescent="0.2">
      <c r="B147" s="13">
        <v>92.91602905097082</v>
      </c>
    </row>
    <row r="148" spans="2:2" x14ac:dyDescent="0.2">
      <c r="B148" s="13">
        <v>91.996407820409985</v>
      </c>
    </row>
    <row r="149" spans="2:2" x14ac:dyDescent="0.2">
      <c r="B149" s="13">
        <v>91.807175768840281</v>
      </c>
    </row>
    <row r="150" spans="2:2" x14ac:dyDescent="0.2">
      <c r="B150" s="13">
        <v>87.600624463025824</v>
      </c>
    </row>
    <row r="151" spans="2:2" x14ac:dyDescent="0.2">
      <c r="B151" s="13">
        <v>88.667640369911652</v>
      </c>
    </row>
    <row r="152" spans="2:2" x14ac:dyDescent="0.2">
      <c r="B152" s="13">
        <v>86.741676455108433</v>
      </c>
    </row>
    <row r="153" spans="2:2" x14ac:dyDescent="0.2">
      <c r="B153" s="13">
        <v>87.312396695635798</v>
      </c>
    </row>
    <row r="154" spans="2:2" x14ac:dyDescent="0.2">
      <c r="B154" s="13">
        <v>89.355694605764484</v>
      </c>
    </row>
    <row r="155" spans="2:2" x14ac:dyDescent="0.2">
      <c r="B155" s="13">
        <v>89.950683651692671</v>
      </c>
    </row>
    <row r="156" spans="2:2" x14ac:dyDescent="0.2">
      <c r="B156" s="13">
        <v>90.698743824671354</v>
      </c>
    </row>
    <row r="157" spans="2:2" x14ac:dyDescent="0.2">
      <c r="B157" s="13">
        <v>90.576251397276621</v>
      </c>
    </row>
    <row r="158" spans="2:2" x14ac:dyDescent="0.2">
      <c r="B158" s="13">
        <v>91.227220677847342</v>
      </c>
    </row>
    <row r="159" spans="2:2" x14ac:dyDescent="0.2">
      <c r="B159" s="13">
        <v>89.728074642574313</v>
      </c>
    </row>
    <row r="160" spans="2:2" x14ac:dyDescent="0.2">
      <c r="B160" s="13">
        <v>91.09943447723856</v>
      </c>
    </row>
    <row r="161" spans="2:2" x14ac:dyDescent="0.2">
      <c r="B161" s="13">
        <v>90.949583499464751</v>
      </c>
    </row>
    <row r="162" spans="2:2" x14ac:dyDescent="0.2">
      <c r="B162" s="13">
        <v>92.747255604431018</v>
      </c>
    </row>
    <row r="163" spans="2:2" x14ac:dyDescent="0.2">
      <c r="B163" s="13">
        <v>92.736708169760831</v>
      </c>
    </row>
    <row r="164" spans="2:2" x14ac:dyDescent="0.2">
      <c r="B164" s="13">
        <v>92.377881471568344</v>
      </c>
    </row>
    <row r="165" spans="2:2" x14ac:dyDescent="0.2">
      <c r="B165" s="13">
        <v>91.908145287718057</v>
      </c>
    </row>
    <row r="166" spans="2:2" x14ac:dyDescent="0.2">
      <c r="B166" s="13">
        <v>90.784100377514292</v>
      </c>
    </row>
    <row r="167" spans="2:2" x14ac:dyDescent="0.2">
      <c r="B167" s="13">
        <v>89.796989191226231</v>
      </c>
    </row>
    <row r="168" spans="2:2" x14ac:dyDescent="0.2">
      <c r="B168" s="13">
        <v>90.621199340303633</v>
      </c>
    </row>
    <row r="169" spans="2:2" x14ac:dyDescent="0.2">
      <c r="B169" s="13">
        <v>93.053895122448637</v>
      </c>
    </row>
    <row r="170" spans="2:2" x14ac:dyDescent="0.2">
      <c r="B170" s="13">
        <v>89.827184747779597</v>
      </c>
    </row>
    <row r="171" spans="2:2" x14ac:dyDescent="0.2">
      <c r="B171" s="13">
        <v>89.471642751845891</v>
      </c>
    </row>
    <row r="172" spans="2:2" x14ac:dyDescent="0.2">
      <c r="B172" s="13">
        <v>91.02278087323954</v>
      </c>
    </row>
    <row r="173" spans="2:2" x14ac:dyDescent="0.2">
      <c r="B173" s="13">
        <v>87.599652255845086</v>
      </c>
    </row>
    <row r="174" spans="2:2" x14ac:dyDescent="0.2">
      <c r="B174" s="13">
        <v>89.886407501226216</v>
      </c>
    </row>
    <row r="175" spans="2:2" x14ac:dyDescent="0.2">
      <c r="B175" s="13">
        <v>88.317630113400213</v>
      </c>
    </row>
    <row r="176" spans="2:2" x14ac:dyDescent="0.2">
      <c r="B176" s="13">
        <v>87.893317344060577</v>
      </c>
    </row>
    <row r="177" spans="2:2" x14ac:dyDescent="0.2">
      <c r="B177" s="13">
        <v>85.946097223158219</v>
      </c>
    </row>
    <row r="178" spans="2:2" x14ac:dyDescent="0.2">
      <c r="B178" s="13">
        <v>85.99380137082359</v>
      </c>
    </row>
    <row r="179" spans="2:2" x14ac:dyDescent="0.2">
      <c r="B179" s="13">
        <v>83.604295459792482</v>
      </c>
    </row>
    <row r="180" spans="2:2" x14ac:dyDescent="0.2">
      <c r="B180" s="13">
        <v>89.215320727700174</v>
      </c>
    </row>
    <row r="181" spans="2:2" x14ac:dyDescent="0.2">
      <c r="B181" s="13">
        <v>89.960124205696161</v>
      </c>
    </row>
    <row r="182" spans="2:2" x14ac:dyDescent="0.2">
      <c r="B182" s="13">
        <v>88.681072156454491</v>
      </c>
    </row>
    <row r="183" spans="2:2" x14ac:dyDescent="0.2">
      <c r="B183" s="13">
        <v>88.668059595791746</v>
      </c>
    </row>
    <row r="184" spans="2:2" x14ac:dyDescent="0.2">
      <c r="B184" s="13">
        <v>89.196747927845621</v>
      </c>
    </row>
    <row r="185" spans="2:2" x14ac:dyDescent="0.2">
      <c r="B185" s="13">
        <v>87.079597327841327</v>
      </c>
    </row>
    <row r="186" spans="2:2" x14ac:dyDescent="0.2">
      <c r="B186" s="13">
        <v>88.959782553564523</v>
      </c>
    </row>
    <row r="187" spans="2:2" x14ac:dyDescent="0.2">
      <c r="B187" s="13">
        <v>85.445820644713649</v>
      </c>
    </row>
    <row r="188" spans="2:2" x14ac:dyDescent="0.2">
      <c r="B188" s="13">
        <v>86.083694304677749</v>
      </c>
    </row>
    <row r="189" spans="2:2" x14ac:dyDescent="0.2">
      <c r="B189" s="13">
        <v>88.221827322185561</v>
      </c>
    </row>
    <row r="190" spans="2:2" x14ac:dyDescent="0.2">
      <c r="B190" s="13">
        <v>88.787248615775212</v>
      </c>
    </row>
    <row r="191" spans="2:2" x14ac:dyDescent="0.2">
      <c r="B191" s="13">
        <v>90.577878106408292</v>
      </c>
    </row>
    <row r="192" spans="2:2" x14ac:dyDescent="0.2">
      <c r="B192" s="13">
        <v>91.593231929265883</v>
      </c>
    </row>
    <row r="193" spans="2:2" x14ac:dyDescent="0.2">
      <c r="B193" s="13">
        <v>89.000027377305372</v>
      </c>
    </row>
    <row r="194" spans="2:2" x14ac:dyDescent="0.2">
      <c r="B194" s="13">
        <v>87.578861856886988</v>
      </c>
    </row>
    <row r="195" spans="2:2" x14ac:dyDescent="0.2">
      <c r="B195" s="13">
        <v>88.89497000365273</v>
      </c>
    </row>
    <row r="196" spans="2:2" x14ac:dyDescent="0.2">
      <c r="B196" s="13">
        <v>89.103937724873887</v>
      </c>
    </row>
    <row r="197" spans="2:2" x14ac:dyDescent="0.2">
      <c r="B197" s="13">
        <v>88.769814428904581</v>
      </c>
    </row>
    <row r="198" spans="2:2" x14ac:dyDescent="0.2">
      <c r="B198" s="13">
        <v>91.571984805450157</v>
      </c>
    </row>
    <row r="199" spans="2:2" x14ac:dyDescent="0.2">
      <c r="B199" s="13">
        <v>90.593539859800714</v>
      </c>
    </row>
    <row r="200" spans="2:2" x14ac:dyDescent="0.2">
      <c r="B200" s="13">
        <v>89.11920178104269</v>
      </c>
    </row>
    <row r="201" spans="2:2" x14ac:dyDescent="0.2">
      <c r="B201" s="13">
        <v>86.497422020856021</v>
      </c>
    </row>
    <row r="202" spans="2:2" x14ac:dyDescent="0.2">
      <c r="B202" s="13">
        <v>87.555226077151985</v>
      </c>
    </row>
    <row r="203" spans="2:2" x14ac:dyDescent="0.2">
      <c r="B203" s="13">
        <v>88.250404281628676</v>
      </c>
    </row>
    <row r="204" spans="2:2" x14ac:dyDescent="0.2">
      <c r="B204" s="13">
        <v>90.542848535790696</v>
      </c>
    </row>
    <row r="205" spans="2:2" x14ac:dyDescent="0.2">
      <c r="B205" s="13">
        <v>90.088286780429982</v>
      </c>
    </row>
    <row r="206" spans="2:2" x14ac:dyDescent="0.2">
      <c r="B206" s="13">
        <v>90.678471686965352</v>
      </c>
    </row>
    <row r="207" spans="2:2" x14ac:dyDescent="0.2">
      <c r="B207" s="13">
        <v>91.407311533364179</v>
      </c>
    </row>
    <row r="208" spans="2:2" x14ac:dyDescent="0.2">
      <c r="B208" s="13">
        <v>88.718493425075749</v>
      </c>
    </row>
    <row r="209" spans="2:2" x14ac:dyDescent="0.2">
      <c r="B209" s="13">
        <v>92.03471084630317</v>
      </c>
    </row>
    <row r="210" spans="2:2" x14ac:dyDescent="0.2">
      <c r="B210" s="13">
        <v>87.524712915079803</v>
      </c>
    </row>
    <row r="211" spans="2:2" x14ac:dyDescent="0.2">
      <c r="B211" s="13">
        <v>86.253979500799829</v>
      </c>
    </row>
    <row r="212" spans="2:2" x14ac:dyDescent="0.2">
      <c r="B212" s="13">
        <v>86.910868105394627</v>
      </c>
    </row>
    <row r="213" spans="2:2" x14ac:dyDescent="0.2">
      <c r="B213" s="13">
        <v>76.110992968278509</v>
      </c>
    </row>
    <row r="214" spans="2:2" x14ac:dyDescent="0.2">
      <c r="B214" s="13">
        <v>77.688185415364956</v>
      </c>
    </row>
    <row r="215" spans="2:2" x14ac:dyDescent="0.2">
      <c r="B215" s="13">
        <v>85.170556631167855</v>
      </c>
    </row>
    <row r="216" spans="2:2" x14ac:dyDescent="0.2">
      <c r="B216" s="13">
        <v>92.587132922434932</v>
      </c>
    </row>
    <row r="217" spans="2:2" x14ac:dyDescent="0.2">
      <c r="B217" s="13">
        <v>89.153788354175759</v>
      </c>
    </row>
    <row r="218" spans="2:2" x14ac:dyDescent="0.2">
      <c r="B218" s="13">
        <v>88.634438139689848</v>
      </c>
    </row>
    <row r="219" spans="2:2" x14ac:dyDescent="0.2">
      <c r="B219" s="13">
        <v>91.928094810024305</v>
      </c>
    </row>
    <row r="220" spans="2:2" x14ac:dyDescent="0.2">
      <c r="B220" s="13">
        <v>88.379670318827962</v>
      </c>
    </row>
    <row r="221" spans="2:2" x14ac:dyDescent="0.2">
      <c r="B221" s="13">
        <v>90.602608003860766</v>
      </c>
    </row>
    <row r="222" spans="2:2" x14ac:dyDescent="0.2">
      <c r="B222" s="13">
        <v>89.528259357561893</v>
      </c>
    </row>
    <row r="223" spans="2:2" x14ac:dyDescent="0.2">
      <c r="B223" s="13">
        <v>87.261331403640909</v>
      </c>
    </row>
    <row r="224" spans="2:2" x14ac:dyDescent="0.2">
      <c r="B224" s="13">
        <v>88.563440156179482</v>
      </c>
    </row>
    <row r="225" spans="2:2" x14ac:dyDescent="0.2">
      <c r="B225" s="13">
        <v>88.921294854572039</v>
      </c>
    </row>
    <row r="226" spans="2:2" x14ac:dyDescent="0.2">
      <c r="B226" s="13">
        <v>89.220463788080863</v>
      </c>
    </row>
    <row r="227" spans="2:2" x14ac:dyDescent="0.2">
      <c r="B227" s="13">
        <v>89.61126077305812</v>
      </c>
    </row>
    <row r="228" spans="2:2" x14ac:dyDescent="0.2">
      <c r="B228" s="13">
        <v>91.832004044700966</v>
      </c>
    </row>
    <row r="229" spans="2:2" x14ac:dyDescent="0.2">
      <c r="B229" s="13">
        <v>90.142224312383945</v>
      </c>
    </row>
    <row r="230" spans="2:2" x14ac:dyDescent="0.2">
      <c r="B230" s="13">
        <v>88.868537344178492</v>
      </c>
    </row>
    <row r="231" spans="2:2" x14ac:dyDescent="0.2">
      <c r="B231" s="13">
        <v>90.074596681161267</v>
      </c>
    </row>
    <row r="232" spans="2:2" x14ac:dyDescent="0.2">
      <c r="B232" s="13">
        <v>90.343447084525806</v>
      </c>
    </row>
    <row r="233" spans="2:2" x14ac:dyDescent="0.2">
      <c r="B233" s="13">
        <v>86.666740298572876</v>
      </c>
    </row>
    <row r="234" spans="2:2" x14ac:dyDescent="0.2">
      <c r="B234" s="13">
        <v>88.893791439508192</v>
      </c>
    </row>
    <row r="235" spans="2:2" x14ac:dyDescent="0.2">
      <c r="B235" s="13">
        <v>90.68903673139134</v>
      </c>
    </row>
    <row r="236" spans="2:2" x14ac:dyDescent="0.2">
      <c r="B236" s="13">
        <v>89.130117321954444</v>
      </c>
    </row>
    <row r="237" spans="2:2" x14ac:dyDescent="0.2">
      <c r="B237" s="13">
        <v>87.378771892654598</v>
      </c>
    </row>
    <row r="238" spans="2:2" x14ac:dyDescent="0.2">
      <c r="B238" s="13">
        <v>87.570975515141811</v>
      </c>
    </row>
    <row r="239" spans="2:2" x14ac:dyDescent="0.2">
      <c r="B239" s="13">
        <v>86.967158474625734</v>
      </c>
    </row>
    <row r="240" spans="2:2" x14ac:dyDescent="0.2">
      <c r="B240" s="13">
        <v>91.14699128648418</v>
      </c>
    </row>
    <row r="241" spans="2:2" x14ac:dyDescent="0.2">
      <c r="B241" s="13">
        <v>93.126120482718548</v>
      </c>
    </row>
    <row r="242" spans="2:2" x14ac:dyDescent="0.2">
      <c r="B242" s="13">
        <v>91.780317154278649</v>
      </c>
    </row>
    <row r="243" spans="2:2" x14ac:dyDescent="0.2">
      <c r="B243" s="13">
        <v>91.144088122894871</v>
      </c>
    </row>
    <row r="244" spans="2:2" x14ac:dyDescent="0.2">
      <c r="B244" s="13">
        <v>88.757562901981032</v>
      </c>
    </row>
    <row r="245" spans="2:2" x14ac:dyDescent="0.2">
      <c r="B245" s="13">
        <v>89.892671306520086</v>
      </c>
    </row>
    <row r="246" spans="2:2" x14ac:dyDescent="0.2">
      <c r="B246" s="13">
        <v>89.320018008776159</v>
      </c>
    </row>
    <row r="247" spans="2:2" x14ac:dyDescent="0.2">
      <c r="B247" s="13">
        <v>90.287666052185628</v>
      </c>
    </row>
    <row r="248" spans="2:2" x14ac:dyDescent="0.2">
      <c r="B248" s="13">
        <v>91.338845520242145</v>
      </c>
    </row>
    <row r="249" spans="2:2" x14ac:dyDescent="0.2">
      <c r="B249" s="13">
        <v>91.419723975788187</v>
      </c>
    </row>
    <row r="250" spans="2:2" x14ac:dyDescent="0.2">
      <c r="B250" s="13">
        <v>91.473158992521874</v>
      </c>
    </row>
    <row r="251" spans="2:2" x14ac:dyDescent="0.2">
      <c r="B251" s="13">
        <v>87.417327482792146</v>
      </c>
    </row>
    <row r="252" spans="2:2" x14ac:dyDescent="0.2">
      <c r="B252" s="13">
        <v>84.982588778401137</v>
      </c>
    </row>
    <row r="253" spans="2:2" x14ac:dyDescent="0.2">
      <c r="B253" s="13">
        <v>81.937551175011038</v>
      </c>
    </row>
    <row r="254" spans="2:2" x14ac:dyDescent="0.2">
      <c r="B254" s="13">
        <v>86.211982082028911</v>
      </c>
    </row>
    <row r="255" spans="2:2" x14ac:dyDescent="0.2">
      <c r="B255" s="13">
        <v>84.425130126494722</v>
      </c>
    </row>
    <row r="256" spans="2:2" x14ac:dyDescent="0.2">
      <c r="B256" s="13">
        <v>86.175886286644072</v>
      </c>
    </row>
    <row r="257" spans="2:2" x14ac:dyDescent="0.2">
      <c r="B257" s="13">
        <v>87.017301382780246</v>
      </c>
    </row>
    <row r="258" spans="2:2" x14ac:dyDescent="0.2">
      <c r="B258" s="13">
        <v>88.735981445783878</v>
      </c>
    </row>
    <row r="259" spans="2:2" x14ac:dyDescent="0.2">
      <c r="B259" s="13">
        <v>88.321057955811099</v>
      </c>
    </row>
    <row r="260" spans="2:2" x14ac:dyDescent="0.2">
      <c r="B260" s="13">
        <v>85.971836897433747</v>
      </c>
    </row>
    <row r="261" spans="2:2" x14ac:dyDescent="0.2">
      <c r="B261" s="13">
        <v>85.955274156609036</v>
      </c>
    </row>
    <row r="262" spans="2:2" x14ac:dyDescent="0.2">
      <c r="B262" s="13">
        <v>86.143924053586574</v>
      </c>
    </row>
    <row r="263" spans="2:2" x14ac:dyDescent="0.2">
      <c r="B263" s="13">
        <v>87.022502118812255</v>
      </c>
    </row>
    <row r="264" spans="2:2" x14ac:dyDescent="0.2">
      <c r="B264" s="13">
        <v>85.036900081792538</v>
      </c>
    </row>
    <row r="265" spans="2:2" x14ac:dyDescent="0.2">
      <c r="B265" s="13">
        <v>85.181924852856483</v>
      </c>
    </row>
    <row r="266" spans="2:2" x14ac:dyDescent="0.2">
      <c r="B266" s="13">
        <v>86.447561944999848</v>
      </c>
    </row>
    <row r="267" spans="2:2" x14ac:dyDescent="0.2">
      <c r="B267" s="13">
        <v>88.964175762437236</v>
      </c>
    </row>
    <row r="268" spans="2:2" x14ac:dyDescent="0.2">
      <c r="B268" s="13">
        <v>88.883553213920408</v>
      </c>
    </row>
    <row r="269" spans="2:2" x14ac:dyDescent="0.2">
      <c r="B269" s="13">
        <v>86.67375924114873</v>
      </c>
    </row>
    <row r="270" spans="2:2" x14ac:dyDescent="0.2">
      <c r="B270" s="13">
        <v>84.181215261414664</v>
      </c>
    </row>
    <row r="271" spans="2:2" x14ac:dyDescent="0.2">
      <c r="B271" s="13">
        <v>87.81891975305804</v>
      </c>
    </row>
    <row r="272" spans="2:2" x14ac:dyDescent="0.2">
      <c r="B272" s="13">
        <v>87.675753538756382</v>
      </c>
    </row>
    <row r="273" spans="2:2" x14ac:dyDescent="0.2">
      <c r="B273" s="13">
        <v>85.966540195322864</v>
      </c>
    </row>
    <row r="274" spans="2:2" x14ac:dyDescent="0.2">
      <c r="B274" s="13">
        <v>86.469228986434146</v>
      </c>
    </row>
    <row r="275" spans="2:2" x14ac:dyDescent="0.2">
      <c r="B275" s="13">
        <v>87.133882123308908</v>
      </c>
    </row>
    <row r="276" spans="2:2" x14ac:dyDescent="0.2">
      <c r="B276" s="13">
        <v>79.610739083501386</v>
      </c>
    </row>
    <row r="277" spans="2:2" x14ac:dyDescent="0.2">
      <c r="B277" s="13">
        <v>85.06333946107074</v>
      </c>
    </row>
    <row r="278" spans="2:2" x14ac:dyDescent="0.2">
      <c r="B278" s="13">
        <v>83.791874175954618</v>
      </c>
    </row>
    <row r="279" spans="2:2" x14ac:dyDescent="0.2">
      <c r="B279" s="13">
        <v>85.597668805512072</v>
      </c>
    </row>
    <row r="280" spans="2:2" x14ac:dyDescent="0.2">
      <c r="B280" s="13">
        <v>89.39954163908385</v>
      </c>
    </row>
    <row r="281" spans="2:2" x14ac:dyDescent="0.2">
      <c r="B281" s="13">
        <v>90.017068295752722</v>
      </c>
    </row>
    <row r="282" spans="2:2" x14ac:dyDescent="0.2">
      <c r="B282" s="13">
        <v>87.036672296765204</v>
      </c>
    </row>
    <row r="283" spans="2:2" x14ac:dyDescent="0.2">
      <c r="B283" s="13">
        <v>83.578256743835993</v>
      </c>
    </row>
    <row r="284" spans="2:2" x14ac:dyDescent="0.2">
      <c r="B284" s="13">
        <v>81.583609097711459</v>
      </c>
    </row>
    <row r="285" spans="2:2" x14ac:dyDescent="0.2">
      <c r="B285" s="13">
        <v>82.210570283554276</v>
      </c>
    </row>
    <row r="286" spans="2:2" x14ac:dyDescent="0.2">
      <c r="B286" s="13">
        <v>87.771949372000293</v>
      </c>
    </row>
    <row r="287" spans="2:2" x14ac:dyDescent="0.2">
      <c r="B287" s="13">
        <v>89.732948813731042</v>
      </c>
    </row>
    <row r="288" spans="2:2" x14ac:dyDescent="0.2">
      <c r="B288" s="13">
        <v>86.694011045689749</v>
      </c>
    </row>
    <row r="289" spans="2:2" x14ac:dyDescent="0.2">
      <c r="B289" s="13">
        <v>83.356318669954021</v>
      </c>
    </row>
    <row r="290" spans="2:2" x14ac:dyDescent="0.2">
      <c r="B290" s="13">
        <v>88.192495733085821</v>
      </c>
    </row>
    <row r="291" spans="2:2" x14ac:dyDescent="0.2">
      <c r="B291" s="13">
        <v>84.358041943624471</v>
      </c>
    </row>
    <row r="292" spans="2:2" x14ac:dyDescent="0.2">
      <c r="B292" s="13">
        <v>86.378837234714553</v>
      </c>
    </row>
    <row r="293" spans="2:2" x14ac:dyDescent="0.2">
      <c r="B293" s="13">
        <v>85.180843907600931</v>
      </c>
    </row>
    <row r="294" spans="2:2" x14ac:dyDescent="0.2">
      <c r="B294" s="13">
        <v>85.834647177930833</v>
      </c>
    </row>
    <row r="295" spans="2:2" x14ac:dyDescent="0.2">
      <c r="B295" s="13">
        <v>85.64697653081285</v>
      </c>
    </row>
    <row r="296" spans="2:2" x14ac:dyDescent="0.2">
      <c r="B296" s="13">
        <v>84.555029541557644</v>
      </c>
    </row>
    <row r="297" spans="2:2" x14ac:dyDescent="0.2">
      <c r="B297" s="13">
        <v>83.781697476785311</v>
      </c>
    </row>
    <row r="298" spans="2:2" x14ac:dyDescent="0.2">
      <c r="B298" s="13">
        <v>83.89099292590501</v>
      </c>
    </row>
    <row r="299" spans="2:2" x14ac:dyDescent="0.2">
      <c r="B299" s="13">
        <v>80.028278133406403</v>
      </c>
    </row>
    <row r="300" spans="2:2" x14ac:dyDescent="0.2">
      <c r="B300" s="13">
        <v>81.716434043933191</v>
      </c>
    </row>
    <row r="301" spans="2:2" x14ac:dyDescent="0.2">
      <c r="B301" s="13">
        <v>79.425013388178186</v>
      </c>
    </row>
    <row r="302" spans="2:2" x14ac:dyDescent="0.2">
      <c r="B302" s="13">
        <v>72.499399386364985</v>
      </c>
    </row>
    <row r="303" spans="2:2" x14ac:dyDescent="0.2">
      <c r="B303" s="13">
        <v>81.043596351744526</v>
      </c>
    </row>
    <row r="304" spans="2:2" x14ac:dyDescent="0.2">
      <c r="B304" s="13">
        <v>78.322473663303342</v>
      </c>
    </row>
    <row r="305" spans="2:2" x14ac:dyDescent="0.2">
      <c r="B305" s="13">
        <v>75.361397246913043</v>
      </c>
    </row>
    <row r="306" spans="2:2" x14ac:dyDescent="0.2">
      <c r="B306" s="13">
        <v>79.75303722479444</v>
      </c>
    </row>
    <row r="307" spans="2:2" x14ac:dyDescent="0.2">
      <c r="B307" s="13">
        <v>84.963010071534711</v>
      </c>
    </row>
    <row r="308" spans="2:2" x14ac:dyDescent="0.2">
      <c r="B308" s="13">
        <v>83.008022292122291</v>
      </c>
    </row>
    <row r="309" spans="2:2" x14ac:dyDescent="0.2">
      <c r="B309" s="13">
        <v>84.864272694109246</v>
      </c>
    </row>
    <row r="310" spans="2:2" x14ac:dyDescent="0.2">
      <c r="B310" s="13">
        <v>78.611696124808972</v>
      </c>
    </row>
    <row r="311" spans="2:2" x14ac:dyDescent="0.2">
      <c r="B311" s="13">
        <v>77.260680962186683</v>
      </c>
    </row>
    <row r="312" spans="2:2" x14ac:dyDescent="0.2">
      <c r="B312" s="13">
        <v>81.36242490138261</v>
      </c>
    </row>
    <row r="313" spans="2:2" x14ac:dyDescent="0.2">
      <c r="B313" s="13">
        <v>86.360994595970126</v>
      </c>
    </row>
    <row r="314" spans="2:2" x14ac:dyDescent="0.2">
      <c r="B314" s="13">
        <v>85.490103261742533</v>
      </c>
    </row>
    <row r="315" spans="2:2" x14ac:dyDescent="0.2">
      <c r="B315" s="13">
        <v>86.412102036240427</v>
      </c>
    </row>
    <row r="316" spans="2:2" x14ac:dyDescent="0.2">
      <c r="B316" s="13">
        <v>84.802425374404208</v>
      </c>
    </row>
    <row r="317" spans="2:2" x14ac:dyDescent="0.2">
      <c r="B317" s="13">
        <v>84.995055863846673</v>
      </c>
    </row>
    <row r="318" spans="2:2" x14ac:dyDescent="0.2">
      <c r="B318" s="13">
        <v>85.392923802665024</v>
      </c>
    </row>
    <row r="319" spans="2:2" x14ac:dyDescent="0.2">
      <c r="B319" s="13">
        <v>82.20563661835277</v>
      </c>
    </row>
    <row r="320" spans="2:2" x14ac:dyDescent="0.2">
      <c r="B320" s="13">
        <v>83.548788945538078</v>
      </c>
    </row>
    <row r="321" spans="2:2" x14ac:dyDescent="0.2">
      <c r="B321" s="13">
        <v>82.694972784167476</v>
      </c>
    </row>
    <row r="322" spans="2:2" x14ac:dyDescent="0.2">
      <c r="B322" s="13">
        <v>81.47736490263587</v>
      </c>
    </row>
    <row r="323" spans="2:2" x14ac:dyDescent="0.2">
      <c r="B323" s="13">
        <v>85.767387928207441</v>
      </c>
    </row>
    <row r="324" spans="2:2" x14ac:dyDescent="0.2">
      <c r="B324" s="13">
        <v>74.546023907235522</v>
      </c>
    </row>
    <row r="325" spans="2:2" x14ac:dyDescent="0.2">
      <c r="B325" s="13">
        <v>80.069287828923962</v>
      </c>
    </row>
    <row r="326" spans="2:2" x14ac:dyDescent="0.2">
      <c r="B326" s="13">
        <v>79.136091932780175</v>
      </c>
    </row>
    <row r="327" spans="2:2" x14ac:dyDescent="0.2">
      <c r="B327" s="13">
        <v>79.609540950682288</v>
      </c>
    </row>
    <row r="328" spans="2:2" x14ac:dyDescent="0.2">
      <c r="B328" s="13">
        <v>86.241346905280821</v>
      </c>
    </row>
    <row r="329" spans="2:2" x14ac:dyDescent="0.2">
      <c r="B329" s="13">
        <v>79.213643263445704</v>
      </c>
    </row>
    <row r="330" spans="2:2" x14ac:dyDescent="0.2">
      <c r="B330" s="13">
        <v>80.20260986541301</v>
      </c>
    </row>
    <row r="331" spans="2:2" x14ac:dyDescent="0.2">
      <c r="B331" s="13">
        <v>84.965051257706449</v>
      </c>
    </row>
    <row r="332" spans="2:2" x14ac:dyDescent="0.2">
      <c r="B332" s="13">
        <v>84.847716377749791</v>
      </c>
    </row>
    <row r="333" spans="2:2" x14ac:dyDescent="0.2">
      <c r="B333" s="13">
        <v>83.669008088419957</v>
      </c>
    </row>
    <row r="334" spans="2:2" x14ac:dyDescent="0.2">
      <c r="B334" s="13">
        <v>84.241992476553065</v>
      </c>
    </row>
    <row r="335" spans="2:2" x14ac:dyDescent="0.2">
      <c r="B335" s="13">
        <v>81.439948997130742</v>
      </c>
    </row>
    <row r="336" spans="2:2" x14ac:dyDescent="0.2">
      <c r="B336" s="13">
        <v>78.067916824168421</v>
      </c>
    </row>
    <row r="337" spans="2:2" x14ac:dyDescent="0.2">
      <c r="B337" s="13">
        <v>83.677908245276683</v>
      </c>
    </row>
    <row r="338" spans="2:2" x14ac:dyDescent="0.2">
      <c r="B338" s="13">
        <v>84.869198263085082</v>
      </c>
    </row>
    <row r="339" spans="2:2" x14ac:dyDescent="0.2">
      <c r="B339" s="13">
        <v>84.900185482126076</v>
      </c>
    </row>
    <row r="340" spans="2:2" x14ac:dyDescent="0.2">
      <c r="B340" s="13">
        <v>86.648833430551591</v>
      </c>
    </row>
    <row r="341" spans="2:2" x14ac:dyDescent="0.2">
      <c r="B341" s="13">
        <v>83.957914696760042</v>
      </c>
    </row>
    <row r="342" spans="2:2" x14ac:dyDescent="0.2">
      <c r="B342" s="13">
        <v>82.239479632463144</v>
      </c>
    </row>
    <row r="343" spans="2:2" x14ac:dyDescent="0.2">
      <c r="B343" s="13">
        <v>82.158593463154645</v>
      </c>
    </row>
    <row r="344" spans="2:2" x14ac:dyDescent="0.2">
      <c r="B344" s="13">
        <v>82.912553857819645</v>
      </c>
    </row>
    <row r="345" spans="2:2" x14ac:dyDescent="0.2">
      <c r="B345" s="13">
        <v>86.756660440445415</v>
      </c>
    </row>
    <row r="346" spans="2:2" x14ac:dyDescent="0.2">
      <c r="B346" s="13">
        <v>89.907952306977222</v>
      </c>
    </row>
    <row r="347" spans="2:2" x14ac:dyDescent="0.2">
      <c r="B347" s="13">
        <v>86.693009155423056</v>
      </c>
    </row>
    <row r="348" spans="2:2" x14ac:dyDescent="0.2">
      <c r="B348" s="13">
        <v>87.225742408472101</v>
      </c>
    </row>
    <row r="349" spans="2:2" x14ac:dyDescent="0.2">
      <c r="B349" s="13">
        <v>87.820632647516078</v>
      </c>
    </row>
    <row r="350" spans="2:2" x14ac:dyDescent="0.2">
      <c r="B350" s="13">
        <v>86.624617464479883</v>
      </c>
    </row>
    <row r="351" spans="2:2" x14ac:dyDescent="0.2">
      <c r="B351" s="13">
        <v>86.813917843288849</v>
      </c>
    </row>
    <row r="352" spans="2:2" x14ac:dyDescent="0.2">
      <c r="B352" s="13">
        <v>91.031670804764246</v>
      </c>
    </row>
    <row r="353" spans="2:2" x14ac:dyDescent="0.2">
      <c r="B353" s="13">
        <v>84.167149670621512</v>
      </c>
    </row>
    <row r="354" spans="2:2" x14ac:dyDescent="0.2">
      <c r="B354" s="13">
        <v>84.549931975675634</v>
      </c>
    </row>
    <row r="355" spans="2:2" x14ac:dyDescent="0.2">
      <c r="B355" s="13">
        <v>84.13327646889644</v>
      </c>
    </row>
    <row r="356" spans="2:2" x14ac:dyDescent="0.2">
      <c r="B356" s="13">
        <v>88.324130571119198</v>
      </c>
    </row>
    <row r="357" spans="2:2" x14ac:dyDescent="0.2">
      <c r="B357" s="13">
        <v>88.767618443970434</v>
      </c>
    </row>
    <row r="358" spans="2:2" x14ac:dyDescent="0.2">
      <c r="B358" s="13">
        <v>91.82949944731908</v>
      </c>
    </row>
    <row r="359" spans="2:2" x14ac:dyDescent="0.2">
      <c r="B359" s="13">
        <v>87.404149629259038</v>
      </c>
    </row>
    <row r="360" spans="2:2" x14ac:dyDescent="0.2">
      <c r="B360" s="13">
        <v>86.632806581081923</v>
      </c>
    </row>
    <row r="361" spans="2:2" x14ac:dyDescent="0.2">
      <c r="B361" s="13">
        <v>86.18755744183099</v>
      </c>
    </row>
    <row r="362" spans="2:2" x14ac:dyDescent="0.2">
      <c r="B362" s="13">
        <v>82.511372954146765</v>
      </c>
    </row>
    <row r="363" spans="2:2" x14ac:dyDescent="0.2">
      <c r="B363" s="13">
        <v>80.68600533715572</v>
      </c>
    </row>
    <row r="364" spans="2:2" x14ac:dyDescent="0.2">
      <c r="B364" s="13">
        <v>82.583632388439526</v>
      </c>
    </row>
    <row r="365" spans="2:2" x14ac:dyDescent="0.2">
      <c r="B365" s="13">
        <v>80.147102316690763</v>
      </c>
    </row>
    <row r="366" spans="2:2" x14ac:dyDescent="0.2">
      <c r="B366" s="13">
        <v>82.776738553320953</v>
      </c>
    </row>
    <row r="367" spans="2:2" x14ac:dyDescent="0.2">
      <c r="B367" s="13">
        <v>82.977336172499804</v>
      </c>
    </row>
    <row r="368" spans="2:2" x14ac:dyDescent="0.2">
      <c r="B368" s="13">
        <v>80.267265020569326</v>
      </c>
    </row>
    <row r="369" spans="2:2" x14ac:dyDescent="0.2">
      <c r="B369" s="13">
        <v>83.165139644580606</v>
      </c>
    </row>
    <row r="370" spans="2:2" x14ac:dyDescent="0.2">
      <c r="B370" s="13">
        <v>72.764777965773547</v>
      </c>
    </row>
    <row r="371" spans="2:2" x14ac:dyDescent="0.2">
      <c r="B371" s="13">
        <v>79.556842083987206</v>
      </c>
    </row>
    <row r="372" spans="2:2" x14ac:dyDescent="0.2">
      <c r="B372" s="13">
        <v>81.466168771229476</v>
      </c>
    </row>
    <row r="373" spans="2:2" x14ac:dyDescent="0.2">
      <c r="B373" s="13">
        <v>76.471364595546774</v>
      </c>
    </row>
    <row r="374" spans="2:2" x14ac:dyDescent="0.2">
      <c r="B374" s="13">
        <v>73.60194774365516</v>
      </c>
    </row>
    <row r="375" spans="2:2" x14ac:dyDescent="0.2">
      <c r="B375" s="13">
        <v>66.325732675138454</v>
      </c>
    </row>
    <row r="376" spans="2:2" x14ac:dyDescent="0.2">
      <c r="B376" s="13">
        <v>72.124848921672381</v>
      </c>
    </row>
    <row r="377" spans="2:2" x14ac:dyDescent="0.2">
      <c r="B377" s="13">
        <v>75.218765663334537</v>
      </c>
    </row>
    <row r="378" spans="2:2" x14ac:dyDescent="0.2">
      <c r="B378" s="13">
        <v>74.011423536880159</v>
      </c>
    </row>
    <row r="379" spans="2:2" x14ac:dyDescent="0.2">
      <c r="B379" s="13">
        <v>71.958362121508031</v>
      </c>
    </row>
    <row r="380" spans="2:2" x14ac:dyDescent="0.2">
      <c r="B380" s="13">
        <v>67.964094621307041</v>
      </c>
    </row>
    <row r="381" spans="2:2" x14ac:dyDescent="0.2">
      <c r="B381" s="13">
        <v>74.771611438475119</v>
      </c>
    </row>
    <row r="382" spans="2:2" x14ac:dyDescent="0.2">
      <c r="B382" s="13">
        <v>71.165116090636204</v>
      </c>
    </row>
    <row r="383" spans="2:2" x14ac:dyDescent="0.2">
      <c r="B383" s="13">
        <v>68.756707598764066</v>
      </c>
    </row>
    <row r="384" spans="2:2" x14ac:dyDescent="0.2">
      <c r="B384" s="13">
        <v>72.918512697045401</v>
      </c>
    </row>
    <row r="385" spans="2:2" x14ac:dyDescent="0.2">
      <c r="B385" s="13">
        <v>74.035688894783164</v>
      </c>
    </row>
    <row r="386" spans="2:2" x14ac:dyDescent="0.2">
      <c r="B386" s="13">
        <v>73.24516566853687</v>
      </c>
    </row>
    <row r="387" spans="2:2" x14ac:dyDescent="0.2">
      <c r="B387" s="13">
        <v>63.896727159747279</v>
      </c>
    </row>
    <row r="388" spans="2:2" x14ac:dyDescent="0.2">
      <c r="B388" s="13">
        <v>63.377510136704295</v>
      </c>
    </row>
    <row r="389" spans="2:2" x14ac:dyDescent="0.2">
      <c r="B389" s="13">
        <v>61.133181771653391</v>
      </c>
    </row>
    <row r="390" spans="2:2" x14ac:dyDescent="0.2">
      <c r="B390" s="13">
        <v>65.651015028843602</v>
      </c>
    </row>
    <row r="391" spans="2:2" x14ac:dyDescent="0.2">
      <c r="B391" s="13">
        <v>69.823849482103498</v>
      </c>
    </row>
    <row r="392" spans="2:2" x14ac:dyDescent="0.2">
      <c r="B392" s="13">
        <v>72.928133326629279</v>
      </c>
    </row>
    <row r="393" spans="2:2" x14ac:dyDescent="0.2">
      <c r="B393" s="13">
        <v>71.756105164824604</v>
      </c>
    </row>
    <row r="394" spans="2:2" x14ac:dyDescent="0.2">
      <c r="B394" s="13">
        <v>68.81388844174684</v>
      </c>
    </row>
    <row r="395" spans="2:2" x14ac:dyDescent="0.2">
      <c r="B395" s="13">
        <v>64.592669383204765</v>
      </c>
    </row>
    <row r="396" spans="2:2" x14ac:dyDescent="0.2">
      <c r="B396" s="13">
        <v>62.39797729416879</v>
      </c>
    </row>
    <row r="397" spans="2:2" x14ac:dyDescent="0.2">
      <c r="B397" s="13">
        <v>67.41301746471008</v>
      </c>
    </row>
    <row r="398" spans="2:2" x14ac:dyDescent="0.2">
      <c r="B398" s="13">
        <v>68.466184168698859</v>
      </c>
    </row>
    <row r="399" spans="2:2" x14ac:dyDescent="0.2">
      <c r="B399" s="13">
        <v>71.870788026833623</v>
      </c>
    </row>
    <row r="400" spans="2:2" x14ac:dyDescent="0.2">
      <c r="B400" s="13">
        <v>73.209178308176362</v>
      </c>
    </row>
    <row r="401" spans="2:2" x14ac:dyDescent="0.2">
      <c r="B401" s="13">
        <v>68.525727474935309</v>
      </c>
    </row>
    <row r="402" spans="2:2" x14ac:dyDescent="0.2">
      <c r="B402" s="13">
        <v>69.437638605145295</v>
      </c>
    </row>
    <row r="403" spans="2:2" x14ac:dyDescent="0.2">
      <c r="B403" s="13">
        <v>72.278139275344273</v>
      </c>
    </row>
    <row r="404" spans="2:2" x14ac:dyDescent="0.2">
      <c r="B404" s="13">
        <v>74.086825299167003</v>
      </c>
    </row>
    <row r="405" spans="2:2" x14ac:dyDescent="0.2">
      <c r="B405" s="13">
        <v>74.609295741299874</v>
      </c>
    </row>
    <row r="406" spans="2:2" x14ac:dyDescent="0.2">
      <c r="B406" s="13">
        <v>71.893936992350561</v>
      </c>
    </row>
    <row r="407" spans="2:2" x14ac:dyDescent="0.2">
      <c r="B407" s="13">
        <v>71.677835387383638</v>
      </c>
    </row>
    <row r="408" spans="2:2" x14ac:dyDescent="0.2">
      <c r="B408" s="13">
        <v>67.861502793377213</v>
      </c>
    </row>
    <row r="409" spans="2:2" x14ac:dyDescent="0.2">
      <c r="B409" s="13">
        <v>63.225236713980181</v>
      </c>
    </row>
    <row r="410" spans="2:2" x14ac:dyDescent="0.2">
      <c r="B410" s="13">
        <v>68.350490581150765</v>
      </c>
    </row>
    <row r="411" spans="2:2" x14ac:dyDescent="0.2">
      <c r="B411" s="13">
        <v>64.78080429099407</v>
      </c>
    </row>
    <row r="412" spans="2:2" x14ac:dyDescent="0.2">
      <c r="B412" s="13">
        <v>69.343389888780891</v>
      </c>
    </row>
    <row r="413" spans="2:2" x14ac:dyDescent="0.2">
      <c r="B413" s="13">
        <v>69.454397940918014</v>
      </c>
    </row>
    <row r="414" spans="2:2" x14ac:dyDescent="0.2">
      <c r="B414" s="13">
        <v>66.676257164197608</v>
      </c>
    </row>
    <row r="415" spans="2:2" x14ac:dyDescent="0.2">
      <c r="B415" s="13">
        <v>74.982099736840766</v>
      </c>
    </row>
    <row r="416" spans="2:2" x14ac:dyDescent="0.2">
      <c r="B416" s="13">
        <v>74.252843856927811</v>
      </c>
    </row>
    <row r="417" spans="2:2" x14ac:dyDescent="0.2">
      <c r="B417" s="13">
        <v>80.10910058066041</v>
      </c>
    </row>
    <row r="418" spans="2:2" x14ac:dyDescent="0.2">
      <c r="B418" s="13">
        <v>82.885843474758332</v>
      </c>
    </row>
    <row r="419" spans="2:2" x14ac:dyDescent="0.2">
      <c r="B419" s="13">
        <v>83.127541238048678</v>
      </c>
    </row>
    <row r="420" spans="2:2" x14ac:dyDescent="0.2">
      <c r="B420" s="13">
        <v>76.254483768446221</v>
      </c>
    </row>
    <row r="421" spans="2:2" x14ac:dyDescent="0.2">
      <c r="B421" s="13">
        <v>79.66417186764663</v>
      </c>
    </row>
    <row r="422" spans="2:2" x14ac:dyDescent="0.2">
      <c r="B422" s="13">
        <v>85.874823840116704</v>
      </c>
    </row>
    <row r="423" spans="2:2" x14ac:dyDescent="0.2">
      <c r="B423" s="13">
        <v>82.722826754488665</v>
      </c>
    </row>
    <row r="424" spans="2:2" x14ac:dyDescent="0.2">
      <c r="B424" s="13">
        <v>87.704169563236348</v>
      </c>
    </row>
    <row r="425" spans="2:2" x14ac:dyDescent="0.2">
      <c r="B425" s="13">
        <v>87.940949609568577</v>
      </c>
    </row>
    <row r="426" spans="2:2" x14ac:dyDescent="0.2">
      <c r="B426" s="13">
        <v>84.869658247537885</v>
      </c>
    </row>
    <row r="427" spans="2:2" x14ac:dyDescent="0.2">
      <c r="B427" s="13">
        <v>87.123260505570698</v>
      </c>
    </row>
    <row r="428" spans="2:2" x14ac:dyDescent="0.2">
      <c r="B428" s="13">
        <v>86.611724089680195</v>
      </c>
    </row>
    <row r="429" spans="2:2" x14ac:dyDescent="0.2">
      <c r="B429" s="13">
        <v>89.080543144833698</v>
      </c>
    </row>
    <row r="430" spans="2:2" x14ac:dyDescent="0.2">
      <c r="B430" s="13">
        <v>87.82162402725551</v>
      </c>
    </row>
    <row r="431" spans="2:2" x14ac:dyDescent="0.2">
      <c r="B431" s="13">
        <v>89.063184589603395</v>
      </c>
    </row>
    <row r="432" spans="2:2" x14ac:dyDescent="0.2">
      <c r="B432" s="13">
        <v>87.4403485504033</v>
      </c>
    </row>
    <row r="433" spans="2:2" x14ac:dyDescent="0.2">
      <c r="B433" s="13">
        <v>87.053814053672426</v>
      </c>
    </row>
    <row r="434" spans="2:2" x14ac:dyDescent="0.2">
      <c r="B434" s="13">
        <v>87.703833949416037</v>
      </c>
    </row>
    <row r="435" spans="2:2" x14ac:dyDescent="0.2">
      <c r="B435" s="13">
        <v>87.399441658835642</v>
      </c>
    </row>
    <row r="436" spans="2:2" x14ac:dyDescent="0.2">
      <c r="B436" s="13">
        <v>89.985521064082334</v>
      </c>
    </row>
    <row r="437" spans="2:2" x14ac:dyDescent="0.2">
      <c r="B437" s="13">
        <v>90.708149152776357</v>
      </c>
    </row>
    <row r="438" spans="2:2" x14ac:dyDescent="0.2">
      <c r="B438" s="13">
        <v>88.058425601976964</v>
      </c>
    </row>
    <row r="439" spans="2:2" x14ac:dyDescent="0.2">
      <c r="B439" s="13">
        <v>86.48243716561214</v>
      </c>
    </row>
    <row r="440" spans="2:2" x14ac:dyDescent="0.2">
      <c r="B440" s="13">
        <v>88.885935521093941</v>
      </c>
    </row>
    <row r="441" spans="2:2" x14ac:dyDescent="0.2">
      <c r="B441" s="13">
        <v>89.487800984448455</v>
      </c>
    </row>
    <row r="442" spans="2:2" x14ac:dyDescent="0.2">
      <c r="B442" s="13">
        <v>89.895610448789043</v>
      </c>
    </row>
    <row r="443" spans="2:2" x14ac:dyDescent="0.2">
      <c r="B443" s="13">
        <v>92.073767716504051</v>
      </c>
    </row>
    <row r="444" spans="2:2" x14ac:dyDescent="0.2">
      <c r="B444" s="13">
        <v>89.364931192839563</v>
      </c>
    </row>
    <row r="445" spans="2:2" x14ac:dyDescent="0.2">
      <c r="B445" s="13">
        <v>90.786729859083366</v>
      </c>
    </row>
    <row r="446" spans="2:2" x14ac:dyDescent="0.2">
      <c r="B446" s="13">
        <v>89.982955305855043</v>
      </c>
    </row>
    <row r="447" spans="2:2" x14ac:dyDescent="0.2">
      <c r="B447" s="13">
        <v>91.286440715102245</v>
      </c>
    </row>
    <row r="448" spans="2:2" x14ac:dyDescent="0.2">
      <c r="B448" s="13">
        <v>89.230590373419901</v>
      </c>
    </row>
    <row r="449" spans="2:2" x14ac:dyDescent="0.2">
      <c r="B449" s="13">
        <v>91.420712376572908</v>
      </c>
    </row>
    <row r="450" spans="2:2" x14ac:dyDescent="0.2">
      <c r="B450" s="13">
        <v>90.926779766191459</v>
      </c>
    </row>
    <row r="451" spans="2:2" x14ac:dyDescent="0.2">
      <c r="B451" s="13">
        <v>87.853277915377461</v>
      </c>
    </row>
    <row r="452" spans="2:2" x14ac:dyDescent="0.2">
      <c r="B452" s="13">
        <v>88.991278165886285</v>
      </c>
    </row>
    <row r="453" spans="2:2" x14ac:dyDescent="0.2">
      <c r="B453" s="13">
        <v>89.191231749251756</v>
      </c>
    </row>
    <row r="454" spans="2:2" x14ac:dyDescent="0.2">
      <c r="B454" s="13">
        <v>91.985815431451556</v>
      </c>
    </row>
    <row r="455" spans="2:2" x14ac:dyDescent="0.2">
      <c r="B455" s="13">
        <v>86.38075566209929</v>
      </c>
    </row>
    <row r="456" spans="2:2" x14ac:dyDescent="0.2">
      <c r="B456" s="13">
        <v>73.995773569048396</v>
      </c>
    </row>
    <row r="457" spans="2:2" x14ac:dyDescent="0.2">
      <c r="B457" s="13">
        <v>78.273729793364382</v>
      </c>
    </row>
    <row r="458" spans="2:2" x14ac:dyDescent="0.2">
      <c r="B458" s="13">
        <v>79.81370945402135</v>
      </c>
    </row>
    <row r="459" spans="2:2" x14ac:dyDescent="0.2">
      <c r="B459" s="13">
        <v>85.431902112196809</v>
      </c>
    </row>
    <row r="460" spans="2:2" x14ac:dyDescent="0.2">
      <c r="B460" s="13">
        <v>88.462813830219034</v>
      </c>
    </row>
    <row r="461" spans="2:2" x14ac:dyDescent="0.2">
      <c r="B461" s="13">
        <v>90.226812936993269</v>
      </c>
    </row>
    <row r="462" spans="2:2" x14ac:dyDescent="0.2">
      <c r="B462" s="13">
        <v>91.650175510459704</v>
      </c>
    </row>
    <row r="463" spans="2:2" x14ac:dyDescent="0.2">
      <c r="B463" s="13">
        <v>89.909092659137812</v>
      </c>
    </row>
    <row r="464" spans="2:2" x14ac:dyDescent="0.2">
      <c r="B464" s="13">
        <v>88.854085325049482</v>
      </c>
    </row>
    <row r="465" spans="2:2" x14ac:dyDescent="0.2">
      <c r="B465" s="13">
        <v>90.582008461196978</v>
      </c>
    </row>
    <row r="466" spans="2:2" x14ac:dyDescent="0.2">
      <c r="B466" s="13">
        <v>90.375563440276693</v>
      </c>
    </row>
    <row r="467" spans="2:2" x14ac:dyDescent="0.2">
      <c r="B467" s="13">
        <v>91.09975950171318</v>
      </c>
    </row>
    <row r="468" spans="2:2" x14ac:dyDescent="0.2">
      <c r="B468" s="13">
        <v>89.19884149437776</v>
      </c>
    </row>
    <row r="469" spans="2:2" x14ac:dyDescent="0.2">
      <c r="B469" s="13">
        <v>92.158095972521892</v>
      </c>
    </row>
    <row r="470" spans="2:2" x14ac:dyDescent="0.2">
      <c r="B470" s="13">
        <v>90.117632463819035</v>
      </c>
    </row>
    <row r="471" spans="2:2" x14ac:dyDescent="0.2">
      <c r="B471" s="13">
        <v>94.066847448215043</v>
      </c>
    </row>
    <row r="472" spans="2:2" x14ac:dyDescent="0.2">
      <c r="B472" s="13">
        <v>92.638779873822912</v>
      </c>
    </row>
    <row r="473" spans="2:2" x14ac:dyDescent="0.2">
      <c r="B473" s="13">
        <v>93.042315223340225</v>
      </c>
    </row>
    <row r="474" spans="2:2" x14ac:dyDescent="0.2">
      <c r="B474" s="13">
        <v>93.782310530976616</v>
      </c>
    </row>
    <row r="475" spans="2:2" x14ac:dyDescent="0.2">
      <c r="B475" s="13">
        <v>92.902801093115158</v>
      </c>
    </row>
    <row r="476" spans="2:2" x14ac:dyDescent="0.2">
      <c r="B476" s="13">
        <v>92.66105579343494</v>
      </c>
    </row>
    <row r="477" spans="2:2" x14ac:dyDescent="0.2">
      <c r="B477" s="13">
        <v>91.011533211030951</v>
      </c>
    </row>
    <row r="478" spans="2:2" x14ac:dyDescent="0.2">
      <c r="B478" s="13">
        <v>88.311241343026381</v>
      </c>
    </row>
    <row r="479" spans="2:2" x14ac:dyDescent="0.2">
      <c r="B479" s="13">
        <v>89.860603481214</v>
      </c>
    </row>
    <row r="480" spans="2:2" x14ac:dyDescent="0.2">
      <c r="B480" s="13">
        <v>91.923449133357678</v>
      </c>
    </row>
    <row r="481" spans="2:2" x14ac:dyDescent="0.2">
      <c r="B481" s="13">
        <v>91.650895291775939</v>
      </c>
    </row>
    <row r="482" spans="2:2" x14ac:dyDescent="0.2">
      <c r="B482" s="13">
        <v>91.923669499057922</v>
      </c>
    </row>
    <row r="483" spans="2:2" x14ac:dyDescent="0.2">
      <c r="B483" s="13">
        <v>92.932691396664396</v>
      </c>
    </row>
    <row r="484" spans="2:2" x14ac:dyDescent="0.2">
      <c r="B484" s="13">
        <v>93.726359495057395</v>
      </c>
    </row>
    <row r="485" spans="2:2" x14ac:dyDescent="0.2">
      <c r="B485" s="13">
        <v>93.213223534292297</v>
      </c>
    </row>
    <row r="486" spans="2:2" x14ac:dyDescent="0.2">
      <c r="B486" s="13">
        <v>91.793206730895619</v>
      </c>
    </row>
    <row r="487" spans="2:2" x14ac:dyDescent="0.2">
      <c r="B487" s="13">
        <v>90.869207496911415</v>
      </c>
    </row>
    <row r="488" spans="2:2" x14ac:dyDescent="0.2">
      <c r="B488" s="13">
        <v>89.907157291604022</v>
      </c>
    </row>
    <row r="489" spans="2:2" x14ac:dyDescent="0.2">
      <c r="B489" s="13">
        <v>90.524103117342889</v>
      </c>
    </row>
    <row r="490" spans="2:2" x14ac:dyDescent="0.2">
      <c r="B490" s="13">
        <v>89.402870097620678</v>
      </c>
    </row>
    <row r="491" spans="2:2" x14ac:dyDescent="0.2">
      <c r="B491" s="13">
        <v>92.032567591700541</v>
      </c>
    </row>
    <row r="492" spans="2:2" x14ac:dyDescent="0.2">
      <c r="B492" s="13">
        <v>89.425176398235706</v>
      </c>
    </row>
    <row r="493" spans="2:2" x14ac:dyDescent="0.2">
      <c r="B493" s="13">
        <v>91.294370193789035</v>
      </c>
    </row>
    <row r="494" spans="2:2" x14ac:dyDescent="0.2">
      <c r="B494" s="13">
        <v>91.542037702149344</v>
      </c>
    </row>
    <row r="495" spans="2:2" x14ac:dyDescent="0.2">
      <c r="B495" s="13">
        <v>89.415832872637353</v>
      </c>
    </row>
    <row r="496" spans="2:2" x14ac:dyDescent="0.2">
      <c r="B496" s="13">
        <v>88.363007628668313</v>
      </c>
    </row>
    <row r="497" spans="2:2" x14ac:dyDescent="0.2">
      <c r="B497" s="13">
        <v>88.57097757082559</v>
      </c>
    </row>
    <row r="498" spans="2:2" x14ac:dyDescent="0.2">
      <c r="B498" s="13">
        <v>90.264351210671123</v>
      </c>
    </row>
    <row r="499" spans="2:2" x14ac:dyDescent="0.2">
      <c r="B499" s="13">
        <v>89.498281736441569</v>
      </c>
    </row>
    <row r="500" spans="2:2" x14ac:dyDescent="0.2">
      <c r="B500" s="13">
        <v>89.918719772181191</v>
      </c>
    </row>
    <row r="501" spans="2:2" x14ac:dyDescent="0.2">
      <c r="B501" s="13">
        <v>89.926810609854442</v>
      </c>
    </row>
    <row r="502" spans="2:2" x14ac:dyDescent="0.2">
      <c r="B502" s="13">
        <v>92.176679385179085</v>
      </c>
    </row>
    <row r="503" spans="2:2" x14ac:dyDescent="0.2">
      <c r="B503" s="13">
        <v>88.706492194695485</v>
      </c>
    </row>
    <row r="504" spans="2:2" x14ac:dyDescent="0.2">
      <c r="B504" s="13">
        <v>91.030486105505929</v>
      </c>
    </row>
    <row r="505" spans="2:2" x14ac:dyDescent="0.2">
      <c r="B505" s="13">
        <v>89.461231072968758</v>
      </c>
    </row>
    <row r="506" spans="2:2" x14ac:dyDescent="0.2">
      <c r="B506" s="13">
        <v>88.701738930329967</v>
      </c>
    </row>
    <row r="507" spans="2:2" x14ac:dyDescent="0.2">
      <c r="B507" s="13">
        <v>88.571177949331783</v>
      </c>
    </row>
    <row r="508" spans="2:2" x14ac:dyDescent="0.2">
      <c r="B508" s="13">
        <v>89.317857066264011</v>
      </c>
    </row>
    <row r="509" spans="2:2" x14ac:dyDescent="0.2">
      <c r="B509" s="13">
        <v>90.287784954359765</v>
      </c>
    </row>
    <row r="510" spans="2:2" x14ac:dyDescent="0.2">
      <c r="B510" s="13">
        <v>88.692231498264732</v>
      </c>
    </row>
    <row r="511" spans="2:2" x14ac:dyDescent="0.2">
      <c r="B511" s="13">
        <v>89.704085829648577</v>
      </c>
    </row>
    <row r="512" spans="2:2" x14ac:dyDescent="0.2">
      <c r="B512" s="13">
        <v>90.903542898940373</v>
      </c>
    </row>
    <row r="513" spans="2:2" x14ac:dyDescent="0.2">
      <c r="B513" s="13">
        <v>91.7079246223268</v>
      </c>
    </row>
    <row r="514" spans="2:2" x14ac:dyDescent="0.2">
      <c r="B514" s="13">
        <v>90.426118010460527</v>
      </c>
    </row>
    <row r="515" spans="2:2" x14ac:dyDescent="0.2">
      <c r="B515" s="13">
        <v>86.782510131050344</v>
      </c>
    </row>
    <row r="516" spans="2:2" x14ac:dyDescent="0.2">
      <c r="B516" s="13">
        <v>92.535380463122664</v>
      </c>
    </row>
    <row r="517" spans="2:2" x14ac:dyDescent="0.2">
      <c r="B517" s="13">
        <v>91.256645256873512</v>
      </c>
    </row>
    <row r="518" spans="2:2" x14ac:dyDescent="0.2">
      <c r="B518" s="13">
        <v>93.262922396595357</v>
      </c>
    </row>
    <row r="519" spans="2:2" x14ac:dyDescent="0.2">
      <c r="B519" s="13">
        <v>92.868336893107639</v>
      </c>
    </row>
    <row r="520" spans="2:2" x14ac:dyDescent="0.2">
      <c r="B520" s="13">
        <v>92.367418480237049</v>
      </c>
    </row>
    <row r="521" spans="2:2" x14ac:dyDescent="0.2">
      <c r="B521" s="13">
        <v>92.120771893254087</v>
      </c>
    </row>
    <row r="522" spans="2:2" x14ac:dyDescent="0.2">
      <c r="B522" s="13">
        <v>93.176333963131327</v>
      </c>
    </row>
    <row r="523" spans="2:2" x14ac:dyDescent="0.2">
      <c r="B523" s="13">
        <v>93.319381431684619</v>
      </c>
    </row>
    <row r="524" spans="2:2" x14ac:dyDescent="0.2">
      <c r="B524" s="13">
        <v>93.599171628099171</v>
      </c>
    </row>
    <row r="525" spans="2:2" x14ac:dyDescent="0.2">
      <c r="B525" s="13">
        <v>91.544185508539385</v>
      </c>
    </row>
    <row r="526" spans="2:2" x14ac:dyDescent="0.2">
      <c r="B526" s="13">
        <v>91.329243696546115</v>
      </c>
    </row>
    <row r="527" spans="2:2" x14ac:dyDescent="0.2">
      <c r="B527" s="13">
        <v>86.896451899027241</v>
      </c>
    </row>
    <row r="528" spans="2:2" x14ac:dyDescent="0.2">
      <c r="B528" s="13">
        <v>89.836209419730679</v>
      </c>
    </row>
    <row r="529" spans="2:2" x14ac:dyDescent="0.2">
      <c r="B529" s="13">
        <v>91.945158641603101</v>
      </c>
    </row>
    <row r="530" spans="2:2" x14ac:dyDescent="0.2">
      <c r="B530" s="13">
        <v>92.166771958860565</v>
      </c>
    </row>
    <row r="531" spans="2:2" x14ac:dyDescent="0.2">
      <c r="B531" s="13">
        <v>92.129109527772371</v>
      </c>
    </row>
    <row r="532" spans="2:2" x14ac:dyDescent="0.2">
      <c r="B532" s="13">
        <v>90.358383448952566</v>
      </c>
    </row>
    <row r="533" spans="2:2" x14ac:dyDescent="0.2">
      <c r="B533" s="13">
        <v>88.297701799129598</v>
      </c>
    </row>
    <row r="534" spans="2:2" x14ac:dyDescent="0.2">
      <c r="B534" s="13">
        <v>92.996444482920836</v>
      </c>
    </row>
    <row r="535" spans="2:2" x14ac:dyDescent="0.2">
      <c r="B535" s="13">
        <v>90.931246858710779</v>
      </c>
    </row>
    <row r="536" spans="2:2" x14ac:dyDescent="0.2">
      <c r="B536" s="13">
        <v>91.306326560807236</v>
      </c>
    </row>
    <row r="537" spans="2:2" x14ac:dyDescent="0.2">
      <c r="B537" s="13">
        <v>92.832179252782637</v>
      </c>
    </row>
    <row r="538" spans="2:2" x14ac:dyDescent="0.2">
      <c r="B538" s="13">
        <v>93.833463029890709</v>
      </c>
    </row>
    <row r="539" spans="2:2" x14ac:dyDescent="0.2">
      <c r="B539" s="13">
        <v>91.62883310677411</v>
      </c>
    </row>
    <row r="540" spans="2:2" x14ac:dyDescent="0.2">
      <c r="B540" s="13">
        <v>92.078681999268127</v>
      </c>
    </row>
    <row r="541" spans="2:2" x14ac:dyDescent="0.2">
      <c r="B541" s="13">
        <v>92.327793298527027</v>
      </c>
    </row>
    <row r="542" spans="2:2" x14ac:dyDescent="0.2">
      <c r="B542" s="13">
        <v>92.064002063897235</v>
      </c>
    </row>
    <row r="543" spans="2:2" x14ac:dyDescent="0.2">
      <c r="B543" s="13">
        <v>91.36070878273685</v>
      </c>
    </row>
    <row r="544" spans="2:2" x14ac:dyDescent="0.2">
      <c r="B544" s="13">
        <v>91.218462070076015</v>
      </c>
    </row>
    <row r="545" spans="2:2" x14ac:dyDescent="0.2">
      <c r="B545" s="13">
        <v>90.394966823120313</v>
      </c>
    </row>
    <row r="546" spans="2:2" x14ac:dyDescent="0.2">
      <c r="B546" s="13">
        <v>90.252456779803595</v>
      </c>
    </row>
    <row r="547" spans="2:2" x14ac:dyDescent="0.2">
      <c r="B547" s="13">
        <v>89.819300141783998</v>
      </c>
    </row>
    <row r="548" spans="2:2" x14ac:dyDescent="0.2">
      <c r="B548" s="13">
        <v>91.399746421407045</v>
      </c>
    </row>
    <row r="549" spans="2:2" x14ac:dyDescent="0.2">
      <c r="B549" s="13">
        <v>92.620121844308201</v>
      </c>
    </row>
    <row r="550" spans="2:2" x14ac:dyDescent="0.2">
      <c r="B550" s="13">
        <v>90.226157666205893</v>
      </c>
    </row>
    <row r="551" spans="2:2" x14ac:dyDescent="0.2">
      <c r="B551" s="13">
        <v>89.255920048542549</v>
      </c>
    </row>
    <row r="552" spans="2:2" x14ac:dyDescent="0.2">
      <c r="B552" s="13">
        <v>92.063611323516639</v>
      </c>
    </row>
    <row r="553" spans="2:2" x14ac:dyDescent="0.2">
      <c r="B553" s="13">
        <v>90.458057849980037</v>
      </c>
    </row>
    <row r="554" spans="2:2" x14ac:dyDescent="0.2">
      <c r="B554" s="13">
        <v>92.085319351988232</v>
      </c>
    </row>
    <row r="555" spans="2:2" x14ac:dyDescent="0.2">
      <c r="B555" s="13">
        <v>87.625296773162063</v>
      </c>
    </row>
    <row r="556" spans="2:2" x14ac:dyDescent="0.2">
      <c r="B556" s="13">
        <v>90.032072740179615</v>
      </c>
    </row>
    <row r="557" spans="2:2" x14ac:dyDescent="0.2">
      <c r="B557" s="13">
        <v>90.827938508814455</v>
      </c>
    </row>
    <row r="558" spans="2:2" x14ac:dyDescent="0.2">
      <c r="B558" s="13">
        <v>92.729437407912613</v>
      </c>
    </row>
    <row r="559" spans="2:2" x14ac:dyDescent="0.2">
      <c r="B559" s="13">
        <v>89.059840113212829</v>
      </c>
    </row>
    <row r="560" spans="2:2" x14ac:dyDescent="0.2">
      <c r="B560" s="13">
        <v>90.3336428465322</v>
      </c>
    </row>
    <row r="561" spans="2:2" x14ac:dyDescent="0.2">
      <c r="B561" s="13">
        <v>92.144698854527988</v>
      </c>
    </row>
    <row r="562" spans="2:2" x14ac:dyDescent="0.2">
      <c r="B562" s="13">
        <v>91.489478538336073</v>
      </c>
    </row>
    <row r="563" spans="2:2" x14ac:dyDescent="0.2">
      <c r="B563" s="13">
        <v>91.757776335533521</v>
      </c>
    </row>
    <row r="564" spans="2:2" x14ac:dyDescent="0.2">
      <c r="B564" s="13">
        <v>91.292300529921192</v>
      </c>
    </row>
    <row r="565" spans="2:2" x14ac:dyDescent="0.2">
      <c r="B565" s="13">
        <v>90.686889819806126</v>
      </c>
    </row>
    <row r="566" spans="2:2" x14ac:dyDescent="0.2">
      <c r="B566" s="13">
        <v>88.944152750794373</v>
      </c>
    </row>
    <row r="567" spans="2:2" x14ac:dyDescent="0.2">
      <c r="B567" s="13">
        <v>91.480080424298052</v>
      </c>
    </row>
    <row r="568" spans="2:2" x14ac:dyDescent="0.2">
      <c r="B568" s="13">
        <v>91.585945066644967</v>
      </c>
    </row>
    <row r="569" spans="2:2" x14ac:dyDescent="0.2">
      <c r="B569" s="13">
        <v>93.217502218544766</v>
      </c>
    </row>
    <row r="570" spans="2:2" x14ac:dyDescent="0.2">
      <c r="B570" s="13">
        <v>91.687379145536852</v>
      </c>
    </row>
    <row r="571" spans="2:2" x14ac:dyDescent="0.2">
      <c r="B571" s="13">
        <v>92.307869002019089</v>
      </c>
    </row>
    <row r="572" spans="2:2" x14ac:dyDescent="0.2">
      <c r="B572" s="13">
        <v>92.60451409916331</v>
      </c>
    </row>
    <row r="573" spans="2:2" x14ac:dyDescent="0.2">
      <c r="B573" s="13">
        <v>91.607398532857275</v>
      </c>
    </row>
    <row r="574" spans="2:2" x14ac:dyDescent="0.2">
      <c r="B574" s="13">
        <v>88.999987477163387</v>
      </c>
    </row>
    <row r="575" spans="2:2" x14ac:dyDescent="0.2">
      <c r="B575" s="13">
        <v>89.052463784137643</v>
      </c>
    </row>
    <row r="576" spans="2:2" x14ac:dyDescent="0.2">
      <c r="B576" s="13">
        <v>88.706056821777025</v>
      </c>
    </row>
    <row r="577" spans="2:2" x14ac:dyDescent="0.2">
      <c r="B577" s="13">
        <v>90.052847908617963</v>
      </c>
    </row>
    <row r="578" spans="2:2" x14ac:dyDescent="0.2">
      <c r="B578" s="13">
        <v>90.84548256033095</v>
      </c>
    </row>
    <row r="579" spans="2:2" x14ac:dyDescent="0.2">
      <c r="B579" s="13">
        <v>91.01113231169299</v>
      </c>
    </row>
    <row r="580" spans="2:2" x14ac:dyDescent="0.2">
      <c r="B580" s="13">
        <v>89.647682391189193</v>
      </c>
    </row>
    <row r="581" spans="2:2" x14ac:dyDescent="0.2">
      <c r="B581" s="13">
        <v>91.37251538577317</v>
      </c>
    </row>
    <row r="582" spans="2:2" x14ac:dyDescent="0.2">
      <c r="B582" s="13">
        <v>90.591392614881087</v>
      </c>
    </row>
    <row r="583" spans="2:2" x14ac:dyDescent="0.2">
      <c r="B583" s="13">
        <v>90.61793729928516</v>
      </c>
    </row>
    <row r="584" spans="2:2" x14ac:dyDescent="0.2">
      <c r="B584" s="13">
        <v>89.496440292559896</v>
      </c>
    </row>
    <row r="585" spans="2:2" x14ac:dyDescent="0.2">
      <c r="B585" s="13">
        <v>90.656142414657495</v>
      </c>
    </row>
    <row r="586" spans="2:2" x14ac:dyDescent="0.2">
      <c r="B586" s="13">
        <v>90.043258674494183</v>
      </c>
    </row>
    <row r="587" spans="2:2" x14ac:dyDescent="0.2">
      <c r="B587" s="13">
        <v>90.548444998207145</v>
      </c>
    </row>
    <row r="588" spans="2:2" x14ac:dyDescent="0.2">
      <c r="B588" s="13">
        <v>90.818119773512578</v>
      </c>
    </row>
    <row r="589" spans="2:2" x14ac:dyDescent="0.2">
      <c r="B589" s="13">
        <v>89.022351582085804</v>
      </c>
    </row>
    <row r="590" spans="2:2" x14ac:dyDescent="0.2">
      <c r="B590" s="13">
        <v>89.336898757454165</v>
      </c>
    </row>
    <row r="591" spans="2:2" x14ac:dyDescent="0.2">
      <c r="B591" s="13">
        <v>90.387333424496461</v>
      </c>
    </row>
    <row r="592" spans="2:2" x14ac:dyDescent="0.2">
      <c r="B592" s="13">
        <v>91.661945855093407</v>
      </c>
    </row>
    <row r="593" spans="2:2" x14ac:dyDescent="0.2">
      <c r="B593" s="13">
        <v>90.497372729199597</v>
      </c>
    </row>
    <row r="594" spans="2:2" x14ac:dyDescent="0.2">
      <c r="B594" s="13">
        <v>91.317767378332263</v>
      </c>
    </row>
    <row r="595" spans="2:2" x14ac:dyDescent="0.2">
      <c r="B595" s="13">
        <v>87.674214197927839</v>
      </c>
    </row>
    <row r="596" spans="2:2" x14ac:dyDescent="0.2">
      <c r="B596" s="13">
        <v>90.109260328225801</v>
      </c>
    </row>
    <row r="597" spans="2:2" x14ac:dyDescent="0.2">
      <c r="B597" s="13">
        <v>91.277726372495835</v>
      </c>
    </row>
    <row r="598" spans="2:2" x14ac:dyDescent="0.2">
      <c r="B598" s="13">
        <v>90.913388325304481</v>
      </c>
    </row>
    <row r="599" spans="2:2" x14ac:dyDescent="0.2">
      <c r="B599" s="13">
        <v>90.35632770595177</v>
      </c>
    </row>
    <row r="600" spans="2:2" x14ac:dyDescent="0.2">
      <c r="B600" s="13">
        <v>90.624564213922142</v>
      </c>
    </row>
    <row r="601" spans="2:2" x14ac:dyDescent="0.2">
      <c r="B601" s="13">
        <v>86.919210505609314</v>
      </c>
    </row>
    <row r="602" spans="2:2" x14ac:dyDescent="0.2">
      <c r="B602" s="13">
        <v>87.49794976318752</v>
      </c>
    </row>
    <row r="603" spans="2:2" x14ac:dyDescent="0.2">
      <c r="B603" s="13">
        <v>86.719142039551429</v>
      </c>
    </row>
    <row r="604" spans="2:2" x14ac:dyDescent="0.2">
      <c r="B604" s="13">
        <v>89.125226697410511</v>
      </c>
    </row>
    <row r="605" spans="2:2" x14ac:dyDescent="0.2">
      <c r="B605" s="13">
        <v>90.432301640933559</v>
      </c>
    </row>
    <row r="606" spans="2:2" x14ac:dyDescent="0.2">
      <c r="B606" s="13">
        <v>90.04506062192479</v>
      </c>
    </row>
    <row r="607" spans="2:2" x14ac:dyDescent="0.2">
      <c r="B607" s="13">
        <v>89.970542316634337</v>
      </c>
    </row>
    <row r="608" spans="2:2" x14ac:dyDescent="0.2">
      <c r="B608" s="13">
        <v>89.619476942031611</v>
      </c>
    </row>
    <row r="609" spans="2:2" x14ac:dyDescent="0.2">
      <c r="B609" s="13">
        <v>89.329961286235857</v>
      </c>
    </row>
    <row r="610" spans="2:2" x14ac:dyDescent="0.2">
      <c r="B610" s="13">
        <v>89.184220191571313</v>
      </c>
    </row>
    <row r="611" spans="2:2" x14ac:dyDescent="0.2">
      <c r="B611" s="13">
        <v>91.38639653814019</v>
      </c>
    </row>
    <row r="612" spans="2:2" x14ac:dyDescent="0.2">
      <c r="B612" s="13">
        <v>89.738072411089789</v>
      </c>
    </row>
    <row r="613" spans="2:2" x14ac:dyDescent="0.2">
      <c r="B613" s="13">
        <v>92.623632488664811</v>
      </c>
    </row>
    <row r="614" spans="2:2" x14ac:dyDescent="0.2">
      <c r="B614" s="13">
        <v>91.776262548562116</v>
      </c>
    </row>
    <row r="615" spans="2:2" x14ac:dyDescent="0.2">
      <c r="B615" s="13">
        <v>92.087354007570298</v>
      </c>
    </row>
    <row r="616" spans="2:2" x14ac:dyDescent="0.2">
      <c r="B616" s="13">
        <v>90.222164258201033</v>
      </c>
    </row>
    <row r="617" spans="2:2" x14ac:dyDescent="0.2">
      <c r="B617" s="13">
        <v>91.495098485141028</v>
      </c>
    </row>
    <row r="618" spans="2:2" x14ac:dyDescent="0.2">
      <c r="B618" s="13">
        <v>90.490730558294516</v>
      </c>
    </row>
    <row r="619" spans="2:2" x14ac:dyDescent="0.2">
      <c r="B619" s="13">
        <v>89.9762956840719</v>
      </c>
    </row>
    <row r="620" spans="2:2" x14ac:dyDescent="0.2">
      <c r="B620" s="13">
        <v>89.790809992495767</v>
      </c>
    </row>
    <row r="621" spans="2:2" x14ac:dyDescent="0.2">
      <c r="B621" s="13">
        <v>89.979926153665446</v>
      </c>
    </row>
    <row r="622" spans="2:2" x14ac:dyDescent="0.2">
      <c r="B622" s="13">
        <v>86.920542706988101</v>
      </c>
    </row>
    <row r="623" spans="2:2" x14ac:dyDescent="0.2">
      <c r="B623" s="13">
        <v>87.231305598167964</v>
      </c>
    </row>
    <row r="624" spans="2:2" x14ac:dyDescent="0.2">
      <c r="B624" s="13">
        <v>91.459390885824192</v>
      </c>
    </row>
    <row r="625" spans="2:2" x14ac:dyDescent="0.2">
      <c r="B625" s="13">
        <v>92.383660898107465</v>
      </c>
    </row>
    <row r="626" spans="2:2" x14ac:dyDescent="0.2">
      <c r="B626" s="13">
        <v>91.190963889836311</v>
      </c>
    </row>
    <row r="627" spans="2:2" x14ac:dyDescent="0.2">
      <c r="B627" s="13">
        <v>88.613839571746638</v>
      </c>
    </row>
    <row r="628" spans="2:2" x14ac:dyDescent="0.2">
      <c r="B628" s="13">
        <v>86.94873449124988</v>
      </c>
    </row>
    <row r="629" spans="2:2" x14ac:dyDescent="0.2">
      <c r="B629" s="13">
        <v>90.398129081551801</v>
      </c>
    </row>
    <row r="630" spans="2:2" x14ac:dyDescent="0.2">
      <c r="B630" s="13">
        <v>85.610678495796989</v>
      </c>
    </row>
    <row r="631" spans="2:2" x14ac:dyDescent="0.2">
      <c r="B631" s="13">
        <v>84.511591405638043</v>
      </c>
    </row>
    <row r="632" spans="2:2" x14ac:dyDescent="0.2">
      <c r="B632" s="13">
        <v>80.630406554368477</v>
      </c>
    </row>
    <row r="633" spans="2:2" x14ac:dyDescent="0.2">
      <c r="B633" s="13">
        <v>87.882242858293878</v>
      </c>
    </row>
    <row r="634" spans="2:2" x14ac:dyDescent="0.2">
      <c r="B634" s="13">
        <v>87.244487116735954</v>
      </c>
    </row>
    <row r="635" spans="2:2" x14ac:dyDescent="0.2">
      <c r="B635" s="13">
        <v>89.616428351273072</v>
      </c>
    </row>
    <row r="636" spans="2:2" x14ac:dyDescent="0.2">
      <c r="B636" s="13">
        <v>92.872199166167022</v>
      </c>
    </row>
    <row r="637" spans="2:2" x14ac:dyDescent="0.2">
      <c r="B637" s="13">
        <v>91.018228676849731</v>
      </c>
    </row>
    <row r="638" spans="2:2" x14ac:dyDescent="0.2">
      <c r="B638" s="13">
        <v>90.644518149456587</v>
      </c>
    </row>
    <row r="639" spans="2:2" x14ac:dyDescent="0.2">
      <c r="B639" s="13">
        <v>92.349100622320037</v>
      </c>
    </row>
    <row r="640" spans="2:2" x14ac:dyDescent="0.2">
      <c r="B640" s="13">
        <v>91.27648863101912</v>
      </c>
    </row>
    <row r="641" spans="2:2" x14ac:dyDescent="0.2">
      <c r="B641" s="13">
        <v>91.221006734138967</v>
      </c>
    </row>
    <row r="642" spans="2:2" x14ac:dyDescent="0.2">
      <c r="B642" s="13">
        <v>87.978668341075661</v>
      </c>
    </row>
    <row r="643" spans="2:2" x14ac:dyDescent="0.2">
      <c r="B643" s="13">
        <v>90.067336019007897</v>
      </c>
    </row>
    <row r="644" spans="2:2" x14ac:dyDescent="0.2">
      <c r="B644" s="13">
        <v>89.125101231149486</v>
      </c>
    </row>
    <row r="645" spans="2:2" x14ac:dyDescent="0.2">
      <c r="B645" s="13">
        <v>86.32149947064498</v>
      </c>
    </row>
    <row r="646" spans="2:2" x14ac:dyDescent="0.2">
      <c r="B646" s="13">
        <v>84.790330773064738</v>
      </c>
    </row>
    <row r="647" spans="2:2" x14ac:dyDescent="0.2">
      <c r="B647" s="13">
        <v>85.768727852818358</v>
      </c>
    </row>
    <row r="648" spans="2:2" x14ac:dyDescent="0.2">
      <c r="B648" s="13">
        <v>84.969331396813516</v>
      </c>
    </row>
    <row r="649" spans="2:2" x14ac:dyDescent="0.2">
      <c r="B649" s="13">
        <v>87.591449503867594</v>
      </c>
    </row>
    <row r="650" spans="2:2" x14ac:dyDescent="0.2">
      <c r="B650" s="13">
        <v>84.228277811456792</v>
      </c>
    </row>
    <row r="651" spans="2:2" x14ac:dyDescent="0.2">
      <c r="B651" s="13">
        <v>82.522656673338446</v>
      </c>
    </row>
    <row r="652" spans="2:2" x14ac:dyDescent="0.2">
      <c r="B652" s="13">
        <v>85.017522512368188</v>
      </c>
    </row>
    <row r="653" spans="2:2" x14ac:dyDescent="0.2">
      <c r="B653" s="13">
        <v>85.530324284378153</v>
      </c>
    </row>
    <row r="654" spans="2:2" x14ac:dyDescent="0.2">
      <c r="B654" s="13">
        <v>77.838922986879282</v>
      </c>
    </row>
    <row r="655" spans="2:2" x14ac:dyDescent="0.2">
      <c r="B655" s="13">
        <v>82.258127526636386</v>
      </c>
    </row>
    <row r="656" spans="2:2" x14ac:dyDescent="0.2">
      <c r="B656" s="13">
        <v>82.381977975964233</v>
      </c>
    </row>
    <row r="657" spans="2:2" x14ac:dyDescent="0.2">
      <c r="B657" s="13">
        <v>84.217998766208453</v>
      </c>
    </row>
    <row r="658" spans="2:2" x14ac:dyDescent="0.2">
      <c r="B658" s="13">
        <v>87.182944524130221</v>
      </c>
    </row>
    <row r="659" spans="2:2" x14ac:dyDescent="0.2">
      <c r="B659" s="13">
        <v>88.775847517984417</v>
      </c>
    </row>
    <row r="660" spans="2:2" x14ac:dyDescent="0.2">
      <c r="B660" s="13">
        <v>90.854704365183878</v>
      </c>
    </row>
    <row r="661" spans="2:2" x14ac:dyDescent="0.2">
      <c r="B661" s="13">
        <v>83.871454515929727</v>
      </c>
    </row>
    <row r="662" spans="2:2" x14ac:dyDescent="0.2">
      <c r="B662" s="13">
        <v>88.864234071329705</v>
      </c>
    </row>
    <row r="663" spans="2:2" x14ac:dyDescent="0.2">
      <c r="B663" s="13">
        <v>86.828170072330778</v>
      </c>
    </row>
    <row r="664" spans="2:2" x14ac:dyDescent="0.2">
      <c r="B664" s="13">
        <v>91.204427186404757</v>
      </c>
    </row>
    <row r="665" spans="2:2" x14ac:dyDescent="0.2">
      <c r="B665" s="13">
        <v>90.202381856351622</v>
      </c>
    </row>
    <row r="666" spans="2:2" x14ac:dyDescent="0.2">
      <c r="B666" s="13">
        <v>88.352387808877637</v>
      </c>
    </row>
    <row r="667" spans="2:2" x14ac:dyDescent="0.2">
      <c r="B667" s="13">
        <v>85.175878597630003</v>
      </c>
    </row>
    <row r="668" spans="2:2" x14ac:dyDescent="0.2">
      <c r="B668" s="13">
        <v>89.238142725511167</v>
      </c>
    </row>
    <row r="669" spans="2:2" x14ac:dyDescent="0.2">
      <c r="B669" s="13">
        <v>84.032596388050351</v>
      </c>
    </row>
    <row r="670" spans="2:2" x14ac:dyDescent="0.2">
      <c r="B670" s="13">
        <v>91.652236810415516</v>
      </c>
    </row>
    <row r="671" spans="2:2" x14ac:dyDescent="0.2">
      <c r="B671" s="13">
        <v>89.342939367548993</v>
      </c>
    </row>
    <row r="672" spans="2:2" x14ac:dyDescent="0.2">
      <c r="B672" s="13">
        <v>91.616886558234413</v>
      </c>
    </row>
    <row r="673" spans="2:2" x14ac:dyDescent="0.2">
      <c r="B673" s="13">
        <v>88.583160843274015</v>
      </c>
    </row>
    <row r="674" spans="2:2" x14ac:dyDescent="0.2">
      <c r="B674" s="13">
        <v>85.420667011972228</v>
      </c>
    </row>
    <row r="675" spans="2:2" x14ac:dyDescent="0.2">
      <c r="B675" s="13">
        <v>82.348526782971163</v>
      </c>
    </row>
    <row r="676" spans="2:2" x14ac:dyDescent="0.2">
      <c r="B676" s="13">
        <v>84.077782341741013</v>
      </c>
    </row>
    <row r="677" spans="2:2" x14ac:dyDescent="0.2">
      <c r="B677" s="13">
        <v>87.048619766280112</v>
      </c>
    </row>
    <row r="678" spans="2:2" x14ac:dyDescent="0.2">
      <c r="B678" s="13">
        <v>89.689577717698938</v>
      </c>
    </row>
    <row r="679" spans="2:2" x14ac:dyDescent="0.2">
      <c r="B679" s="13">
        <v>89.026572704514692</v>
      </c>
    </row>
    <row r="680" spans="2:2" x14ac:dyDescent="0.2">
      <c r="B680" s="13">
        <v>89.695697769543173</v>
      </c>
    </row>
    <row r="681" spans="2:2" x14ac:dyDescent="0.2">
      <c r="B681" s="13">
        <v>90.454342381120284</v>
      </c>
    </row>
    <row r="682" spans="2:2" x14ac:dyDescent="0.2">
      <c r="B682" s="13">
        <v>87.112226713434268</v>
      </c>
    </row>
    <row r="683" spans="2:2" x14ac:dyDescent="0.2">
      <c r="B683" s="13">
        <v>83.55768574368264</v>
      </c>
    </row>
    <row r="684" spans="2:2" x14ac:dyDescent="0.2">
      <c r="B684" s="13">
        <v>84.547742965910118</v>
      </c>
    </row>
    <row r="685" spans="2:2" x14ac:dyDescent="0.2">
      <c r="B685" s="13">
        <v>83.086009094490663</v>
      </c>
    </row>
    <row r="686" spans="2:2" x14ac:dyDescent="0.2">
      <c r="B686" s="13">
        <v>88.253728719820018</v>
      </c>
    </row>
    <row r="687" spans="2:2" x14ac:dyDescent="0.2">
      <c r="B687" s="13">
        <v>89.414769470583579</v>
      </c>
    </row>
    <row r="688" spans="2:2" x14ac:dyDescent="0.2">
      <c r="B688" s="13">
        <v>82.986450144398674</v>
      </c>
    </row>
    <row r="689" spans="2:2" x14ac:dyDescent="0.2">
      <c r="B689" s="13">
        <v>83.18105272926158</v>
      </c>
    </row>
    <row r="690" spans="2:2" x14ac:dyDescent="0.2">
      <c r="B690" s="13">
        <v>84.703779870130148</v>
      </c>
    </row>
    <row r="691" spans="2:2" x14ac:dyDescent="0.2">
      <c r="B691" s="13">
        <v>85.802639351519389</v>
      </c>
    </row>
    <row r="692" spans="2:2" x14ac:dyDescent="0.2">
      <c r="B692" s="13">
        <v>87.544656388071814</v>
      </c>
    </row>
    <row r="693" spans="2:2" x14ac:dyDescent="0.2">
      <c r="B693" s="13">
        <v>89.524375845243284</v>
      </c>
    </row>
    <row r="694" spans="2:2" x14ac:dyDescent="0.2">
      <c r="B694" s="13">
        <v>90.672257337610816</v>
      </c>
    </row>
    <row r="695" spans="2:2" x14ac:dyDescent="0.2">
      <c r="B695" s="13">
        <v>89.830863346316406</v>
      </c>
    </row>
    <row r="696" spans="2:2" x14ac:dyDescent="0.2">
      <c r="B696" s="13">
        <v>87.61016252204503</v>
      </c>
    </row>
    <row r="697" spans="2:2" x14ac:dyDescent="0.2">
      <c r="B697" s="13">
        <v>88.069727676267377</v>
      </c>
    </row>
    <row r="698" spans="2:2" x14ac:dyDescent="0.2">
      <c r="B698" s="13">
        <v>88.390732502957761</v>
      </c>
    </row>
    <row r="699" spans="2:2" x14ac:dyDescent="0.2">
      <c r="B699" s="13">
        <v>82.198185042518247</v>
      </c>
    </row>
    <row r="700" spans="2:2" x14ac:dyDescent="0.2">
      <c r="B700" s="13">
        <v>85.981812755546187</v>
      </c>
    </row>
    <row r="701" spans="2:2" x14ac:dyDescent="0.2">
      <c r="B701" s="13">
        <v>87.710867971534185</v>
      </c>
    </row>
    <row r="702" spans="2:2" x14ac:dyDescent="0.2">
      <c r="B702" s="13">
        <v>90.044670202787373</v>
      </c>
    </row>
    <row r="703" spans="2:2" x14ac:dyDescent="0.2">
      <c r="B703" s="13">
        <v>91.451149311790147</v>
      </c>
    </row>
    <row r="704" spans="2:2" x14ac:dyDescent="0.2">
      <c r="B704" s="13">
        <v>85.166431794602474</v>
      </c>
    </row>
    <row r="705" spans="2:2" x14ac:dyDescent="0.2">
      <c r="B705" s="13">
        <v>80.799548222984868</v>
      </c>
    </row>
    <row r="706" spans="2:2" x14ac:dyDescent="0.2">
      <c r="B706" s="13">
        <v>82.790585021632793</v>
      </c>
    </row>
    <row r="707" spans="2:2" x14ac:dyDescent="0.2">
      <c r="B707" s="13">
        <v>88.764875493398193</v>
      </c>
    </row>
    <row r="708" spans="2:2" x14ac:dyDescent="0.2">
      <c r="B708" s="13">
        <v>86.261973960080255</v>
      </c>
    </row>
    <row r="709" spans="2:2" x14ac:dyDescent="0.2">
      <c r="B709" s="13">
        <v>83.069522005013539</v>
      </c>
    </row>
    <row r="710" spans="2:2" x14ac:dyDescent="0.2">
      <c r="B710" s="13">
        <v>84.522683248890488</v>
      </c>
    </row>
    <row r="711" spans="2:2" x14ac:dyDescent="0.2">
      <c r="B711" s="13">
        <v>85.330078911021104</v>
      </c>
    </row>
    <row r="712" spans="2:2" x14ac:dyDescent="0.2">
      <c r="B712" s="13">
        <v>89.534192731868956</v>
      </c>
    </row>
    <row r="713" spans="2:2" x14ac:dyDescent="0.2">
      <c r="B713" s="13">
        <v>85.083608941282009</v>
      </c>
    </row>
    <row r="714" spans="2:2" x14ac:dyDescent="0.2">
      <c r="B714" s="13">
        <v>88.067256051196239</v>
      </c>
    </row>
    <row r="715" spans="2:2" x14ac:dyDescent="0.2">
      <c r="B715" s="13">
        <v>89.77261379029045</v>
      </c>
    </row>
    <row r="716" spans="2:2" x14ac:dyDescent="0.2">
      <c r="B716" s="13">
        <v>88.439900496952504</v>
      </c>
    </row>
    <row r="717" spans="2:2" x14ac:dyDescent="0.2">
      <c r="B717" s="13">
        <v>85.263321518208826</v>
      </c>
    </row>
    <row r="718" spans="2:2" x14ac:dyDescent="0.2">
      <c r="B718" s="13">
        <v>81.654315886818935</v>
      </c>
    </row>
    <row r="719" spans="2:2" x14ac:dyDescent="0.2">
      <c r="B719" s="13">
        <v>84.177339742079596</v>
      </c>
    </row>
    <row r="720" spans="2:2" x14ac:dyDescent="0.2">
      <c r="B720" s="13">
        <v>89.077082139583368</v>
      </c>
    </row>
    <row r="721" spans="2:2" x14ac:dyDescent="0.2">
      <c r="B721" s="13">
        <v>89.033636096711732</v>
      </c>
    </row>
    <row r="722" spans="2:2" x14ac:dyDescent="0.2">
      <c r="B722" s="13">
        <v>85.067134155631805</v>
      </c>
    </row>
    <row r="723" spans="2:2" x14ac:dyDescent="0.2">
      <c r="B723" s="13">
        <v>83.639575353571985</v>
      </c>
    </row>
    <row r="724" spans="2:2" x14ac:dyDescent="0.2">
      <c r="B724" s="13">
        <v>83.268073081512952</v>
      </c>
    </row>
    <row r="725" spans="2:2" x14ac:dyDescent="0.2">
      <c r="B725" s="13">
        <v>85.090629122488679</v>
      </c>
    </row>
    <row r="726" spans="2:2" x14ac:dyDescent="0.2">
      <c r="B726" s="13">
        <v>87.478918617627173</v>
      </c>
    </row>
    <row r="727" spans="2:2" x14ac:dyDescent="0.2">
      <c r="B727" s="13">
        <v>85.507328490071288</v>
      </c>
    </row>
    <row r="728" spans="2:2" x14ac:dyDescent="0.2">
      <c r="B728" s="13">
        <v>82.933967547544498</v>
      </c>
    </row>
    <row r="729" spans="2:2" x14ac:dyDescent="0.2">
      <c r="B729" s="13">
        <v>80.732525697497564</v>
      </c>
    </row>
    <row r="730" spans="2:2" x14ac:dyDescent="0.2">
      <c r="B730" s="13">
        <v>88.284233263939043</v>
      </c>
    </row>
    <row r="731" spans="2:2" x14ac:dyDescent="0.2">
      <c r="B731" s="13">
        <v>84.975634108625286</v>
      </c>
    </row>
    <row r="732" spans="2:2" x14ac:dyDescent="0.2">
      <c r="B732" s="13">
        <v>82.719482646980964</v>
      </c>
    </row>
    <row r="733" spans="2:2" x14ac:dyDescent="0.2">
      <c r="B733" s="13">
        <v>82.366790833298197</v>
      </c>
    </row>
    <row r="734" spans="2:2" x14ac:dyDescent="0.2">
      <c r="B734" s="13">
        <v>80.203033611484656</v>
      </c>
    </row>
    <row r="735" spans="2:2" x14ac:dyDescent="0.2">
      <c r="B735" s="13">
        <v>83.152352149612199</v>
      </c>
    </row>
    <row r="736" spans="2:2" x14ac:dyDescent="0.2">
      <c r="B736" s="13">
        <v>80.530549657387553</v>
      </c>
    </row>
    <row r="737" spans="2:2" x14ac:dyDescent="0.2">
      <c r="B737" s="13">
        <v>85.16131407711552</v>
      </c>
    </row>
    <row r="738" spans="2:2" x14ac:dyDescent="0.2">
      <c r="B738" s="13">
        <v>83.981561678280315</v>
      </c>
    </row>
    <row r="739" spans="2:2" x14ac:dyDescent="0.2">
      <c r="B739" s="13">
        <v>89.594946571564094</v>
      </c>
    </row>
    <row r="740" spans="2:2" x14ac:dyDescent="0.2">
      <c r="B740" s="13">
        <v>88.888386319761807</v>
      </c>
    </row>
    <row r="741" spans="2:2" x14ac:dyDescent="0.2">
      <c r="B741" s="13">
        <v>87.174605467750723</v>
      </c>
    </row>
    <row r="742" spans="2:2" x14ac:dyDescent="0.2">
      <c r="B742" s="13">
        <v>86.115142376230381</v>
      </c>
    </row>
    <row r="743" spans="2:2" x14ac:dyDescent="0.2">
      <c r="B743" s="13">
        <v>85.218825347895148</v>
      </c>
    </row>
    <row r="744" spans="2:2" x14ac:dyDescent="0.2">
      <c r="B744" s="13">
        <v>81.685433585272619</v>
      </c>
    </row>
    <row r="745" spans="2:2" x14ac:dyDescent="0.2">
      <c r="B745" s="13">
        <v>84.799616353771171</v>
      </c>
    </row>
    <row r="746" spans="2:2" x14ac:dyDescent="0.2">
      <c r="B746" s="13">
        <v>91.424223445607154</v>
      </c>
    </row>
    <row r="747" spans="2:2" x14ac:dyDescent="0.2">
      <c r="B747" s="13">
        <v>82.394690785542664</v>
      </c>
    </row>
    <row r="748" spans="2:2" x14ac:dyDescent="0.2">
      <c r="B748" s="13">
        <v>82.152841854733339</v>
      </c>
    </row>
    <row r="749" spans="2:2" x14ac:dyDescent="0.2">
      <c r="B749" s="13">
        <v>81.092125075087154</v>
      </c>
    </row>
    <row r="750" spans="2:2" x14ac:dyDescent="0.2">
      <c r="B750" s="13">
        <v>86.020057233920625</v>
      </c>
    </row>
    <row r="751" spans="2:2" x14ac:dyDescent="0.2">
      <c r="B751" s="13">
        <v>87.54262709085144</v>
      </c>
    </row>
    <row r="752" spans="2:2" x14ac:dyDescent="0.2">
      <c r="B752" s="13">
        <v>85.094686185426596</v>
      </c>
    </row>
    <row r="753" spans="2:2" x14ac:dyDescent="0.2">
      <c r="B753" s="13">
        <v>86.154787080707479</v>
      </c>
    </row>
    <row r="754" spans="2:2" x14ac:dyDescent="0.2">
      <c r="B754" s="13">
        <v>80.530231842438596</v>
      </c>
    </row>
    <row r="755" spans="2:2" x14ac:dyDescent="0.2">
      <c r="B755" s="13">
        <v>80.656503327245005</v>
      </c>
    </row>
    <row r="756" spans="2:2" x14ac:dyDescent="0.2">
      <c r="B756" s="13">
        <v>79.700066544315774</v>
      </c>
    </row>
    <row r="757" spans="2:2" x14ac:dyDescent="0.2">
      <c r="B757" s="13">
        <v>84.238266583243998</v>
      </c>
    </row>
    <row r="758" spans="2:2" x14ac:dyDescent="0.2">
      <c r="B758" s="13">
        <v>84.575315636331965</v>
      </c>
    </row>
    <row r="759" spans="2:2" x14ac:dyDescent="0.2">
      <c r="B759" s="13">
        <v>86.79041063067902</v>
      </c>
    </row>
    <row r="760" spans="2:2" x14ac:dyDescent="0.2">
      <c r="B760" s="13">
        <v>84.522572084720153</v>
      </c>
    </row>
    <row r="761" spans="2:2" x14ac:dyDescent="0.2">
      <c r="B761" s="13">
        <v>87.202538077778485</v>
      </c>
    </row>
    <row r="762" spans="2:2" x14ac:dyDescent="0.2">
      <c r="B762" s="13">
        <v>84.212559893336532</v>
      </c>
    </row>
    <row r="763" spans="2:2" x14ac:dyDescent="0.2">
      <c r="B763" s="13">
        <v>85.708638036679474</v>
      </c>
    </row>
    <row r="764" spans="2:2" x14ac:dyDescent="0.2">
      <c r="B764" s="13">
        <v>85.599434901994826</v>
      </c>
    </row>
    <row r="765" spans="2:2" x14ac:dyDescent="0.2">
      <c r="B765" s="13">
        <v>87.458057077342318</v>
      </c>
    </row>
    <row r="766" spans="2:2" x14ac:dyDescent="0.2">
      <c r="B766" s="13">
        <v>88.921676914182584</v>
      </c>
    </row>
    <row r="767" spans="2:2" x14ac:dyDescent="0.2">
      <c r="B767" s="13">
        <v>87.485826539642119</v>
      </c>
    </row>
    <row r="768" spans="2:2" x14ac:dyDescent="0.2">
      <c r="B768" s="13">
        <v>87.866545247300451</v>
      </c>
    </row>
    <row r="769" spans="2:2" x14ac:dyDescent="0.2">
      <c r="B769" s="13">
        <v>88.542384263988211</v>
      </c>
    </row>
    <row r="770" spans="2:2" x14ac:dyDescent="0.2">
      <c r="B770" s="13">
        <v>90.114989635992998</v>
      </c>
    </row>
    <row r="771" spans="2:2" x14ac:dyDescent="0.2">
      <c r="B771" s="13">
        <v>89.838551414921383</v>
      </c>
    </row>
    <row r="772" spans="2:2" x14ac:dyDescent="0.2">
      <c r="B772" s="13">
        <v>83.372482549293693</v>
      </c>
    </row>
    <row r="773" spans="2:2" x14ac:dyDescent="0.2">
      <c r="B773" s="13">
        <v>85.556620533068184</v>
      </c>
    </row>
    <row r="774" spans="2:2" x14ac:dyDescent="0.2">
      <c r="B774" s="13">
        <v>90.606469512405823</v>
      </c>
    </row>
    <row r="775" spans="2:2" x14ac:dyDescent="0.2">
      <c r="B775" s="13">
        <v>86.286360627891455</v>
      </c>
    </row>
    <row r="776" spans="2:2" x14ac:dyDescent="0.2">
      <c r="B776" s="13">
        <v>80.633938183309169</v>
      </c>
    </row>
    <row r="777" spans="2:2" x14ac:dyDescent="0.2">
      <c r="B777" s="13">
        <v>84.695831816069827</v>
      </c>
    </row>
    <row r="778" spans="2:2" x14ac:dyDescent="0.2">
      <c r="B778" s="13">
        <v>80.307520292638642</v>
      </c>
    </row>
    <row r="779" spans="2:2" x14ac:dyDescent="0.2">
      <c r="B779" s="13">
        <v>68.039954999430677</v>
      </c>
    </row>
    <row r="780" spans="2:2" x14ac:dyDescent="0.2">
      <c r="B780" s="13">
        <v>80.220337336516977</v>
      </c>
    </row>
    <row r="781" spans="2:2" x14ac:dyDescent="0.2">
      <c r="B781" s="13">
        <v>88.54552820615362</v>
      </c>
    </row>
    <row r="782" spans="2:2" x14ac:dyDescent="0.2">
      <c r="B782" s="13">
        <v>86.634617987840628</v>
      </c>
    </row>
    <row r="783" spans="2:2" x14ac:dyDescent="0.2">
      <c r="B783" s="13">
        <v>87.212342895704182</v>
      </c>
    </row>
    <row r="784" spans="2:2" x14ac:dyDescent="0.2">
      <c r="B784" s="13">
        <v>88.582737210099182</v>
      </c>
    </row>
    <row r="785" spans="2:2" x14ac:dyDescent="0.2">
      <c r="B785" s="13">
        <v>86.263737637429131</v>
      </c>
    </row>
    <row r="786" spans="2:2" x14ac:dyDescent="0.2">
      <c r="B786" s="13">
        <v>89.251040607291031</v>
      </c>
    </row>
    <row r="787" spans="2:2" x14ac:dyDescent="0.2">
      <c r="B787" s="13">
        <v>86.942483537176074</v>
      </c>
    </row>
    <row r="788" spans="2:2" x14ac:dyDescent="0.2">
      <c r="B788" s="13">
        <v>84.619017886779687</v>
      </c>
    </row>
    <row r="789" spans="2:2" x14ac:dyDescent="0.2">
      <c r="B789" s="13">
        <v>86.859269642224206</v>
      </c>
    </row>
    <row r="790" spans="2:2" x14ac:dyDescent="0.2">
      <c r="B790" s="13">
        <v>87.172262317815864</v>
      </c>
    </row>
    <row r="791" spans="2:2" x14ac:dyDescent="0.2">
      <c r="B791" s="13">
        <v>84.571551894333979</v>
      </c>
    </row>
    <row r="792" spans="2:2" x14ac:dyDescent="0.2">
      <c r="B792" s="13">
        <v>87.515954849063519</v>
      </c>
    </row>
    <row r="793" spans="2:2" x14ac:dyDescent="0.2">
      <c r="B793" s="13">
        <v>83.251836365020523</v>
      </c>
    </row>
    <row r="794" spans="2:2" x14ac:dyDescent="0.2">
      <c r="B794" s="13">
        <v>89.632042517674478</v>
      </c>
    </row>
    <row r="795" spans="2:2" x14ac:dyDescent="0.2">
      <c r="B795" s="13">
        <v>92.176774161269378</v>
      </c>
    </row>
    <row r="796" spans="2:2" x14ac:dyDescent="0.2">
      <c r="B796" s="13">
        <v>91.761701969845873</v>
      </c>
    </row>
    <row r="797" spans="2:2" x14ac:dyDescent="0.2">
      <c r="B797" s="13">
        <v>92.577443430064108</v>
      </c>
    </row>
    <row r="798" spans="2:2" x14ac:dyDescent="0.2">
      <c r="B798" s="13">
        <v>87.977251674675898</v>
      </c>
    </row>
    <row r="799" spans="2:2" x14ac:dyDescent="0.2">
      <c r="B799" s="13">
        <v>84.977316424665176</v>
      </c>
    </row>
    <row r="800" spans="2:2" x14ac:dyDescent="0.2">
      <c r="B800" s="13">
        <v>91.732058002018306</v>
      </c>
    </row>
    <row r="801" spans="2:2" x14ac:dyDescent="0.2">
      <c r="B801" s="13">
        <v>87.66170779498708</v>
      </c>
    </row>
    <row r="802" spans="2:2" x14ac:dyDescent="0.2">
      <c r="B802" s="13">
        <v>89.594893120991429</v>
      </c>
    </row>
    <row r="803" spans="2:2" x14ac:dyDescent="0.2">
      <c r="B803" s="13">
        <v>90.806126061979157</v>
      </c>
    </row>
    <row r="804" spans="2:2" x14ac:dyDescent="0.2">
      <c r="B804" s="13">
        <v>91.24310235611604</v>
      </c>
    </row>
    <row r="805" spans="2:2" x14ac:dyDescent="0.2">
      <c r="B805" s="13">
        <v>92.595711985932567</v>
      </c>
    </row>
    <row r="806" spans="2:2" x14ac:dyDescent="0.2">
      <c r="B806" s="13">
        <v>88.454392582393055</v>
      </c>
    </row>
    <row r="807" spans="2:2" x14ac:dyDescent="0.2">
      <c r="B807" s="13">
        <v>87.371636495752185</v>
      </c>
    </row>
    <row r="808" spans="2:2" x14ac:dyDescent="0.2">
      <c r="B808" s="13">
        <v>87.384802817647738</v>
      </c>
    </row>
    <row r="809" spans="2:2" x14ac:dyDescent="0.2">
      <c r="B809" s="13">
        <v>87.572048035147702</v>
      </c>
    </row>
    <row r="810" spans="2:2" x14ac:dyDescent="0.2">
      <c r="B810" s="13">
        <v>93.417997637538789</v>
      </c>
    </row>
    <row r="811" spans="2:2" x14ac:dyDescent="0.2">
      <c r="B811" s="13">
        <v>89.369104663403149</v>
      </c>
    </row>
    <row r="812" spans="2:2" x14ac:dyDescent="0.2">
      <c r="B812" s="13">
        <v>91.517749217782935</v>
      </c>
    </row>
    <row r="813" spans="2:2" x14ac:dyDescent="0.2">
      <c r="B813" s="13">
        <v>90.938343496808699</v>
      </c>
    </row>
    <row r="814" spans="2:2" x14ac:dyDescent="0.2">
      <c r="B814" s="13">
        <v>80.026359797539939</v>
      </c>
    </row>
    <row r="815" spans="2:2" x14ac:dyDescent="0.2">
      <c r="B815" s="13">
        <v>89.268798588086668</v>
      </c>
    </row>
    <row r="816" spans="2:2" x14ac:dyDescent="0.2">
      <c r="B816" s="13">
        <v>89.812272042864549</v>
      </c>
    </row>
    <row r="817" spans="2:2" x14ac:dyDescent="0.2">
      <c r="B817" s="13">
        <v>88.385048143648206</v>
      </c>
    </row>
    <row r="818" spans="2:2" x14ac:dyDescent="0.2">
      <c r="B818" s="13">
        <v>89.180295497450373</v>
      </c>
    </row>
    <row r="819" spans="2:2" x14ac:dyDescent="0.2">
      <c r="B819" s="13">
        <v>89.392299224658032</v>
      </c>
    </row>
    <row r="820" spans="2:2" x14ac:dyDescent="0.2">
      <c r="B820" s="13">
        <v>82.905046843262468</v>
      </c>
    </row>
    <row r="821" spans="2:2" x14ac:dyDescent="0.2">
      <c r="B821" s="13">
        <v>83.959532676943965</v>
      </c>
    </row>
    <row r="822" spans="2:2" x14ac:dyDescent="0.2">
      <c r="B822" s="13">
        <v>90.757166271636962</v>
      </c>
    </row>
    <row r="823" spans="2:2" x14ac:dyDescent="0.2">
      <c r="B823" s="13">
        <v>88.785223594283792</v>
      </c>
    </row>
    <row r="824" spans="2:2" x14ac:dyDescent="0.2">
      <c r="B824" s="13">
        <v>87.310171519588081</v>
      </c>
    </row>
    <row r="825" spans="2:2" x14ac:dyDescent="0.2">
      <c r="B825" s="13">
        <v>81.849229938646161</v>
      </c>
    </row>
    <row r="826" spans="2:2" x14ac:dyDescent="0.2">
      <c r="B826" s="13">
        <v>91.988186133667526</v>
      </c>
    </row>
    <row r="827" spans="2:2" x14ac:dyDescent="0.2">
      <c r="B827" s="13">
        <v>88.968077264253822</v>
      </c>
    </row>
    <row r="828" spans="2:2" x14ac:dyDescent="0.2">
      <c r="B828" s="13">
        <v>87.315076126237059</v>
      </c>
    </row>
    <row r="829" spans="2:2" x14ac:dyDescent="0.2">
      <c r="B829" s="13">
        <v>87.996363627402516</v>
      </c>
    </row>
    <row r="830" spans="2:2" x14ac:dyDescent="0.2">
      <c r="B830" s="13">
        <v>89.603251579074396</v>
      </c>
    </row>
    <row r="831" spans="2:2" x14ac:dyDescent="0.2">
      <c r="B831" s="13">
        <v>88.822800683712714</v>
      </c>
    </row>
    <row r="832" spans="2:2" x14ac:dyDescent="0.2">
      <c r="B832" s="13">
        <v>86.536316897378072</v>
      </c>
    </row>
    <row r="833" spans="2:2" x14ac:dyDescent="0.2">
      <c r="B833" s="13">
        <v>88.831373393450832</v>
      </c>
    </row>
    <row r="834" spans="2:2" x14ac:dyDescent="0.2">
      <c r="B834" s="13">
        <v>85.344638775613873</v>
      </c>
    </row>
    <row r="835" spans="2:2" x14ac:dyDescent="0.2">
      <c r="B835" s="13">
        <v>85.733997998120159</v>
      </c>
    </row>
    <row r="836" spans="2:2" x14ac:dyDescent="0.2">
      <c r="B836" s="13">
        <v>85.92683236578884</v>
      </c>
    </row>
    <row r="837" spans="2:2" x14ac:dyDescent="0.2">
      <c r="B837" s="13">
        <v>79.925939238791315</v>
      </c>
    </row>
    <row r="838" spans="2:2" x14ac:dyDescent="0.2">
      <c r="B838" s="13">
        <v>86.15908009418574</v>
      </c>
    </row>
    <row r="839" spans="2:2" x14ac:dyDescent="0.2">
      <c r="B839" s="13">
        <v>86.744311441449312</v>
      </c>
    </row>
    <row r="840" spans="2:2" x14ac:dyDescent="0.2">
      <c r="B840" s="13">
        <v>86.940599744726427</v>
      </c>
    </row>
    <row r="841" spans="2:2" x14ac:dyDescent="0.2">
      <c r="B841" s="13">
        <v>90.03797190922306</v>
      </c>
    </row>
    <row r="842" spans="2:2" x14ac:dyDescent="0.2">
      <c r="B842" s="13">
        <v>89.390018118997958</v>
      </c>
    </row>
    <row r="843" spans="2:2" x14ac:dyDescent="0.2">
      <c r="B843" s="13">
        <v>92.707693814444511</v>
      </c>
    </row>
    <row r="844" spans="2:2" x14ac:dyDescent="0.2">
      <c r="B844" s="13">
        <v>90.187660813577523</v>
      </c>
    </row>
    <row r="845" spans="2:2" x14ac:dyDescent="0.2">
      <c r="B845" s="13">
        <v>90.261853369446428</v>
      </c>
    </row>
    <row r="846" spans="2:2" x14ac:dyDescent="0.2">
      <c r="B846" s="13">
        <v>89.215610829353452</v>
      </c>
    </row>
    <row r="847" spans="2:2" x14ac:dyDescent="0.2">
      <c r="B847" s="13">
        <v>89.123567680897452</v>
      </c>
    </row>
    <row r="848" spans="2:2" x14ac:dyDescent="0.2">
      <c r="B848" s="13">
        <v>84.976257613235092</v>
      </c>
    </row>
    <row r="849" spans="2:2" x14ac:dyDescent="0.2">
      <c r="B849" s="13">
        <v>81.549481407672388</v>
      </c>
    </row>
    <row r="850" spans="2:2" x14ac:dyDescent="0.2">
      <c r="B850" s="13">
        <v>87.802078214316339</v>
      </c>
    </row>
    <row r="851" spans="2:2" x14ac:dyDescent="0.2">
      <c r="B851" s="13">
        <v>91.1967140069425</v>
      </c>
    </row>
    <row r="852" spans="2:2" x14ac:dyDescent="0.2">
      <c r="B852" s="13">
        <v>88.100902937704234</v>
      </c>
    </row>
    <row r="853" spans="2:2" x14ac:dyDescent="0.2">
      <c r="B853" s="13">
        <v>82.233499678793549</v>
      </c>
    </row>
    <row r="854" spans="2:2" x14ac:dyDescent="0.2">
      <c r="B854" s="13">
        <v>71.607155986099613</v>
      </c>
    </row>
    <row r="855" spans="2:2" x14ac:dyDescent="0.2">
      <c r="B855" s="13">
        <v>79.363584677903191</v>
      </c>
    </row>
    <row r="856" spans="2:2" x14ac:dyDescent="0.2">
      <c r="B856" s="13">
        <v>82.423973690956046</v>
      </c>
    </row>
    <row r="857" spans="2:2" x14ac:dyDescent="0.2">
      <c r="B857" s="13">
        <v>85.173408572359563</v>
      </c>
    </row>
    <row r="858" spans="2:2" x14ac:dyDescent="0.2">
      <c r="B858" s="13">
        <v>87.472858916896058</v>
      </c>
    </row>
    <row r="859" spans="2:2" x14ac:dyDescent="0.2">
      <c r="B859" s="13">
        <v>82.322596563279262</v>
      </c>
    </row>
    <row r="860" spans="2:2" x14ac:dyDescent="0.2">
      <c r="B860" s="13">
        <v>87.422768371857046</v>
      </c>
    </row>
    <row r="861" spans="2:2" x14ac:dyDescent="0.2">
      <c r="B861" s="13">
        <v>87.20637336699977</v>
      </c>
    </row>
    <row r="862" spans="2:2" x14ac:dyDescent="0.2">
      <c r="B862" s="13">
        <v>87.467211408000523</v>
      </c>
    </row>
    <row r="863" spans="2:2" x14ac:dyDescent="0.2">
      <c r="B863" s="13">
        <v>84.228078090933735</v>
      </c>
    </row>
    <row r="864" spans="2:2" x14ac:dyDescent="0.2">
      <c r="B864" s="13">
        <v>90.300527905784335</v>
      </c>
    </row>
    <row r="865" spans="2:2" x14ac:dyDescent="0.2">
      <c r="B865" s="13">
        <v>93.667090702409496</v>
      </c>
    </row>
    <row r="866" spans="2:2" x14ac:dyDescent="0.2">
      <c r="B866" s="13">
        <v>93.159487404262308</v>
      </c>
    </row>
    <row r="867" spans="2:2" x14ac:dyDescent="0.2">
      <c r="B867" s="13">
        <v>88.106854028059914</v>
      </c>
    </row>
    <row r="868" spans="2:2" x14ac:dyDescent="0.2">
      <c r="B868" s="13">
        <v>87.029199539983409</v>
      </c>
    </row>
    <row r="869" spans="2:2" x14ac:dyDescent="0.2">
      <c r="B869" s="13">
        <v>89.891084060839674</v>
      </c>
    </row>
    <row r="870" spans="2:2" x14ac:dyDescent="0.2">
      <c r="B870" s="13">
        <v>82.626114689942284</v>
      </c>
    </row>
    <row r="871" spans="2:2" x14ac:dyDescent="0.2">
      <c r="B871" s="13">
        <v>82.850462404435973</v>
      </c>
    </row>
    <row r="872" spans="2:2" x14ac:dyDescent="0.2">
      <c r="B872" s="13">
        <v>84.722714190339317</v>
      </c>
    </row>
    <row r="873" spans="2:2" x14ac:dyDescent="0.2">
      <c r="B873" s="13">
        <v>83.197702108818547</v>
      </c>
    </row>
    <row r="874" spans="2:2" x14ac:dyDescent="0.2">
      <c r="B874" s="13">
        <v>83.455820534654663</v>
      </c>
    </row>
    <row r="875" spans="2:2" x14ac:dyDescent="0.2">
      <c r="B875" s="13">
        <v>80.663527459040239</v>
      </c>
    </row>
    <row r="876" spans="2:2" x14ac:dyDescent="0.2">
      <c r="B876" s="13">
        <v>80.63728896398851</v>
      </c>
    </row>
    <row r="877" spans="2:2" x14ac:dyDescent="0.2">
      <c r="B877" s="13">
        <v>87.743581157351429</v>
      </c>
    </row>
    <row r="878" spans="2:2" x14ac:dyDescent="0.2">
      <c r="B878" s="13">
        <v>88.74263456598122</v>
      </c>
    </row>
    <row r="879" spans="2:2" x14ac:dyDescent="0.2">
      <c r="B879" s="13">
        <v>86.710630642418394</v>
      </c>
    </row>
    <row r="880" spans="2:2" x14ac:dyDescent="0.2">
      <c r="B880" s="13">
        <v>82.994889622351224</v>
      </c>
    </row>
    <row r="881" spans="2:2" x14ac:dyDescent="0.2">
      <c r="B881" s="13">
        <v>84.03432827470175</v>
      </c>
    </row>
    <row r="882" spans="2:2" x14ac:dyDescent="0.2">
      <c r="B882" s="13">
        <v>88.486257307931723</v>
      </c>
    </row>
    <row r="883" spans="2:2" x14ac:dyDescent="0.2">
      <c r="B883" s="13">
        <v>88.6634285433598</v>
      </c>
    </row>
    <row r="884" spans="2:2" x14ac:dyDescent="0.2">
      <c r="B884" s="13">
        <v>83.676075810202263</v>
      </c>
    </row>
    <row r="885" spans="2:2" x14ac:dyDescent="0.2">
      <c r="B885" s="13">
        <v>70.752146122177905</v>
      </c>
    </row>
    <row r="886" spans="2:2" x14ac:dyDescent="0.2">
      <c r="B886" s="13">
        <v>79.59156707739541</v>
      </c>
    </row>
    <row r="887" spans="2:2" x14ac:dyDescent="0.2">
      <c r="B887" s="13">
        <v>84.823333740217194</v>
      </c>
    </row>
    <row r="888" spans="2:2" x14ac:dyDescent="0.2">
      <c r="B888" s="13">
        <v>72.170716627885014</v>
      </c>
    </row>
    <row r="889" spans="2:2" x14ac:dyDescent="0.2">
      <c r="B889" s="13">
        <v>70.856606395213205</v>
      </c>
    </row>
    <row r="890" spans="2:2" x14ac:dyDescent="0.2">
      <c r="B890" s="13">
        <v>82.588270914198773</v>
      </c>
    </row>
    <row r="891" spans="2:2" x14ac:dyDescent="0.2">
      <c r="B891" s="13">
        <v>88.452240780417981</v>
      </c>
    </row>
    <row r="892" spans="2:2" x14ac:dyDescent="0.2">
      <c r="B892" s="13">
        <v>90.112839622300442</v>
      </c>
    </row>
    <row r="893" spans="2:2" x14ac:dyDescent="0.2">
      <c r="B893" s="13">
        <v>84.594848439521158</v>
      </c>
    </row>
    <row r="894" spans="2:2" x14ac:dyDescent="0.2">
      <c r="B894" s="13">
        <v>84.79432856605132</v>
      </c>
    </row>
    <row r="895" spans="2:2" x14ac:dyDescent="0.2">
      <c r="B895" s="13">
        <v>81.438178945485291</v>
      </c>
    </row>
    <row r="896" spans="2:2" x14ac:dyDescent="0.2">
      <c r="B896" s="13">
        <v>77.553229915194407</v>
      </c>
    </row>
    <row r="897" spans="2:2" x14ac:dyDescent="0.2">
      <c r="B897" s="13">
        <v>82.071309194040865</v>
      </c>
    </row>
    <row r="898" spans="2:2" x14ac:dyDescent="0.2">
      <c r="B898" s="13">
        <v>81.392772438142813</v>
      </c>
    </row>
    <row r="899" spans="2:2" x14ac:dyDescent="0.2">
      <c r="B899" s="13">
        <v>80.406393753010107</v>
      </c>
    </row>
    <row r="900" spans="2:2" x14ac:dyDescent="0.2">
      <c r="B900" s="13">
        <v>84.315407196117263</v>
      </c>
    </row>
    <row r="901" spans="2:2" x14ac:dyDescent="0.2">
      <c r="B901" s="13">
        <v>86.107645650966447</v>
      </c>
    </row>
    <row r="902" spans="2:2" x14ac:dyDescent="0.2">
      <c r="B902" s="13">
        <v>82.481953752007968</v>
      </c>
    </row>
    <row r="903" spans="2:2" x14ac:dyDescent="0.2">
      <c r="B903" s="13">
        <v>79.972671267460598</v>
      </c>
    </row>
    <row r="904" spans="2:2" x14ac:dyDescent="0.2">
      <c r="B904" s="13">
        <v>83.535756710447558</v>
      </c>
    </row>
    <row r="905" spans="2:2" x14ac:dyDescent="0.2">
      <c r="B905" s="13">
        <v>83.259766609907558</v>
      </c>
    </row>
    <row r="906" spans="2:2" x14ac:dyDescent="0.2">
      <c r="B906" s="13">
        <v>83.324337091159933</v>
      </c>
    </row>
    <row r="907" spans="2:2" x14ac:dyDescent="0.2">
      <c r="B907" s="13">
        <v>82.063985517728995</v>
      </c>
    </row>
    <row r="908" spans="2:2" x14ac:dyDescent="0.2">
      <c r="B908" s="13">
        <v>85.169222710211315</v>
      </c>
    </row>
    <row r="909" spans="2:2" x14ac:dyDescent="0.2">
      <c r="B909" s="13">
        <v>85.150093345057996</v>
      </c>
    </row>
    <row r="910" spans="2:2" x14ac:dyDescent="0.2">
      <c r="B910" s="13">
        <v>77.534316604233638</v>
      </c>
    </row>
    <row r="911" spans="2:2" x14ac:dyDescent="0.2">
      <c r="B911" s="13">
        <v>72.725266525523551</v>
      </c>
    </row>
    <row r="912" spans="2:2" x14ac:dyDescent="0.2">
      <c r="B912" s="13">
        <v>80.905154828564775</v>
      </c>
    </row>
    <row r="913" spans="2:2" x14ac:dyDescent="0.2">
      <c r="B913" s="13">
        <v>88.808627246216489</v>
      </c>
    </row>
    <row r="914" spans="2:2" x14ac:dyDescent="0.2">
      <c r="B914" s="13">
        <v>87.314649330541968</v>
      </c>
    </row>
    <row r="915" spans="2:2" x14ac:dyDescent="0.2">
      <c r="B915" s="13">
        <v>83.259240515330632</v>
      </c>
    </row>
    <row r="916" spans="2:2" x14ac:dyDescent="0.2">
      <c r="B916" s="13">
        <v>77.51512199955927</v>
      </c>
    </row>
    <row r="917" spans="2:2" x14ac:dyDescent="0.2">
      <c r="B917" s="13">
        <v>80.490819332041653</v>
      </c>
    </row>
    <row r="918" spans="2:2" x14ac:dyDescent="0.2">
      <c r="B918" s="13">
        <v>83.599393405318295</v>
      </c>
    </row>
    <row r="919" spans="2:2" x14ac:dyDescent="0.2">
      <c r="B919" s="13">
        <v>85.783853596056986</v>
      </c>
    </row>
    <row r="920" spans="2:2" x14ac:dyDescent="0.2">
      <c r="B920" s="13">
        <v>86.278346980645651</v>
      </c>
    </row>
    <row r="921" spans="2:2" x14ac:dyDescent="0.2">
      <c r="B921" s="13">
        <v>84.351375042162346</v>
      </c>
    </row>
    <row r="922" spans="2:2" x14ac:dyDescent="0.2">
      <c r="B922" s="13">
        <v>87.748852016886062</v>
      </c>
    </row>
    <row r="923" spans="2:2" x14ac:dyDescent="0.2">
      <c r="B923" s="13">
        <v>91.317362933887523</v>
      </c>
    </row>
    <row r="924" spans="2:2" x14ac:dyDescent="0.2">
      <c r="B924" s="13">
        <v>89.880760290032924</v>
      </c>
    </row>
    <row r="925" spans="2:2" x14ac:dyDescent="0.2">
      <c r="B925" s="13">
        <v>88.169600834766982</v>
      </c>
    </row>
    <row r="926" spans="2:2" x14ac:dyDescent="0.2">
      <c r="B926" s="13">
        <v>82.042616302075544</v>
      </c>
    </row>
    <row r="927" spans="2:2" x14ac:dyDescent="0.2">
      <c r="B927" s="13">
        <v>84.129158321232396</v>
      </c>
    </row>
    <row r="928" spans="2:2" x14ac:dyDescent="0.2">
      <c r="B928" s="13">
        <v>85.0546645244373</v>
      </c>
    </row>
    <row r="929" spans="2:2" x14ac:dyDescent="0.2">
      <c r="B929" s="13">
        <v>85.144310591491305</v>
      </c>
    </row>
    <row r="930" spans="2:2" x14ac:dyDescent="0.2">
      <c r="B930" s="13">
        <v>77.33884593755468</v>
      </c>
    </row>
    <row r="931" spans="2:2" x14ac:dyDescent="0.2">
      <c r="B931" s="13">
        <v>80.442588646567785</v>
      </c>
    </row>
    <row r="932" spans="2:2" x14ac:dyDescent="0.2">
      <c r="B932" s="13">
        <v>80.098517859368187</v>
      </c>
    </row>
    <row r="933" spans="2:2" x14ac:dyDescent="0.2">
      <c r="B933" s="13">
        <v>78.695803850213409</v>
      </c>
    </row>
    <row r="934" spans="2:2" x14ac:dyDescent="0.2">
      <c r="B934" s="13">
        <v>81.463802566834858</v>
      </c>
    </row>
    <row r="935" spans="2:2" x14ac:dyDescent="0.2">
      <c r="B935" s="13">
        <v>84.136387014424798</v>
      </c>
    </row>
    <row r="936" spans="2:2" x14ac:dyDescent="0.2">
      <c r="B936" s="13">
        <v>82.5638656996409</v>
      </c>
    </row>
    <row r="937" spans="2:2" x14ac:dyDescent="0.2">
      <c r="B937" s="13">
        <v>85.145834324435384</v>
      </c>
    </row>
    <row r="938" spans="2:2" x14ac:dyDescent="0.2">
      <c r="B938" s="13">
        <v>83.442745900165178</v>
      </c>
    </row>
    <row r="939" spans="2:2" x14ac:dyDescent="0.2">
      <c r="B939" s="13">
        <v>89.33643512679933</v>
      </c>
    </row>
    <row r="940" spans="2:2" x14ac:dyDescent="0.2">
      <c r="B940" s="13">
        <v>90.922813135774902</v>
      </c>
    </row>
    <row r="941" spans="2:2" x14ac:dyDescent="0.2">
      <c r="B941" s="13">
        <v>88.249138110151435</v>
      </c>
    </row>
    <row r="942" spans="2:2" x14ac:dyDescent="0.2">
      <c r="B942" s="13">
        <v>85.160215381457988</v>
      </c>
    </row>
    <row r="943" spans="2:2" x14ac:dyDescent="0.2">
      <c r="B943" s="13">
        <v>87.530184979286616</v>
      </c>
    </row>
    <row r="944" spans="2:2" x14ac:dyDescent="0.2">
      <c r="B944" s="13">
        <v>83.703480744126679</v>
      </c>
    </row>
    <row r="945" spans="2:2" x14ac:dyDescent="0.2">
      <c r="B945" s="13">
        <v>86.806802412737454</v>
      </c>
    </row>
    <row r="946" spans="2:2" x14ac:dyDescent="0.2">
      <c r="B946" s="13">
        <v>84.107605951813369</v>
      </c>
    </row>
    <row r="947" spans="2:2" x14ac:dyDescent="0.2">
      <c r="B947" s="13">
        <v>81.011055321543381</v>
      </c>
    </row>
    <row r="948" spans="2:2" x14ac:dyDescent="0.2">
      <c r="B948" s="13">
        <v>80.344345401456508</v>
      </c>
    </row>
    <row r="949" spans="2:2" x14ac:dyDescent="0.2">
      <c r="B949" s="13">
        <v>82.525450965423218</v>
      </c>
    </row>
    <row r="950" spans="2:2" x14ac:dyDescent="0.2">
      <c r="B950" s="13">
        <v>79.033216595168753</v>
      </c>
    </row>
    <row r="951" spans="2:2" x14ac:dyDescent="0.2">
      <c r="B951" s="13">
        <v>83.640909877514488</v>
      </c>
    </row>
    <row r="952" spans="2:2" x14ac:dyDescent="0.2">
      <c r="B952" s="13">
        <v>84.77982473881562</v>
      </c>
    </row>
    <row r="953" spans="2:2" x14ac:dyDescent="0.2">
      <c r="B953" s="13">
        <v>88.954869629436885</v>
      </c>
    </row>
    <row r="954" spans="2:2" x14ac:dyDescent="0.2">
      <c r="B954" s="13">
        <v>87.213181177977773</v>
      </c>
    </row>
    <row r="955" spans="2:2" x14ac:dyDescent="0.2">
      <c r="B955" s="13">
        <v>86.749671245526315</v>
      </c>
    </row>
    <row r="956" spans="2:2" x14ac:dyDescent="0.2">
      <c r="B956" s="13">
        <v>90.313857511544185</v>
      </c>
    </row>
    <row r="957" spans="2:2" x14ac:dyDescent="0.2">
      <c r="B957" s="13">
        <v>91.772849418103263</v>
      </c>
    </row>
    <row r="958" spans="2:2" x14ac:dyDescent="0.2">
      <c r="B958" s="13">
        <v>88.391307468651874</v>
      </c>
    </row>
    <row r="959" spans="2:2" x14ac:dyDescent="0.2">
      <c r="B959" s="13">
        <v>88.348078452271835</v>
      </c>
    </row>
    <row r="960" spans="2:2" x14ac:dyDescent="0.2">
      <c r="B960" s="13">
        <v>89.840583786823046</v>
      </c>
    </row>
    <row r="961" spans="2:2" x14ac:dyDescent="0.2">
      <c r="B961" s="13">
        <v>89.354396773786547</v>
      </c>
    </row>
    <row r="962" spans="2:2" x14ac:dyDescent="0.2">
      <c r="B962" s="13">
        <v>83.872551165903971</v>
      </c>
    </row>
    <row r="963" spans="2:2" x14ac:dyDescent="0.2">
      <c r="B963" s="13">
        <v>88.857342024934582</v>
      </c>
    </row>
    <row r="964" spans="2:2" x14ac:dyDescent="0.2">
      <c r="B964" s="13">
        <v>90.074245712795602</v>
      </c>
    </row>
    <row r="965" spans="2:2" x14ac:dyDescent="0.2">
      <c r="B965" s="13">
        <v>88.626564770692937</v>
      </c>
    </row>
    <row r="966" spans="2:2" x14ac:dyDescent="0.2">
      <c r="B966" s="13">
        <v>82.7462948343519</v>
      </c>
    </row>
    <row r="967" spans="2:2" x14ac:dyDescent="0.2">
      <c r="B967" s="13">
        <v>87.336992416444062</v>
      </c>
    </row>
    <row r="968" spans="2:2" x14ac:dyDescent="0.2">
      <c r="B968" s="13">
        <v>83.501061660721433</v>
      </c>
    </row>
    <row r="969" spans="2:2" x14ac:dyDescent="0.2">
      <c r="B969" s="13">
        <v>84.599481274127797</v>
      </c>
    </row>
    <row r="970" spans="2:2" x14ac:dyDescent="0.2">
      <c r="B970" s="13">
        <v>87.783499306679786</v>
      </c>
    </row>
    <row r="971" spans="2:2" x14ac:dyDescent="0.2">
      <c r="B971" s="13">
        <v>87.928350855269272</v>
      </c>
    </row>
    <row r="972" spans="2:2" x14ac:dyDescent="0.2">
      <c r="B972" s="13">
        <v>87.94399255560262</v>
      </c>
    </row>
    <row r="973" spans="2:2" x14ac:dyDescent="0.2">
      <c r="B973" s="13">
        <v>90.395275366387082</v>
      </c>
    </row>
    <row r="974" spans="2:2" x14ac:dyDescent="0.2">
      <c r="B974" s="13">
        <v>89.069091682768757</v>
      </c>
    </row>
    <row r="975" spans="2:2" x14ac:dyDescent="0.2">
      <c r="B975" s="13">
        <v>89.676162599144291</v>
      </c>
    </row>
    <row r="976" spans="2:2" x14ac:dyDescent="0.2">
      <c r="B976" s="13">
        <v>86.827938967532504</v>
      </c>
    </row>
    <row r="977" spans="2:2" x14ac:dyDescent="0.2">
      <c r="B977" s="13">
        <v>89.04962530864988</v>
      </c>
    </row>
    <row r="978" spans="2:2" x14ac:dyDescent="0.2">
      <c r="B978" s="13">
        <v>88.212194523657018</v>
      </c>
    </row>
    <row r="979" spans="2:2" x14ac:dyDescent="0.2">
      <c r="B979" s="13">
        <v>85.283303457150978</v>
      </c>
    </row>
    <row r="980" spans="2:2" x14ac:dyDescent="0.2">
      <c r="B980" s="13">
        <v>86.989649293463756</v>
      </c>
    </row>
    <row r="981" spans="2:2" x14ac:dyDescent="0.2">
      <c r="B981" s="13">
        <v>86.873433737864048</v>
      </c>
    </row>
    <row r="982" spans="2:2" x14ac:dyDescent="0.2">
      <c r="B982" s="13">
        <v>84.257342934407049</v>
      </c>
    </row>
    <row r="983" spans="2:2" x14ac:dyDescent="0.2">
      <c r="B983" s="13">
        <v>86.33342990002798</v>
      </c>
    </row>
    <row r="984" spans="2:2" x14ac:dyDescent="0.2">
      <c r="B984" s="13">
        <v>87.869139796287882</v>
      </c>
    </row>
    <row r="985" spans="2:2" x14ac:dyDescent="0.2">
      <c r="B985" s="13">
        <v>87.73133804837002</v>
      </c>
    </row>
    <row r="986" spans="2:2" x14ac:dyDescent="0.2">
      <c r="B986" s="13">
        <v>87.418121946335688</v>
      </c>
    </row>
    <row r="987" spans="2:2" x14ac:dyDescent="0.2">
      <c r="B987" s="13">
        <v>79.780590985227903</v>
      </c>
    </row>
    <row r="988" spans="2:2" x14ac:dyDescent="0.2">
      <c r="B988" s="13">
        <v>83.83115722325897</v>
      </c>
    </row>
    <row r="989" spans="2:2" x14ac:dyDescent="0.2">
      <c r="B989" s="13">
        <v>81.680690734559377</v>
      </c>
    </row>
    <row r="990" spans="2:2" x14ac:dyDescent="0.2">
      <c r="B990" s="13">
        <v>79.856155893310884</v>
      </c>
    </row>
    <row r="991" spans="2:2" x14ac:dyDescent="0.2">
      <c r="B991" s="13">
        <v>89.053917607383767</v>
      </c>
    </row>
    <row r="992" spans="2:2" x14ac:dyDescent="0.2">
      <c r="B992" s="13">
        <v>89.200930144928222</v>
      </c>
    </row>
    <row r="993" spans="2:2" x14ac:dyDescent="0.2">
      <c r="B993" s="13">
        <v>92.428107538139798</v>
      </c>
    </row>
    <row r="994" spans="2:2" x14ac:dyDescent="0.2">
      <c r="B994" s="13">
        <v>89.94750561412674</v>
      </c>
    </row>
    <row r="995" spans="2:2" x14ac:dyDescent="0.2">
      <c r="B995" s="13">
        <v>88.132485918894147</v>
      </c>
    </row>
    <row r="996" spans="2:2" x14ac:dyDescent="0.2">
      <c r="B996" s="13">
        <v>89.041891311557123</v>
      </c>
    </row>
    <row r="997" spans="2:2" x14ac:dyDescent="0.2">
      <c r="B997" s="13">
        <v>89.12170845074165</v>
      </c>
    </row>
    <row r="998" spans="2:2" x14ac:dyDescent="0.2">
      <c r="B998" s="13">
        <v>87.557307229081971</v>
      </c>
    </row>
    <row r="999" spans="2:2" x14ac:dyDescent="0.2">
      <c r="B999" s="13">
        <v>92.162714852068959</v>
      </c>
    </row>
    <row r="1000" spans="2:2" x14ac:dyDescent="0.2">
      <c r="B1000" s="13">
        <v>87.338577970114045</v>
      </c>
    </row>
    <row r="1001" spans="2:2" x14ac:dyDescent="0.2">
      <c r="B1001" s="13">
        <v>87.550775706812772</v>
      </c>
    </row>
    <row r="1002" spans="2:2" x14ac:dyDescent="0.2">
      <c r="B1002" s="13">
        <v>87.285041069426427</v>
      </c>
    </row>
    <row r="1003" spans="2:2" x14ac:dyDescent="0.2">
      <c r="B1003" s="13">
        <v>88.316382406098242</v>
      </c>
    </row>
    <row r="1004" spans="2:2" x14ac:dyDescent="0.2">
      <c r="B1004" s="13">
        <v>88.385879704302695</v>
      </c>
    </row>
    <row r="1005" spans="2:2" x14ac:dyDescent="0.2">
      <c r="B1005" s="13">
        <v>85.00573215784658</v>
      </c>
    </row>
    <row r="1006" spans="2:2" x14ac:dyDescent="0.2">
      <c r="B1006" s="13">
        <v>87.318749133545836</v>
      </c>
    </row>
    <row r="1007" spans="2:2" x14ac:dyDescent="0.2">
      <c r="B1007" s="13">
        <v>87.459442791937533</v>
      </c>
    </row>
    <row r="1008" spans="2:2" x14ac:dyDescent="0.2">
      <c r="B1008" s="13">
        <v>81.470475492010976</v>
      </c>
    </row>
    <row r="1009" spans="2:2" x14ac:dyDescent="0.2">
      <c r="B1009" s="13">
        <v>87.05853284887344</v>
      </c>
    </row>
    <row r="1010" spans="2:2" x14ac:dyDescent="0.2">
      <c r="B1010" s="13">
        <v>85.1935996009706</v>
      </c>
    </row>
    <row r="1011" spans="2:2" x14ac:dyDescent="0.2">
      <c r="B1011" s="13">
        <v>84.075773364453468</v>
      </c>
    </row>
    <row r="1012" spans="2:2" x14ac:dyDescent="0.2">
      <c r="B1012" s="13">
        <v>79.721807425779915</v>
      </c>
    </row>
    <row r="1013" spans="2:2" x14ac:dyDescent="0.2">
      <c r="B1013" s="13">
        <v>87.538043741247577</v>
      </c>
    </row>
    <row r="1014" spans="2:2" x14ac:dyDescent="0.2">
      <c r="B1014" s="13">
        <v>90.337976651927633</v>
      </c>
    </row>
    <row r="1015" spans="2:2" x14ac:dyDescent="0.2">
      <c r="B1015" s="13">
        <v>91.034185284050579</v>
      </c>
    </row>
    <row r="1016" spans="2:2" x14ac:dyDescent="0.2">
      <c r="B1016" s="13">
        <v>90.808878440387446</v>
      </c>
    </row>
    <row r="1017" spans="2:2" x14ac:dyDescent="0.2">
      <c r="B1017" s="13">
        <v>90.921118967042204</v>
      </c>
    </row>
    <row r="1018" spans="2:2" x14ac:dyDescent="0.2">
      <c r="B1018" s="13">
        <v>85.628238799703155</v>
      </c>
    </row>
    <row r="1019" spans="2:2" x14ac:dyDescent="0.2">
      <c r="B1019" s="13">
        <v>89.985020532813394</v>
      </c>
    </row>
    <row r="1020" spans="2:2" x14ac:dyDescent="0.2">
      <c r="B1020" s="13">
        <v>91.390796595229489</v>
      </c>
    </row>
    <row r="1021" spans="2:2" x14ac:dyDescent="0.2">
      <c r="B1021" s="13">
        <v>90.594586600288793</v>
      </c>
    </row>
    <row r="1022" spans="2:2" x14ac:dyDescent="0.2">
      <c r="B1022" s="13">
        <v>91.899080308391078</v>
      </c>
    </row>
    <row r="1023" spans="2:2" x14ac:dyDescent="0.2">
      <c r="B1023" s="13">
        <v>91.826849651620037</v>
      </c>
    </row>
    <row r="1024" spans="2:2" x14ac:dyDescent="0.2">
      <c r="B1024" s="13">
        <v>91.205110705489986</v>
      </c>
    </row>
    <row r="1025" spans="2:2" x14ac:dyDescent="0.2">
      <c r="B1025" s="13">
        <v>82.563383802095188</v>
      </c>
    </row>
    <row r="1026" spans="2:2" x14ac:dyDescent="0.2">
      <c r="B1026" s="13">
        <v>86.39966219723604</v>
      </c>
    </row>
    <row r="1027" spans="2:2" x14ac:dyDescent="0.2">
      <c r="B1027" s="13">
        <v>91.823460783739151</v>
      </c>
    </row>
    <row r="1028" spans="2:2" x14ac:dyDescent="0.2">
      <c r="B1028" s="13">
        <v>92.343557839774192</v>
      </c>
    </row>
    <row r="1029" spans="2:2" x14ac:dyDescent="0.2">
      <c r="B1029" s="13">
        <v>88.699291121962531</v>
      </c>
    </row>
    <row r="1030" spans="2:2" x14ac:dyDescent="0.2">
      <c r="B1030" s="13">
        <v>89.61063211362783</v>
      </c>
    </row>
    <row r="1031" spans="2:2" x14ac:dyDescent="0.2">
      <c r="B1031" s="13">
        <v>91.987792065197041</v>
      </c>
    </row>
    <row r="1032" spans="2:2" x14ac:dyDescent="0.2">
      <c r="B1032" s="13">
        <v>93.758473355035491</v>
      </c>
    </row>
    <row r="1033" spans="2:2" x14ac:dyDescent="0.2">
      <c r="B1033" s="13">
        <v>88.473235099739711</v>
      </c>
    </row>
    <row r="1034" spans="2:2" x14ac:dyDescent="0.2">
      <c r="B1034" s="13">
        <v>93.055644823378117</v>
      </c>
    </row>
    <row r="1035" spans="2:2" x14ac:dyDescent="0.2">
      <c r="B1035" s="13">
        <v>91.494918582855917</v>
      </c>
    </row>
    <row r="1036" spans="2:2" x14ac:dyDescent="0.2">
      <c r="B1036" s="13">
        <v>87.606474702671221</v>
      </c>
    </row>
    <row r="1037" spans="2:2" x14ac:dyDescent="0.2">
      <c r="B1037" s="13">
        <v>90.980802168036789</v>
      </c>
    </row>
    <row r="1038" spans="2:2" x14ac:dyDescent="0.2">
      <c r="B1038" s="13">
        <v>90.398619979505469</v>
      </c>
    </row>
    <row r="1039" spans="2:2" x14ac:dyDescent="0.2">
      <c r="B1039" s="13">
        <v>92.436487500927058</v>
      </c>
    </row>
    <row r="1040" spans="2:2" x14ac:dyDescent="0.2">
      <c r="B1040" s="13">
        <v>90.330938176539604</v>
      </c>
    </row>
    <row r="1041" spans="2:2" x14ac:dyDescent="0.2">
      <c r="B1041" s="13">
        <v>90.252968316482182</v>
      </c>
    </row>
    <row r="1042" spans="2:2" x14ac:dyDescent="0.2">
      <c r="B1042" s="13">
        <v>90.50445422855563</v>
      </c>
    </row>
    <row r="1043" spans="2:2" x14ac:dyDescent="0.2">
      <c r="B1043" s="13">
        <v>87.043467334143443</v>
      </c>
    </row>
    <row r="1044" spans="2:2" x14ac:dyDescent="0.2">
      <c r="B1044" s="13">
        <v>90.65185361018807</v>
      </c>
    </row>
    <row r="1045" spans="2:2" x14ac:dyDescent="0.2">
      <c r="B1045" s="13">
        <v>89.973381339188649</v>
      </c>
    </row>
    <row r="1046" spans="2:2" x14ac:dyDescent="0.2">
      <c r="B1046" s="13">
        <v>91.212339617063634</v>
      </c>
    </row>
    <row r="1047" spans="2:2" x14ac:dyDescent="0.2">
      <c r="B1047" s="13">
        <v>91.041118944266699</v>
      </c>
    </row>
    <row r="1048" spans="2:2" x14ac:dyDescent="0.2">
      <c r="B1048" s="13">
        <v>88.844738171576523</v>
      </c>
    </row>
    <row r="1049" spans="2:2" x14ac:dyDescent="0.2">
      <c r="B1049" s="13">
        <v>90.770080308895814</v>
      </c>
    </row>
    <row r="1050" spans="2:2" x14ac:dyDescent="0.2">
      <c r="B1050" s="13">
        <v>90.596982177630707</v>
      </c>
    </row>
    <row r="1051" spans="2:2" x14ac:dyDescent="0.2">
      <c r="B1051" s="13">
        <v>91.98271825372494</v>
      </c>
    </row>
    <row r="1052" spans="2:2" x14ac:dyDescent="0.2">
      <c r="B1052" s="13">
        <v>91.445828725118076</v>
      </c>
    </row>
    <row r="1053" spans="2:2" x14ac:dyDescent="0.2">
      <c r="B1053" s="13">
        <v>89.470399781918715</v>
      </c>
    </row>
    <row r="1054" spans="2:2" x14ac:dyDescent="0.2">
      <c r="B1054" s="13">
        <v>91.758364963174614</v>
      </c>
    </row>
    <row r="1055" spans="2:2" x14ac:dyDescent="0.2">
      <c r="B1055" s="13">
        <v>91.862457269347146</v>
      </c>
    </row>
    <row r="1056" spans="2:2" x14ac:dyDescent="0.2">
      <c r="B1056" s="13">
        <v>88.529012245742521</v>
      </c>
    </row>
    <row r="1057" spans="2:2" x14ac:dyDescent="0.2">
      <c r="B1057" s="13">
        <v>78.517281910647654</v>
      </c>
    </row>
    <row r="1058" spans="2:2" x14ac:dyDescent="0.2">
      <c r="B1058" s="13">
        <v>88.471940032538782</v>
      </c>
    </row>
    <row r="1059" spans="2:2" x14ac:dyDescent="0.2">
      <c r="B1059" s="13">
        <v>88.125347717148827</v>
      </c>
    </row>
    <row r="1060" spans="2:2" x14ac:dyDescent="0.2">
      <c r="B1060" s="13">
        <v>91.225211888824433</v>
      </c>
    </row>
    <row r="1061" spans="2:2" x14ac:dyDescent="0.2">
      <c r="B1061" s="13">
        <v>89.829008252325579</v>
      </c>
    </row>
    <row r="1062" spans="2:2" x14ac:dyDescent="0.2">
      <c r="B1062" s="13">
        <v>90.368098832899463</v>
      </c>
    </row>
    <row r="1063" spans="2:2" x14ac:dyDescent="0.2">
      <c r="B1063" s="13">
        <v>89.407263856952724</v>
      </c>
    </row>
    <row r="1064" spans="2:2" x14ac:dyDescent="0.2">
      <c r="B1064" s="13">
        <v>91.039619284845969</v>
      </c>
    </row>
    <row r="1065" spans="2:2" x14ac:dyDescent="0.2">
      <c r="B1065" s="13">
        <v>88.875992826861378</v>
      </c>
    </row>
    <row r="1066" spans="2:2" x14ac:dyDescent="0.2">
      <c r="B1066" s="13">
        <v>89.443745115049538</v>
      </c>
    </row>
    <row r="1067" spans="2:2" x14ac:dyDescent="0.2">
      <c r="B1067" s="13">
        <v>88.956888648691475</v>
      </c>
    </row>
    <row r="1068" spans="2:2" x14ac:dyDescent="0.2">
      <c r="B1068" s="13">
        <v>92.057776812505153</v>
      </c>
    </row>
    <row r="1069" spans="2:2" x14ac:dyDescent="0.2">
      <c r="B1069" s="13">
        <v>90.522999967806271</v>
      </c>
    </row>
    <row r="1070" spans="2:2" x14ac:dyDescent="0.2">
      <c r="B1070" s="13">
        <v>92.811945981523593</v>
      </c>
    </row>
    <row r="1071" spans="2:2" x14ac:dyDescent="0.2">
      <c r="B1071" s="13">
        <v>92.483777016342643</v>
      </c>
    </row>
    <row r="1072" spans="2:2" x14ac:dyDescent="0.2">
      <c r="B1072" s="13">
        <v>94.518931762838974</v>
      </c>
    </row>
    <row r="1073" spans="2:2" x14ac:dyDescent="0.2">
      <c r="B1073" s="13">
        <v>93.317729803082713</v>
      </c>
    </row>
    <row r="1074" spans="2:2" x14ac:dyDescent="0.2">
      <c r="B1074" s="13">
        <v>94.062394555844705</v>
      </c>
    </row>
    <row r="1075" spans="2:2" x14ac:dyDescent="0.2">
      <c r="B1075" s="13">
        <v>90.75918203763932</v>
      </c>
    </row>
    <row r="1076" spans="2:2" x14ac:dyDescent="0.2">
      <c r="B1076" s="13">
        <v>88.62467018661053</v>
      </c>
    </row>
    <row r="1077" spans="2:2" x14ac:dyDescent="0.2">
      <c r="B1077" s="13">
        <v>87.365493811201802</v>
      </c>
    </row>
    <row r="1078" spans="2:2" x14ac:dyDescent="0.2">
      <c r="B1078" s="13">
        <v>89.952020202408178</v>
      </c>
    </row>
    <row r="1079" spans="2:2" x14ac:dyDescent="0.2">
      <c r="B1079" s="13">
        <v>92.355633077098148</v>
      </c>
    </row>
    <row r="1080" spans="2:2" x14ac:dyDescent="0.2">
      <c r="B1080" s="13">
        <v>88.086757500189222</v>
      </c>
    </row>
    <row r="1081" spans="2:2" x14ac:dyDescent="0.2">
      <c r="B1081" s="13">
        <v>83.995944269889407</v>
      </c>
    </row>
    <row r="1082" spans="2:2" x14ac:dyDescent="0.2">
      <c r="B1082" s="13">
        <v>87.066846073875467</v>
      </c>
    </row>
    <row r="1083" spans="2:2" x14ac:dyDescent="0.2">
      <c r="B1083" s="13">
        <v>89.287210505346522</v>
      </c>
    </row>
    <row r="1084" spans="2:2" x14ac:dyDescent="0.2">
      <c r="B1084" s="13">
        <v>85.891771220483605</v>
      </c>
    </row>
    <row r="1085" spans="2:2" x14ac:dyDescent="0.2">
      <c r="B1085" s="13">
        <v>84.101652473091278</v>
      </c>
    </row>
    <row r="1086" spans="2:2" x14ac:dyDescent="0.2">
      <c r="B1086" s="13">
        <v>81.142168546479255</v>
      </c>
    </row>
    <row r="1087" spans="2:2" x14ac:dyDescent="0.2">
      <c r="B1087" s="13">
        <v>82.080899336696788</v>
      </c>
    </row>
    <row r="1088" spans="2:2" x14ac:dyDescent="0.2">
      <c r="B1088" s="13">
        <v>80.121718167940955</v>
      </c>
    </row>
    <row r="1089" spans="2:2" x14ac:dyDescent="0.2">
      <c r="B1089" s="13">
        <v>81.509702410612789</v>
      </c>
    </row>
    <row r="1090" spans="2:2" x14ac:dyDescent="0.2">
      <c r="B1090" s="13">
        <v>80.560858579844606</v>
      </c>
    </row>
    <row r="1091" spans="2:2" x14ac:dyDescent="0.2">
      <c r="B1091" s="13">
        <v>81.459441322818208</v>
      </c>
    </row>
    <row r="1092" spans="2:2" x14ac:dyDescent="0.2">
      <c r="B1092" s="13">
        <v>76.820685760845976</v>
      </c>
    </row>
    <row r="1093" spans="2:2" x14ac:dyDescent="0.2">
      <c r="B1093" s="13">
        <v>81.084581651055387</v>
      </c>
    </row>
    <row r="1094" spans="2:2" x14ac:dyDescent="0.2">
      <c r="B1094" s="13">
        <v>83.044586514506321</v>
      </c>
    </row>
    <row r="1095" spans="2:2" x14ac:dyDescent="0.2">
      <c r="B1095" s="13">
        <v>81.236476509707231</v>
      </c>
    </row>
    <row r="1096" spans="2:2" x14ac:dyDescent="0.2">
      <c r="B1096" s="13">
        <v>74.541455924907837</v>
      </c>
    </row>
    <row r="1097" spans="2:2" x14ac:dyDescent="0.2">
      <c r="B1097" s="13">
        <v>79.89382325744397</v>
      </c>
    </row>
    <row r="1098" spans="2:2" x14ac:dyDescent="0.2">
      <c r="B1098" s="13">
        <v>79.160959912237431</v>
      </c>
    </row>
    <row r="1099" spans="2:2" x14ac:dyDescent="0.2">
      <c r="B1099" s="13">
        <v>80.832899001348224</v>
      </c>
    </row>
    <row r="1100" spans="2:2" x14ac:dyDescent="0.2">
      <c r="B1100" s="13">
        <v>76.549896972492419</v>
      </c>
    </row>
    <row r="1101" spans="2:2" x14ac:dyDescent="0.2">
      <c r="B1101" s="13">
        <v>76.92771854575382</v>
      </c>
    </row>
    <row r="1102" spans="2:2" x14ac:dyDescent="0.2">
      <c r="B1102" s="13">
        <v>80.30283761748035</v>
      </c>
    </row>
    <row r="1103" spans="2:2" x14ac:dyDescent="0.2">
      <c r="B1103" s="13">
        <v>78.988255603580328</v>
      </c>
    </row>
    <row r="1104" spans="2:2" x14ac:dyDescent="0.2">
      <c r="B1104" s="13">
        <v>79.681685277848558</v>
      </c>
    </row>
    <row r="1105" spans="2:2" x14ac:dyDescent="0.2">
      <c r="B1105" s="13">
        <v>77.296180088057369</v>
      </c>
    </row>
    <row r="1106" spans="2:2" x14ac:dyDescent="0.2">
      <c r="B1106" s="13">
        <v>76.395294860492811</v>
      </c>
    </row>
    <row r="1107" spans="2:2" x14ac:dyDescent="0.2">
      <c r="B1107" s="13">
        <v>78.905525730297995</v>
      </c>
    </row>
    <row r="1108" spans="2:2" x14ac:dyDescent="0.2">
      <c r="B1108" s="13">
        <v>86.072890140972675</v>
      </c>
    </row>
    <row r="1109" spans="2:2" x14ac:dyDescent="0.2">
      <c r="B1109" s="13">
        <v>79.729993396424348</v>
      </c>
    </row>
    <row r="1110" spans="2:2" x14ac:dyDescent="0.2">
      <c r="B1110" s="13">
        <v>82.650050768089244</v>
      </c>
    </row>
    <row r="1111" spans="2:2" x14ac:dyDescent="0.2">
      <c r="B1111" s="13">
        <v>82.953468458854843</v>
      </c>
    </row>
    <row r="1112" spans="2:2" x14ac:dyDescent="0.2">
      <c r="B1112" s="13">
        <v>80.313957858919466</v>
      </c>
    </row>
    <row r="1113" spans="2:2" x14ac:dyDescent="0.2">
      <c r="B1113" s="13">
        <v>84.291334274377405</v>
      </c>
    </row>
    <row r="1114" spans="2:2" x14ac:dyDescent="0.2">
      <c r="B1114" s="13">
        <v>71.3513455381878</v>
      </c>
    </row>
    <row r="1115" spans="2:2" x14ac:dyDescent="0.2">
      <c r="B1115" s="13">
        <v>74.916831302902366</v>
      </c>
    </row>
    <row r="1116" spans="2:2" x14ac:dyDescent="0.2">
      <c r="B1116" s="13">
        <v>79.658962012356696</v>
      </c>
    </row>
    <row r="1117" spans="2:2" x14ac:dyDescent="0.2">
      <c r="B1117" s="13">
        <v>79.702783443491256</v>
      </c>
    </row>
    <row r="1118" spans="2:2" x14ac:dyDescent="0.2">
      <c r="B1118" s="13">
        <v>82.875751578244504</v>
      </c>
    </row>
    <row r="1119" spans="2:2" x14ac:dyDescent="0.2">
      <c r="B1119" s="13">
        <v>82.680195023984751</v>
      </c>
    </row>
    <row r="1120" spans="2:2" x14ac:dyDescent="0.2">
      <c r="B1120" s="13">
        <v>81.988930022298334</v>
      </c>
    </row>
    <row r="1121" spans="2:2" x14ac:dyDescent="0.2">
      <c r="B1121" s="13">
        <v>81.000098753678969</v>
      </c>
    </row>
    <row r="1122" spans="2:2" x14ac:dyDescent="0.2">
      <c r="B1122" s="13">
        <v>80.42731924717765</v>
      </c>
    </row>
    <row r="1123" spans="2:2" x14ac:dyDescent="0.2">
      <c r="B1123" s="13">
        <v>82.363027641172437</v>
      </c>
    </row>
    <row r="1124" spans="2:2" x14ac:dyDescent="0.2">
      <c r="B1124" s="13">
        <v>81.753081896450141</v>
      </c>
    </row>
    <row r="1125" spans="2:2" x14ac:dyDescent="0.2">
      <c r="B1125" s="13">
        <v>79.635513834883866</v>
      </c>
    </row>
    <row r="1126" spans="2:2" x14ac:dyDescent="0.2">
      <c r="B1126" s="13">
        <v>77.902235626062009</v>
      </c>
    </row>
    <row r="1127" spans="2:2" x14ac:dyDescent="0.2">
      <c r="B1127" s="13">
        <v>72.798851639521388</v>
      </c>
    </row>
    <row r="1128" spans="2:2" x14ac:dyDescent="0.2">
      <c r="B1128" s="13">
        <v>74.768619664727353</v>
      </c>
    </row>
    <row r="1129" spans="2:2" x14ac:dyDescent="0.2">
      <c r="B1129" s="13">
        <v>83.630267886157583</v>
      </c>
    </row>
    <row r="1130" spans="2:2" x14ac:dyDescent="0.2">
      <c r="B1130" s="13">
        <v>80.761535693488142</v>
      </c>
    </row>
    <row r="1131" spans="2:2" x14ac:dyDescent="0.2">
      <c r="B1131" s="13">
        <v>84.888523485096627</v>
      </c>
    </row>
    <row r="1132" spans="2:2" x14ac:dyDescent="0.2">
      <c r="B1132" s="13">
        <v>77.297779365094797</v>
      </c>
    </row>
    <row r="1133" spans="2:2" x14ac:dyDescent="0.2">
      <c r="B1133" s="13">
        <v>80.190779221107007</v>
      </c>
    </row>
    <row r="1134" spans="2:2" x14ac:dyDescent="0.2">
      <c r="B1134" s="13">
        <v>81.60689342199764</v>
      </c>
    </row>
    <row r="1135" spans="2:2" x14ac:dyDescent="0.2">
      <c r="B1135" s="13">
        <v>80.763044190919402</v>
      </c>
    </row>
    <row r="1136" spans="2:2" x14ac:dyDescent="0.2">
      <c r="B1136" s="13">
        <v>80.70227817471492</v>
      </c>
    </row>
    <row r="1137" spans="2:2" x14ac:dyDescent="0.2">
      <c r="B1137" s="13">
        <v>83.374213065487282</v>
      </c>
    </row>
    <row r="1138" spans="2:2" x14ac:dyDescent="0.2">
      <c r="B1138" s="13">
        <v>87.149194580838696</v>
      </c>
    </row>
    <row r="1139" spans="2:2" x14ac:dyDescent="0.2">
      <c r="B1139" s="13">
        <v>82.321092810253973</v>
      </c>
    </row>
    <row r="1140" spans="2:2" x14ac:dyDescent="0.2">
      <c r="B1140" s="13">
        <v>80.005101363565657</v>
      </c>
    </row>
    <row r="1141" spans="2:2" x14ac:dyDescent="0.2">
      <c r="B1141" s="13">
        <v>76.866522641746712</v>
      </c>
    </row>
    <row r="1142" spans="2:2" x14ac:dyDescent="0.2">
      <c r="B1142" s="13">
        <v>78.65228684460503</v>
      </c>
    </row>
    <row r="1143" spans="2:2" x14ac:dyDescent="0.2">
      <c r="B1143" s="13">
        <v>78.695103154952903</v>
      </c>
    </row>
    <row r="1144" spans="2:2" x14ac:dyDescent="0.2">
      <c r="B1144" s="13">
        <v>81.21188440393766</v>
      </c>
    </row>
    <row r="1145" spans="2:2" x14ac:dyDescent="0.2">
      <c r="B1145" s="13">
        <v>79.502804502169639</v>
      </c>
    </row>
    <row r="1146" spans="2:2" x14ac:dyDescent="0.2">
      <c r="B1146" s="13">
        <v>77.229079310432738</v>
      </c>
    </row>
    <row r="1147" spans="2:2" x14ac:dyDescent="0.2">
      <c r="B1147" s="13">
        <v>80.536433239580077</v>
      </c>
    </row>
    <row r="1148" spans="2:2" x14ac:dyDescent="0.2">
      <c r="B1148" s="13">
        <v>81.288009719405039</v>
      </c>
    </row>
    <row r="1149" spans="2:2" x14ac:dyDescent="0.2">
      <c r="B1149" s="13">
        <v>83.224834219953635</v>
      </c>
    </row>
    <row r="1150" spans="2:2" x14ac:dyDescent="0.2">
      <c r="B1150" s="13">
        <v>78.3933674924304</v>
      </c>
    </row>
    <row r="1151" spans="2:2" x14ac:dyDescent="0.2">
      <c r="B1151" s="13">
        <v>80.378739379800265</v>
      </c>
    </row>
    <row r="1152" spans="2:2" x14ac:dyDescent="0.2">
      <c r="B1152" s="13">
        <v>81.124344674601886</v>
      </c>
    </row>
    <row r="1153" spans="2:2" x14ac:dyDescent="0.2">
      <c r="B1153" s="13">
        <v>80.530101575596376</v>
      </c>
    </row>
    <row r="1154" spans="2:2" x14ac:dyDescent="0.2">
      <c r="B1154" s="13">
        <v>82.246691665693362</v>
      </c>
    </row>
    <row r="1155" spans="2:2" x14ac:dyDescent="0.2">
      <c r="B1155" s="13">
        <v>78.775180810501368</v>
      </c>
    </row>
    <row r="1156" spans="2:2" x14ac:dyDescent="0.2">
      <c r="B1156" s="13">
        <v>81.714064324224609</v>
      </c>
    </row>
    <row r="1157" spans="2:2" x14ac:dyDescent="0.2">
      <c r="B1157" s="13">
        <v>81.985741476057086</v>
      </c>
    </row>
    <row r="1158" spans="2:2" x14ac:dyDescent="0.2">
      <c r="B1158" s="13">
        <v>78.245916674571561</v>
      </c>
    </row>
    <row r="1159" spans="2:2" x14ac:dyDescent="0.2">
      <c r="B1159" s="13">
        <v>71.590704124350438</v>
      </c>
    </row>
    <row r="1160" spans="2:2" x14ac:dyDescent="0.2">
      <c r="B1160" s="13">
        <v>77.954382486313122</v>
      </c>
    </row>
    <row r="1161" spans="2:2" x14ac:dyDescent="0.2">
      <c r="B1161" s="13">
        <v>76.460397433849451</v>
      </c>
    </row>
    <row r="1162" spans="2:2" x14ac:dyDescent="0.2">
      <c r="B1162" s="13">
        <v>73.956560919162868</v>
      </c>
    </row>
    <row r="1163" spans="2:2" x14ac:dyDescent="0.2">
      <c r="B1163" s="13">
        <v>77.548178137339207</v>
      </c>
    </row>
    <row r="1164" spans="2:2" x14ac:dyDescent="0.2">
      <c r="B1164" s="13">
        <v>79.053917298599899</v>
      </c>
    </row>
    <row r="1165" spans="2:2" x14ac:dyDescent="0.2">
      <c r="B1165" s="13">
        <v>78.768304728401574</v>
      </c>
    </row>
    <row r="1166" spans="2:2" x14ac:dyDescent="0.2">
      <c r="B1166" s="13">
        <v>65.866859180344036</v>
      </c>
    </row>
    <row r="1167" spans="2:2" x14ac:dyDescent="0.2">
      <c r="B1167" s="13">
        <v>73.864890636948743</v>
      </c>
    </row>
    <row r="1168" spans="2:2" x14ac:dyDescent="0.2">
      <c r="B1168" s="13">
        <v>80.557131000956716</v>
      </c>
    </row>
    <row r="1169" spans="2:2" x14ac:dyDescent="0.2">
      <c r="B1169" s="13">
        <v>73.447253417421294</v>
      </c>
    </row>
    <row r="1170" spans="2:2" x14ac:dyDescent="0.2">
      <c r="B1170" s="13">
        <v>82.362495425007154</v>
      </c>
    </row>
    <row r="1171" spans="2:2" x14ac:dyDescent="0.2">
      <c r="B1171" s="13">
        <v>80.196498453474888</v>
      </c>
    </row>
    <row r="1172" spans="2:2" x14ac:dyDescent="0.2">
      <c r="B1172" s="13">
        <v>79.34872162391099</v>
      </c>
    </row>
    <row r="1173" spans="2:2" x14ac:dyDescent="0.2">
      <c r="B1173" s="13">
        <v>78.438776390598903</v>
      </c>
    </row>
    <row r="1174" spans="2:2" x14ac:dyDescent="0.2">
      <c r="B1174" s="13">
        <v>80.42592785341256</v>
      </c>
    </row>
    <row r="1175" spans="2:2" x14ac:dyDescent="0.2">
      <c r="B1175" s="13">
        <v>82.280267713104237</v>
      </c>
    </row>
    <row r="1176" spans="2:2" x14ac:dyDescent="0.2">
      <c r="B1176" s="13">
        <v>78.710171537865776</v>
      </c>
    </row>
    <row r="1177" spans="2:2" x14ac:dyDescent="0.2">
      <c r="B1177" s="13">
        <v>73.173538101400496</v>
      </c>
    </row>
    <row r="1178" spans="2:2" x14ac:dyDescent="0.2">
      <c r="B1178" s="13">
        <v>78.722925864623605</v>
      </c>
    </row>
    <row r="1179" spans="2:2" x14ac:dyDescent="0.2">
      <c r="B1179" s="13">
        <v>70.764756694271995</v>
      </c>
    </row>
    <row r="1180" spans="2:2" x14ac:dyDescent="0.2">
      <c r="B1180" s="13">
        <v>80.991065184483134</v>
      </c>
    </row>
    <row r="1181" spans="2:2" x14ac:dyDescent="0.2">
      <c r="B1181" s="13">
        <v>78.870877663803569</v>
      </c>
    </row>
    <row r="1182" spans="2:2" x14ac:dyDescent="0.2">
      <c r="B1182" s="13">
        <v>73.120395428921498</v>
      </c>
    </row>
    <row r="1183" spans="2:2" x14ac:dyDescent="0.2">
      <c r="B1183" s="13">
        <v>77.315790898074567</v>
      </c>
    </row>
    <row r="1184" spans="2:2" x14ac:dyDescent="0.2">
      <c r="B1184" s="13">
        <v>72.926980956296106</v>
      </c>
    </row>
    <row r="1185" spans="2:2" x14ac:dyDescent="0.2">
      <c r="B1185" s="13">
        <v>77.523812440334666</v>
      </c>
    </row>
    <row r="1186" spans="2:2" x14ac:dyDescent="0.2">
      <c r="B1186" s="13">
        <v>79.768384144834073</v>
      </c>
    </row>
    <row r="1187" spans="2:2" x14ac:dyDescent="0.2">
      <c r="B1187" s="13">
        <v>78.961774111399677</v>
      </c>
    </row>
    <row r="1188" spans="2:2" x14ac:dyDescent="0.2">
      <c r="B1188" s="13">
        <v>76.731724930001718</v>
      </c>
    </row>
    <row r="1189" spans="2:2" x14ac:dyDescent="0.2">
      <c r="B1189" s="13">
        <v>82.477078153425708</v>
      </c>
    </row>
    <row r="1190" spans="2:2" x14ac:dyDescent="0.2">
      <c r="B1190" s="13">
        <v>78.121030971982862</v>
      </c>
    </row>
    <row r="1191" spans="2:2" x14ac:dyDescent="0.2">
      <c r="B1191" s="13">
        <v>74.863334438918656</v>
      </c>
    </row>
    <row r="1192" spans="2:2" x14ac:dyDescent="0.2">
      <c r="B1192" s="13">
        <v>79.026371681835201</v>
      </c>
    </row>
    <row r="1193" spans="2:2" x14ac:dyDescent="0.2">
      <c r="B1193" s="13">
        <v>78.359894108588776</v>
      </c>
    </row>
    <row r="1194" spans="2:2" x14ac:dyDescent="0.2">
      <c r="B1194" s="13">
        <v>83.597800244572809</v>
      </c>
    </row>
    <row r="1195" spans="2:2" x14ac:dyDescent="0.2">
      <c r="B1195" s="13">
        <v>79.503952537948379</v>
      </c>
    </row>
    <row r="1196" spans="2:2" x14ac:dyDescent="0.2">
      <c r="B1196" s="13">
        <v>77.857479204192614</v>
      </c>
    </row>
    <row r="1197" spans="2:2" x14ac:dyDescent="0.2">
      <c r="B1197" s="13">
        <v>77.517785153270637</v>
      </c>
    </row>
    <row r="1198" spans="2:2" x14ac:dyDescent="0.2">
      <c r="B1198" s="13">
        <v>76.342635578803907</v>
      </c>
    </row>
    <row r="1199" spans="2:2" x14ac:dyDescent="0.2">
      <c r="B1199" s="13">
        <v>74.703366136322842</v>
      </c>
    </row>
    <row r="1200" spans="2:2" x14ac:dyDescent="0.2">
      <c r="B1200" s="13">
        <v>76.143908346480927</v>
      </c>
    </row>
    <row r="1201" spans="2:2" x14ac:dyDescent="0.2">
      <c r="B1201" s="13">
        <v>71.889957801114519</v>
      </c>
    </row>
    <row r="1202" spans="2:2" x14ac:dyDescent="0.2">
      <c r="B1202" s="13">
        <v>71.276848141639761</v>
      </c>
    </row>
    <row r="1203" spans="2:2" x14ac:dyDescent="0.2">
      <c r="B1203" s="13">
        <v>71.534973262283827</v>
      </c>
    </row>
    <row r="1204" spans="2:2" x14ac:dyDescent="0.2">
      <c r="B1204" s="13">
        <v>66.726182234160532</v>
      </c>
    </row>
    <row r="1205" spans="2:2" x14ac:dyDescent="0.2">
      <c r="B1205" s="13">
        <v>72.931750620303632</v>
      </c>
    </row>
    <row r="1206" spans="2:2" x14ac:dyDescent="0.2">
      <c r="B1206" s="13">
        <v>76.247914518843928</v>
      </c>
    </row>
    <row r="1207" spans="2:2" x14ac:dyDescent="0.2">
      <c r="B1207" s="13">
        <v>70.273661311003792</v>
      </c>
    </row>
    <row r="1208" spans="2:2" x14ac:dyDescent="0.2">
      <c r="B1208" s="13">
        <v>67.069758856844487</v>
      </c>
    </row>
  </sheetData>
  <phoneticPr fontId="17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8"/>
  <sheetViews>
    <sheetView workbookViewId="0"/>
  </sheetViews>
  <sheetFormatPr defaultRowHeight="12.75" x14ac:dyDescent="0.2"/>
  <cols>
    <col min="2" max="2" width="18.28515625" bestFit="1" customWidth="1"/>
    <col min="3" max="3" width="10" customWidth="1"/>
  </cols>
  <sheetData>
    <row r="1" spans="2:4" x14ac:dyDescent="0.2">
      <c r="B1" s="7" t="s">
        <v>35</v>
      </c>
      <c r="C1" s="20" t="s">
        <v>36</v>
      </c>
      <c r="D1" s="12" t="s">
        <v>37</v>
      </c>
    </row>
    <row r="2" spans="2:4" x14ac:dyDescent="0.2">
      <c r="B2" t="s">
        <v>38</v>
      </c>
      <c r="C2" s="5">
        <v>435</v>
      </c>
      <c r="D2" s="13">
        <f>C2*100/$C$18</f>
        <v>25.188187608569773</v>
      </c>
    </row>
    <row r="3" spans="2:4" x14ac:dyDescent="0.2">
      <c r="B3" t="s">
        <v>39</v>
      </c>
      <c r="C3" s="5">
        <v>210</v>
      </c>
      <c r="D3" s="13">
        <f>D2+C3*100/$C$18</f>
        <v>37.348002316155181</v>
      </c>
    </row>
    <row r="4" spans="2:4" x14ac:dyDescent="0.2">
      <c r="B4" t="s">
        <v>40</v>
      </c>
      <c r="C4" s="5">
        <v>205</v>
      </c>
      <c r="D4" s="13">
        <f t="shared" ref="D4:D16" si="0">D3+C4*100/$C$18</f>
        <v>49.218297625940934</v>
      </c>
    </row>
    <row r="5" spans="2:4" x14ac:dyDescent="0.2">
      <c r="B5" t="s">
        <v>41</v>
      </c>
      <c r="C5" s="5">
        <v>180</v>
      </c>
      <c r="D5" s="13">
        <f t="shared" si="0"/>
        <v>59.640995946728424</v>
      </c>
    </row>
    <row r="6" spans="2:4" x14ac:dyDescent="0.2">
      <c r="B6" s="8" t="s">
        <v>42</v>
      </c>
      <c r="C6" s="5">
        <v>160</v>
      </c>
      <c r="D6" s="13">
        <f t="shared" si="0"/>
        <v>68.905616676317308</v>
      </c>
    </row>
    <row r="7" spans="2:4" x14ac:dyDescent="0.2">
      <c r="B7" s="8" t="s">
        <v>43</v>
      </c>
      <c r="C7" s="5">
        <v>105</v>
      </c>
      <c r="D7" s="13">
        <f t="shared" si="0"/>
        <v>74.985524030110014</v>
      </c>
    </row>
    <row r="8" spans="2:4" x14ac:dyDescent="0.2">
      <c r="B8" s="8" t="s">
        <v>44</v>
      </c>
      <c r="C8" s="5">
        <v>75</v>
      </c>
      <c r="D8" s="13">
        <f t="shared" si="0"/>
        <v>79.328314997104798</v>
      </c>
    </row>
    <row r="9" spans="2:4" x14ac:dyDescent="0.2">
      <c r="B9" s="8" t="s">
        <v>45</v>
      </c>
      <c r="C9" s="5">
        <v>73</v>
      </c>
      <c r="D9" s="13">
        <f t="shared" si="0"/>
        <v>83.555298204979721</v>
      </c>
    </row>
    <row r="10" spans="2:4" x14ac:dyDescent="0.2">
      <c r="B10" s="8" t="s">
        <v>46</v>
      </c>
      <c r="C10" s="5">
        <v>49</v>
      </c>
      <c r="D10" s="13">
        <f t="shared" si="0"/>
        <v>86.392588303416318</v>
      </c>
    </row>
    <row r="11" spans="2:4" x14ac:dyDescent="0.2">
      <c r="B11" s="8" t="s">
        <v>47</v>
      </c>
      <c r="C11" s="5">
        <v>46</v>
      </c>
      <c r="D11" s="13">
        <f t="shared" si="0"/>
        <v>89.056166763173124</v>
      </c>
    </row>
    <row r="12" spans="2:4" x14ac:dyDescent="0.2">
      <c r="B12" s="8" t="s">
        <v>48</v>
      </c>
      <c r="C12" s="5">
        <v>45</v>
      </c>
      <c r="D12" s="13">
        <f t="shared" si="0"/>
        <v>91.66184134337</v>
      </c>
    </row>
    <row r="13" spans="2:4" x14ac:dyDescent="0.2">
      <c r="B13" s="8" t="s">
        <v>49</v>
      </c>
      <c r="C13" s="5">
        <v>44</v>
      </c>
      <c r="D13" s="13">
        <f t="shared" si="0"/>
        <v>94.209612044006946</v>
      </c>
    </row>
    <row r="14" spans="2:4" x14ac:dyDescent="0.2">
      <c r="B14" s="8" t="s">
        <v>50</v>
      </c>
      <c r="C14" s="5">
        <v>43</v>
      </c>
      <c r="D14" s="13">
        <f t="shared" si="0"/>
        <v>96.699478865083961</v>
      </c>
    </row>
    <row r="15" spans="2:4" x14ac:dyDescent="0.2">
      <c r="B15" s="8" t="s">
        <v>51</v>
      </c>
      <c r="C15" s="5">
        <v>42</v>
      </c>
      <c r="D15" s="13">
        <f t="shared" si="0"/>
        <v>99.131441806601046</v>
      </c>
    </row>
    <row r="16" spans="2:4" x14ac:dyDescent="0.2">
      <c r="B16" s="8" t="s">
        <v>52</v>
      </c>
      <c r="C16" s="5">
        <v>15</v>
      </c>
      <c r="D16" s="13">
        <f t="shared" si="0"/>
        <v>100</v>
      </c>
    </row>
    <row r="17" spans="2:4" x14ac:dyDescent="0.2">
      <c r="C17" s="5"/>
      <c r="D17" s="13"/>
    </row>
    <row r="18" spans="2:4" x14ac:dyDescent="0.2">
      <c r="B18" t="s">
        <v>53</v>
      </c>
      <c r="C18" s="5">
        <f>SUM(C2:C16)</f>
        <v>1727</v>
      </c>
      <c r="D18" s="13"/>
    </row>
  </sheetData>
  <phoneticPr fontId="1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2"/>
  <sheetViews>
    <sheetView workbookViewId="0">
      <selection activeCell="K32" sqref="K32"/>
    </sheetView>
  </sheetViews>
  <sheetFormatPr defaultRowHeight="12.75" x14ac:dyDescent="0.2"/>
  <cols>
    <col min="2" max="2" width="10.42578125" bestFit="1" customWidth="1"/>
    <col min="4" max="4" width="9.85546875" bestFit="1" customWidth="1"/>
    <col min="13" max="13" width="10.140625" style="5" customWidth="1"/>
    <col min="14" max="14" width="11.140625" style="5" bestFit="1" customWidth="1"/>
    <col min="15" max="15" width="10.140625" style="5" customWidth="1"/>
  </cols>
  <sheetData>
    <row r="1" spans="1:15" ht="15" x14ac:dyDescent="0.25">
      <c r="A1" s="25" t="s">
        <v>71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24" t="s">
        <v>62</v>
      </c>
      <c r="J1" s="7" t="s">
        <v>53</v>
      </c>
      <c r="L1" s="25" t="s">
        <v>72</v>
      </c>
      <c r="M1" s="7" t="s">
        <v>63</v>
      </c>
      <c r="N1" s="7" t="s">
        <v>64</v>
      </c>
      <c r="O1" s="7" t="s">
        <v>65</v>
      </c>
    </row>
    <row r="2" spans="1:15" x14ac:dyDescent="0.2">
      <c r="B2" s="21">
        <v>25</v>
      </c>
      <c r="C2" s="21">
        <v>2.5</v>
      </c>
      <c r="D2" s="21">
        <v>4</v>
      </c>
      <c r="E2" s="21">
        <v>7</v>
      </c>
      <c r="F2" s="21">
        <v>5</v>
      </c>
      <c r="G2" s="21">
        <v>30</v>
      </c>
      <c r="H2" s="21">
        <v>5</v>
      </c>
      <c r="I2" s="21">
        <v>17</v>
      </c>
      <c r="J2" s="22">
        <f>SUM(B2:I2)</f>
        <v>95.5</v>
      </c>
      <c r="M2" s="5" t="s">
        <v>66</v>
      </c>
      <c r="N2" s="5" t="s">
        <v>67</v>
      </c>
      <c r="O2" s="5">
        <v>7.46</v>
      </c>
    </row>
    <row r="3" spans="1:15" x14ac:dyDescent="0.2">
      <c r="B3" s="23">
        <f>B2/$J$2</f>
        <v>0.26178010471204188</v>
      </c>
      <c r="C3" s="23">
        <f t="shared" ref="C3:J3" si="0">C2/$J$2</f>
        <v>2.6178010471204188E-2</v>
      </c>
      <c r="D3" s="23">
        <f t="shared" si="0"/>
        <v>4.1884816753926704E-2</v>
      </c>
      <c r="E3" s="23">
        <f t="shared" si="0"/>
        <v>7.3298429319371722E-2</v>
      </c>
      <c r="F3" s="23">
        <f t="shared" si="0"/>
        <v>5.2356020942408377E-2</v>
      </c>
      <c r="G3" s="23">
        <f t="shared" si="0"/>
        <v>0.31413612565445026</v>
      </c>
      <c r="H3" s="23">
        <f t="shared" si="0"/>
        <v>5.2356020942408377E-2</v>
      </c>
      <c r="I3" s="23">
        <f t="shared" si="0"/>
        <v>0.17801047120418848</v>
      </c>
      <c r="J3" s="23">
        <f t="shared" si="0"/>
        <v>1</v>
      </c>
      <c r="M3" s="5" t="s">
        <v>66</v>
      </c>
      <c r="N3" s="5" t="s">
        <v>67</v>
      </c>
      <c r="O3" s="5">
        <v>4.26</v>
      </c>
    </row>
    <row r="4" spans="1:15" x14ac:dyDescent="0.2">
      <c r="M4" s="5" t="s">
        <v>66</v>
      </c>
      <c r="N4" s="5" t="s">
        <v>67</v>
      </c>
      <c r="O4" s="5">
        <v>5.01</v>
      </c>
    </row>
    <row r="5" spans="1:15" x14ac:dyDescent="0.2">
      <c r="M5" s="5" t="s">
        <v>66</v>
      </c>
      <c r="N5" s="5" t="s">
        <v>67</v>
      </c>
      <c r="O5" s="5">
        <v>3.78</v>
      </c>
    </row>
    <row r="6" spans="1:15" x14ac:dyDescent="0.2">
      <c r="M6" s="5" t="s">
        <v>66</v>
      </c>
      <c r="N6" s="5" t="s">
        <v>67</v>
      </c>
      <c r="O6" s="5">
        <v>7.49</v>
      </c>
    </row>
    <row r="7" spans="1:15" x14ac:dyDescent="0.2">
      <c r="M7" s="5" t="s">
        <v>66</v>
      </c>
      <c r="N7" s="5" t="s">
        <v>67</v>
      </c>
      <c r="O7" s="5">
        <v>8.9499999999999993</v>
      </c>
    </row>
    <row r="8" spans="1:15" x14ac:dyDescent="0.2">
      <c r="M8" s="5" t="s">
        <v>66</v>
      </c>
      <c r="N8" s="5" t="s">
        <v>67</v>
      </c>
      <c r="O8" s="5">
        <v>5.65</v>
      </c>
    </row>
    <row r="9" spans="1:15" x14ac:dyDescent="0.2">
      <c r="M9" s="5" t="s">
        <v>66</v>
      </c>
      <c r="N9" s="5" t="s">
        <v>67</v>
      </c>
      <c r="O9" s="5">
        <v>7.7</v>
      </c>
    </row>
    <row r="10" spans="1:15" x14ac:dyDescent="0.2">
      <c r="M10" s="5" t="s">
        <v>66</v>
      </c>
      <c r="N10" s="5" t="s">
        <v>67</v>
      </c>
      <c r="O10" s="5">
        <v>4.43</v>
      </c>
    </row>
    <row r="11" spans="1:15" x14ac:dyDescent="0.2">
      <c r="M11" s="5" t="s">
        <v>66</v>
      </c>
      <c r="N11" s="5" t="s">
        <v>67</v>
      </c>
      <c r="O11" s="5">
        <v>4.46</v>
      </c>
    </row>
    <row r="12" spans="1:15" x14ac:dyDescent="0.2">
      <c r="M12" s="5" t="s">
        <v>66</v>
      </c>
      <c r="N12" s="5" t="s">
        <v>67</v>
      </c>
      <c r="O12" s="5">
        <v>5.92</v>
      </c>
    </row>
    <row r="13" spans="1:15" x14ac:dyDescent="0.2">
      <c r="M13" s="5" t="s">
        <v>66</v>
      </c>
      <c r="N13" s="5" t="s">
        <v>67</v>
      </c>
      <c r="O13" s="5">
        <v>4.75</v>
      </c>
    </row>
    <row r="14" spans="1:15" x14ac:dyDescent="0.2">
      <c r="M14" s="5" t="s">
        <v>66</v>
      </c>
      <c r="N14" s="5" t="s">
        <v>67</v>
      </c>
      <c r="O14" s="5">
        <v>6.61</v>
      </c>
    </row>
    <row r="15" spans="1:15" x14ac:dyDescent="0.2">
      <c r="M15" s="5" t="s">
        <v>66</v>
      </c>
      <c r="N15" s="5" t="s">
        <v>67</v>
      </c>
      <c r="O15" s="5">
        <v>3.81</v>
      </c>
    </row>
    <row r="16" spans="1:15" x14ac:dyDescent="0.2">
      <c r="M16" s="5" t="s">
        <v>66</v>
      </c>
      <c r="N16" s="5" t="s">
        <v>67</v>
      </c>
      <c r="O16" s="5">
        <v>4.3499999999999996</v>
      </c>
    </row>
    <row r="17" spans="13:15" x14ac:dyDescent="0.2">
      <c r="M17" s="5" t="s">
        <v>66</v>
      </c>
      <c r="N17" s="5" t="s">
        <v>67</v>
      </c>
      <c r="O17" s="5">
        <v>3.65</v>
      </c>
    </row>
    <row r="18" spans="13:15" x14ac:dyDescent="0.2">
      <c r="M18" s="5" t="s">
        <v>66</v>
      </c>
      <c r="N18" s="5" t="s">
        <v>67</v>
      </c>
      <c r="O18" s="5">
        <v>4.97</v>
      </c>
    </row>
    <row r="19" spans="13:15" x14ac:dyDescent="0.2">
      <c r="M19" s="5" t="s">
        <v>66</v>
      </c>
      <c r="N19" s="5" t="s">
        <v>67</v>
      </c>
      <c r="O19" s="5">
        <v>5.6</v>
      </c>
    </row>
    <row r="20" spans="13:15" x14ac:dyDescent="0.2">
      <c r="M20" s="5" t="s">
        <v>66</v>
      </c>
      <c r="N20" s="5" t="s">
        <v>67</v>
      </c>
      <c r="O20" s="5">
        <v>3.85</v>
      </c>
    </row>
    <row r="21" spans="13:15" x14ac:dyDescent="0.2">
      <c r="M21" s="5" t="s">
        <v>66</v>
      </c>
      <c r="N21" s="5" t="s">
        <v>67</v>
      </c>
      <c r="O21" s="5">
        <v>6.02</v>
      </c>
    </row>
    <row r="22" spans="13:15" x14ac:dyDescent="0.2">
      <c r="M22" s="5" t="s">
        <v>66</v>
      </c>
      <c r="N22" s="5" t="s">
        <v>67</v>
      </c>
      <c r="O22" s="5">
        <v>5.76</v>
      </c>
    </row>
    <row r="23" spans="13:15" x14ac:dyDescent="0.2">
      <c r="M23" s="5" t="s">
        <v>66</v>
      </c>
      <c r="N23" s="5" t="s">
        <v>67</v>
      </c>
      <c r="O23" s="5">
        <v>3.63</v>
      </c>
    </row>
    <row r="24" spans="13:15" x14ac:dyDescent="0.2">
      <c r="M24" s="5" t="s">
        <v>66</v>
      </c>
      <c r="N24" s="5" t="s">
        <v>67</v>
      </c>
      <c r="O24" s="5">
        <v>6.74</v>
      </c>
    </row>
    <row r="25" spans="13:15" x14ac:dyDescent="0.2">
      <c r="M25" s="5" t="s">
        <v>66</v>
      </c>
      <c r="N25" s="5" t="s">
        <v>67</v>
      </c>
      <c r="O25" s="5">
        <v>7.75</v>
      </c>
    </row>
    <row r="26" spans="13:15" x14ac:dyDescent="0.2">
      <c r="M26" s="5" t="s">
        <v>66</v>
      </c>
      <c r="N26" s="5" t="s">
        <v>67</v>
      </c>
      <c r="O26" s="5">
        <v>5.42</v>
      </c>
    </row>
    <row r="27" spans="13:15" x14ac:dyDescent="0.2">
      <c r="M27" s="5" t="s">
        <v>66</v>
      </c>
      <c r="N27" s="5" t="s">
        <v>67</v>
      </c>
      <c r="O27" s="5">
        <v>5.43</v>
      </c>
    </row>
    <row r="28" spans="13:15" x14ac:dyDescent="0.2">
      <c r="M28" s="5" t="s">
        <v>66</v>
      </c>
      <c r="N28" s="5" t="s">
        <v>67</v>
      </c>
      <c r="O28" s="5">
        <v>6.32</v>
      </c>
    </row>
    <row r="29" spans="13:15" x14ac:dyDescent="0.2">
      <c r="M29" s="5" t="s">
        <v>66</v>
      </c>
      <c r="N29" s="5" t="s">
        <v>67</v>
      </c>
      <c r="O29" s="5">
        <v>5.09</v>
      </c>
    </row>
    <row r="30" spans="13:15" x14ac:dyDescent="0.2">
      <c r="M30" s="5" t="s">
        <v>66</v>
      </c>
      <c r="N30" s="5" t="s">
        <v>67</v>
      </c>
      <c r="O30" s="5">
        <v>3.11</v>
      </c>
    </row>
    <row r="31" spans="13:15" x14ac:dyDescent="0.2">
      <c r="M31" s="5" t="s">
        <v>66</v>
      </c>
      <c r="N31" s="5" t="s">
        <v>67</v>
      </c>
      <c r="O31" s="5">
        <v>6.54</v>
      </c>
    </row>
    <row r="32" spans="13:15" x14ac:dyDescent="0.2">
      <c r="M32" s="5" t="s">
        <v>66</v>
      </c>
      <c r="N32" s="5" t="s">
        <v>67</v>
      </c>
      <c r="O32" s="5">
        <v>3.47</v>
      </c>
    </row>
    <row r="33" spans="13:15" x14ac:dyDescent="0.2">
      <c r="M33" s="5" t="s">
        <v>66</v>
      </c>
      <c r="N33" s="5" t="s">
        <v>67</v>
      </c>
      <c r="O33" s="5">
        <v>3.78</v>
      </c>
    </row>
    <row r="34" spans="13:15" x14ac:dyDescent="0.2">
      <c r="M34" s="5" t="s">
        <v>66</v>
      </c>
      <c r="N34" s="5" t="s">
        <v>68</v>
      </c>
      <c r="O34" s="5">
        <v>1.84</v>
      </c>
    </row>
    <row r="35" spans="13:15" x14ac:dyDescent="0.2">
      <c r="M35" s="5" t="s">
        <v>66</v>
      </c>
      <c r="N35" s="5" t="s">
        <v>68</v>
      </c>
      <c r="O35" s="5">
        <v>4.71</v>
      </c>
    </row>
    <row r="36" spans="13:15" x14ac:dyDescent="0.2">
      <c r="M36" s="5" t="s">
        <v>66</v>
      </c>
      <c r="N36" s="5" t="s">
        <v>68</v>
      </c>
      <c r="O36" s="5">
        <v>2.98</v>
      </c>
    </row>
    <row r="37" spans="13:15" x14ac:dyDescent="0.2">
      <c r="M37" s="5" t="s">
        <v>66</v>
      </c>
      <c r="N37" s="5" t="s">
        <v>68</v>
      </c>
      <c r="O37" s="5">
        <v>2.2799999999999998</v>
      </c>
    </row>
    <row r="38" spans="13:15" x14ac:dyDescent="0.2">
      <c r="M38" s="5" t="s">
        <v>66</v>
      </c>
      <c r="N38" s="5" t="s">
        <v>68</v>
      </c>
      <c r="O38" s="5">
        <v>2.77</v>
      </c>
    </row>
    <row r="39" spans="13:15" x14ac:dyDescent="0.2">
      <c r="M39" s="5" t="s">
        <v>66</v>
      </c>
      <c r="N39" s="5" t="s">
        <v>68</v>
      </c>
      <c r="O39" s="5">
        <v>2.76</v>
      </c>
    </row>
    <row r="40" spans="13:15" x14ac:dyDescent="0.2">
      <c r="M40" s="5" t="s">
        <v>66</v>
      </c>
      <c r="N40" s="5" t="s">
        <v>68</v>
      </c>
      <c r="O40" s="5">
        <v>2.17</v>
      </c>
    </row>
    <row r="41" spans="13:15" x14ac:dyDescent="0.2">
      <c r="M41" s="5" t="s">
        <v>66</v>
      </c>
      <c r="N41" s="5" t="s">
        <v>68</v>
      </c>
      <c r="O41" s="5">
        <v>2.61</v>
      </c>
    </row>
    <row r="42" spans="13:15" x14ac:dyDescent="0.2">
      <c r="M42" s="5" t="s">
        <v>66</v>
      </c>
      <c r="N42" s="5" t="s">
        <v>68</v>
      </c>
      <c r="O42" s="5">
        <v>1.88</v>
      </c>
    </row>
    <row r="43" spans="13:15" x14ac:dyDescent="0.2">
      <c r="M43" s="5" t="s">
        <v>66</v>
      </c>
      <c r="N43" s="5" t="s">
        <v>68</v>
      </c>
      <c r="O43" s="5">
        <v>3.08</v>
      </c>
    </row>
    <row r="44" spans="13:15" x14ac:dyDescent="0.2">
      <c r="M44" s="5" t="s">
        <v>66</v>
      </c>
      <c r="N44" s="5" t="s">
        <v>68</v>
      </c>
      <c r="O44" s="5">
        <v>3.55</v>
      </c>
    </row>
    <row r="45" spans="13:15" x14ac:dyDescent="0.2">
      <c r="M45" s="5" t="s">
        <v>66</v>
      </c>
      <c r="N45" s="5" t="s">
        <v>68</v>
      </c>
      <c r="O45" s="5">
        <v>1.82</v>
      </c>
    </row>
    <row r="46" spans="13:15" x14ac:dyDescent="0.2">
      <c r="M46" s="5" t="s">
        <v>66</v>
      </c>
      <c r="N46" s="5" t="s">
        <v>68</v>
      </c>
      <c r="O46" s="5">
        <v>4.62</v>
      </c>
    </row>
    <row r="47" spans="13:15" x14ac:dyDescent="0.2">
      <c r="M47" s="5" t="s">
        <v>66</v>
      </c>
      <c r="N47" s="5" t="s">
        <v>68</v>
      </c>
      <c r="O47" s="5">
        <v>4.04</v>
      </c>
    </row>
    <row r="48" spans="13:15" x14ac:dyDescent="0.2">
      <c r="M48" s="5" t="s">
        <v>66</v>
      </c>
      <c r="N48" s="5" t="s">
        <v>68</v>
      </c>
      <c r="O48" s="5">
        <v>2.58</v>
      </c>
    </row>
    <row r="49" spans="13:15" x14ac:dyDescent="0.2">
      <c r="M49" s="5" t="s">
        <v>66</v>
      </c>
      <c r="N49" s="5" t="s">
        <v>68</v>
      </c>
      <c r="O49" s="5">
        <v>2.11</v>
      </c>
    </row>
    <row r="50" spans="13:15" x14ac:dyDescent="0.2">
      <c r="M50" s="5" t="s">
        <v>66</v>
      </c>
      <c r="N50" s="5" t="s">
        <v>68</v>
      </c>
      <c r="O50" s="5">
        <v>3.46</v>
      </c>
    </row>
    <row r="51" spans="13:15" x14ac:dyDescent="0.2">
      <c r="M51" s="5" t="s">
        <v>66</v>
      </c>
      <c r="N51" s="5" t="s">
        <v>68</v>
      </c>
      <c r="O51" s="5">
        <v>3.45</v>
      </c>
    </row>
    <row r="52" spans="13:15" x14ac:dyDescent="0.2">
      <c r="M52" s="5" t="s">
        <v>66</v>
      </c>
      <c r="N52" s="5" t="s">
        <v>68</v>
      </c>
      <c r="O52" s="5">
        <v>2.46</v>
      </c>
    </row>
    <row r="53" spans="13:15" x14ac:dyDescent="0.2">
      <c r="M53" s="5" t="s">
        <v>66</v>
      </c>
      <c r="N53" s="5" t="s">
        <v>68</v>
      </c>
      <c r="O53" s="5">
        <v>4</v>
      </c>
    </row>
    <row r="54" spans="13:15" x14ac:dyDescent="0.2">
      <c r="M54" s="5" t="s">
        <v>66</v>
      </c>
      <c r="N54" s="5" t="s">
        <v>68</v>
      </c>
      <c r="O54" s="5">
        <v>2.1800000000000002</v>
      </c>
    </row>
    <row r="55" spans="13:15" x14ac:dyDescent="0.2">
      <c r="M55" s="5" t="s">
        <v>66</v>
      </c>
      <c r="N55" s="5" t="s">
        <v>68</v>
      </c>
      <c r="O55" s="5">
        <v>1.64</v>
      </c>
    </row>
    <row r="56" spans="13:15" x14ac:dyDescent="0.2">
      <c r="M56" s="5" t="s">
        <v>66</v>
      </c>
      <c r="N56" s="5" t="s">
        <v>68</v>
      </c>
      <c r="O56" s="5">
        <v>5.87</v>
      </c>
    </row>
    <row r="57" spans="13:15" x14ac:dyDescent="0.2">
      <c r="M57" s="5" t="s">
        <v>66</v>
      </c>
      <c r="N57" s="5" t="s">
        <v>68</v>
      </c>
      <c r="O57" s="5">
        <v>1.95</v>
      </c>
    </row>
    <row r="58" spans="13:15" x14ac:dyDescent="0.2">
      <c r="M58" s="5" t="s">
        <v>66</v>
      </c>
      <c r="N58" s="5" t="s">
        <v>68</v>
      </c>
      <c r="O58" s="5">
        <v>2.57</v>
      </c>
    </row>
    <row r="59" spans="13:15" x14ac:dyDescent="0.2">
      <c r="M59" s="5" t="s">
        <v>69</v>
      </c>
      <c r="N59" s="5" t="s">
        <v>67</v>
      </c>
      <c r="O59" s="5">
        <v>3.56</v>
      </c>
    </row>
    <row r="60" spans="13:15" x14ac:dyDescent="0.2">
      <c r="M60" s="5" t="s">
        <v>69</v>
      </c>
      <c r="N60" s="5" t="s">
        <v>67</v>
      </c>
      <c r="O60" s="5">
        <v>9.77</v>
      </c>
    </row>
    <row r="61" spans="13:15" x14ac:dyDescent="0.2">
      <c r="M61" s="5" t="s">
        <v>69</v>
      </c>
      <c r="N61" s="5" t="s">
        <v>67</v>
      </c>
      <c r="O61" s="5">
        <v>9.51</v>
      </c>
    </row>
    <row r="62" spans="13:15" x14ac:dyDescent="0.2">
      <c r="M62" s="5" t="s">
        <v>69</v>
      </c>
      <c r="N62" s="5" t="s">
        <v>67</v>
      </c>
      <c r="O62" s="5">
        <v>3.04</v>
      </c>
    </row>
    <row r="63" spans="13:15" x14ac:dyDescent="0.2">
      <c r="M63" s="5" t="s">
        <v>69</v>
      </c>
      <c r="N63" s="5" t="s">
        <v>67</v>
      </c>
      <c r="O63" s="5">
        <v>9.41</v>
      </c>
    </row>
    <row r="64" spans="13:15" x14ac:dyDescent="0.2">
      <c r="M64" s="5" t="s">
        <v>69</v>
      </c>
      <c r="N64" s="5" t="s">
        <v>67</v>
      </c>
      <c r="O64" s="5">
        <v>4.1900000000000004</v>
      </c>
    </row>
    <row r="65" spans="13:15" x14ac:dyDescent="0.2">
      <c r="M65" s="5" t="s">
        <v>69</v>
      </c>
      <c r="N65" s="5" t="s">
        <v>67</v>
      </c>
      <c r="O65" s="5">
        <v>7.7</v>
      </c>
    </row>
    <row r="66" spans="13:15" x14ac:dyDescent="0.2">
      <c r="M66" s="5" t="s">
        <v>69</v>
      </c>
      <c r="N66" s="5" t="s">
        <v>67</v>
      </c>
      <c r="O66" s="5">
        <v>7.35</v>
      </c>
    </row>
    <row r="67" spans="13:15" x14ac:dyDescent="0.2">
      <c r="M67" s="5" t="s">
        <v>69</v>
      </c>
      <c r="N67" s="5" t="s">
        <v>67</v>
      </c>
      <c r="O67" s="5">
        <v>7.01</v>
      </c>
    </row>
    <row r="68" spans="13:15" x14ac:dyDescent="0.2">
      <c r="M68" s="5" t="s">
        <v>69</v>
      </c>
      <c r="N68" s="5" t="s">
        <v>67</v>
      </c>
      <c r="O68" s="5">
        <v>5.65</v>
      </c>
    </row>
    <row r="69" spans="13:15" x14ac:dyDescent="0.2">
      <c r="M69" s="5" t="s">
        <v>69</v>
      </c>
      <c r="N69" s="5" t="s">
        <v>67</v>
      </c>
      <c r="O69" s="5">
        <v>5.74</v>
      </c>
    </row>
    <row r="70" spans="13:15" x14ac:dyDescent="0.2">
      <c r="M70" s="5" t="s">
        <v>69</v>
      </c>
      <c r="N70" s="5" t="s">
        <v>67</v>
      </c>
      <c r="O70" s="5">
        <v>7.7</v>
      </c>
    </row>
    <row r="71" spans="13:15" x14ac:dyDescent="0.2">
      <c r="M71" s="5" t="s">
        <v>69</v>
      </c>
      <c r="N71" s="5" t="s">
        <v>67</v>
      </c>
      <c r="O71" s="5">
        <v>7.44</v>
      </c>
    </row>
    <row r="72" spans="13:15" x14ac:dyDescent="0.2">
      <c r="M72" s="5" t="s">
        <v>69</v>
      </c>
      <c r="N72" s="5" t="s">
        <v>67</v>
      </c>
      <c r="O72" s="5">
        <v>8.68</v>
      </c>
    </row>
    <row r="73" spans="13:15" x14ac:dyDescent="0.2">
      <c r="M73" s="5" t="s">
        <v>69</v>
      </c>
      <c r="N73" s="5" t="s">
        <v>67</v>
      </c>
      <c r="O73" s="5">
        <v>8.19</v>
      </c>
    </row>
    <row r="74" spans="13:15" x14ac:dyDescent="0.2">
      <c r="M74" s="5" t="s">
        <v>69</v>
      </c>
      <c r="N74" s="5" t="s">
        <v>67</v>
      </c>
      <c r="O74" s="5">
        <v>7.27</v>
      </c>
    </row>
    <row r="75" spans="13:15" x14ac:dyDescent="0.2">
      <c r="M75" s="5" t="s">
        <v>69</v>
      </c>
      <c r="N75" s="5" t="s">
        <v>67</v>
      </c>
      <c r="O75" s="5">
        <v>4.08</v>
      </c>
    </row>
    <row r="76" spans="13:15" x14ac:dyDescent="0.2">
      <c r="M76" s="5" t="s">
        <v>69</v>
      </c>
      <c r="N76" s="5" t="s">
        <v>67</v>
      </c>
      <c r="O76" s="5">
        <v>8.2799999999999994</v>
      </c>
    </row>
    <row r="77" spans="13:15" x14ac:dyDescent="0.2">
      <c r="M77" s="5" t="s">
        <v>69</v>
      </c>
      <c r="N77" s="5" t="s">
        <v>67</v>
      </c>
      <c r="O77" s="5">
        <v>3.74</v>
      </c>
    </row>
    <row r="78" spans="13:15" x14ac:dyDescent="0.2">
      <c r="M78" s="5" t="s">
        <v>69</v>
      </c>
      <c r="N78" s="5" t="s">
        <v>67</v>
      </c>
      <c r="O78" s="5">
        <v>5.6</v>
      </c>
    </row>
    <row r="79" spans="13:15" x14ac:dyDescent="0.2">
      <c r="M79" s="5" t="s">
        <v>69</v>
      </c>
      <c r="N79" s="5" t="s">
        <v>67</v>
      </c>
      <c r="O79" s="5">
        <v>6.13</v>
      </c>
    </row>
    <row r="80" spans="13:15" x14ac:dyDescent="0.2">
      <c r="M80" s="5" t="s">
        <v>69</v>
      </c>
      <c r="N80" s="5" t="s">
        <v>67</v>
      </c>
      <c r="O80" s="5">
        <v>7.37</v>
      </c>
    </row>
    <row r="81" spans="13:15" x14ac:dyDescent="0.2">
      <c r="M81" s="5" t="s">
        <v>69</v>
      </c>
      <c r="N81" s="5" t="s">
        <v>67</v>
      </c>
      <c r="O81" s="5">
        <v>4.59</v>
      </c>
    </row>
    <row r="82" spans="13:15" x14ac:dyDescent="0.2">
      <c r="M82" s="5" t="s">
        <v>69</v>
      </c>
      <c r="N82" s="5" t="s">
        <v>67</v>
      </c>
      <c r="O82" s="5">
        <v>7.37</v>
      </c>
    </row>
    <row r="83" spans="13:15" x14ac:dyDescent="0.2">
      <c r="M83" s="5" t="s">
        <v>69</v>
      </c>
      <c r="N83" s="5" t="s">
        <v>67</v>
      </c>
      <c r="O83" s="5">
        <v>3.23</v>
      </c>
    </row>
    <row r="84" spans="13:15" x14ac:dyDescent="0.2">
      <c r="M84" s="5" t="s">
        <v>69</v>
      </c>
      <c r="N84" s="5" t="s">
        <v>67</v>
      </c>
      <c r="O84" s="5">
        <v>6.97</v>
      </c>
    </row>
    <row r="85" spans="13:15" x14ac:dyDescent="0.2">
      <c r="M85" s="5" t="s">
        <v>69</v>
      </c>
      <c r="N85" s="5" t="s">
        <v>67</v>
      </c>
      <c r="O85" s="5">
        <v>3.55</v>
      </c>
    </row>
    <row r="86" spans="13:15" x14ac:dyDescent="0.2">
      <c r="M86" s="5" t="s">
        <v>69</v>
      </c>
      <c r="N86" s="5" t="s">
        <v>67</v>
      </c>
      <c r="O86" s="5">
        <v>6.98</v>
      </c>
    </row>
    <row r="87" spans="13:15" x14ac:dyDescent="0.2">
      <c r="M87" s="5" t="s">
        <v>69</v>
      </c>
      <c r="N87" s="5" t="s">
        <v>67</v>
      </c>
      <c r="O87" s="5">
        <v>4.3</v>
      </c>
    </row>
    <row r="88" spans="13:15" x14ac:dyDescent="0.2">
      <c r="M88" s="5" t="s">
        <v>69</v>
      </c>
      <c r="N88" s="5" t="s">
        <v>67</v>
      </c>
      <c r="O88" s="5">
        <v>5.0199999999999996</v>
      </c>
    </row>
    <row r="89" spans="13:15" x14ac:dyDescent="0.2">
      <c r="M89" s="5" t="s">
        <v>69</v>
      </c>
      <c r="N89" s="5" t="s">
        <v>67</v>
      </c>
      <c r="O89" s="5">
        <v>14.81</v>
      </c>
    </row>
    <row r="90" spans="13:15" x14ac:dyDescent="0.2">
      <c r="M90" s="5" t="s">
        <v>69</v>
      </c>
      <c r="N90" s="5" t="s">
        <v>67</v>
      </c>
      <c r="O90" s="5">
        <v>12.19</v>
      </c>
    </row>
    <row r="91" spans="13:15" x14ac:dyDescent="0.2">
      <c r="M91" s="5" t="s">
        <v>69</v>
      </c>
      <c r="N91" s="5" t="s">
        <v>67</v>
      </c>
      <c r="O91" s="5">
        <v>2.71</v>
      </c>
    </row>
    <row r="92" spans="13:15" x14ac:dyDescent="0.2">
      <c r="M92" s="5" t="s">
        <v>69</v>
      </c>
      <c r="N92" s="5" t="s">
        <v>67</v>
      </c>
      <c r="O92" s="5">
        <v>6.27</v>
      </c>
    </row>
    <row r="93" spans="13:15" x14ac:dyDescent="0.2">
      <c r="M93" s="5" t="s">
        <v>69</v>
      </c>
      <c r="N93" s="5" t="s">
        <v>67</v>
      </c>
      <c r="O93" s="5">
        <v>7.95</v>
      </c>
    </row>
    <row r="94" spans="13:15" x14ac:dyDescent="0.2">
      <c r="M94" s="5" t="s">
        <v>69</v>
      </c>
      <c r="N94" s="5" t="s">
        <v>67</v>
      </c>
      <c r="O94" s="5">
        <v>4.62</v>
      </c>
    </row>
    <row r="95" spans="13:15" x14ac:dyDescent="0.2">
      <c r="M95" s="5" t="s">
        <v>69</v>
      </c>
      <c r="N95" s="5" t="s">
        <v>67</v>
      </c>
      <c r="O95" s="5">
        <v>4.62</v>
      </c>
    </row>
    <row r="96" spans="13:15" x14ac:dyDescent="0.2">
      <c r="M96" s="5" t="s">
        <v>69</v>
      </c>
      <c r="N96" s="5" t="s">
        <v>67</v>
      </c>
      <c r="O96" s="5">
        <v>3.09</v>
      </c>
    </row>
    <row r="97" spans="13:15" x14ac:dyDescent="0.2">
      <c r="M97" s="5" t="s">
        <v>69</v>
      </c>
      <c r="N97" s="5" t="s">
        <v>67</v>
      </c>
      <c r="O97" s="5">
        <v>5.54</v>
      </c>
    </row>
    <row r="98" spans="13:15" x14ac:dyDescent="0.2">
      <c r="M98" s="5" t="s">
        <v>69</v>
      </c>
      <c r="N98" s="5" t="s">
        <v>67</v>
      </c>
      <c r="O98" s="5">
        <v>6.11</v>
      </c>
    </row>
    <row r="99" spans="13:15" x14ac:dyDescent="0.2">
      <c r="M99" s="5" t="s">
        <v>69</v>
      </c>
      <c r="N99" s="5" t="s">
        <v>67</v>
      </c>
      <c r="O99" s="5">
        <v>3.3</v>
      </c>
    </row>
    <row r="100" spans="13:15" x14ac:dyDescent="0.2">
      <c r="M100" s="5" t="s">
        <v>69</v>
      </c>
      <c r="N100" s="5" t="s">
        <v>67</v>
      </c>
      <c r="O100" s="5">
        <v>2.87</v>
      </c>
    </row>
    <row r="101" spans="13:15" x14ac:dyDescent="0.2">
      <c r="M101" s="5" t="s">
        <v>69</v>
      </c>
      <c r="N101" s="5" t="s">
        <v>67</v>
      </c>
      <c r="O101" s="5">
        <v>3.17</v>
      </c>
    </row>
    <row r="102" spans="13:15" x14ac:dyDescent="0.2">
      <c r="M102" s="5" t="s">
        <v>69</v>
      </c>
      <c r="N102" s="5" t="s">
        <v>68</v>
      </c>
      <c r="O102" s="5">
        <v>4.8</v>
      </c>
    </row>
    <row r="103" spans="13:15" x14ac:dyDescent="0.2">
      <c r="M103" s="5" t="s">
        <v>69</v>
      </c>
      <c r="N103" s="5" t="s">
        <v>68</v>
      </c>
      <c r="O103" s="5">
        <v>3.87</v>
      </c>
    </row>
    <row r="104" spans="13:15" x14ac:dyDescent="0.2">
      <c r="M104" s="5" t="s">
        <v>69</v>
      </c>
      <c r="N104" s="5" t="s">
        <v>68</v>
      </c>
      <c r="O104" s="5">
        <v>3.36</v>
      </c>
    </row>
    <row r="105" spans="13:15" x14ac:dyDescent="0.2">
      <c r="M105" s="5" t="s">
        <v>69</v>
      </c>
      <c r="N105" s="5" t="s">
        <v>68</v>
      </c>
      <c r="O105" s="5">
        <v>2.6</v>
      </c>
    </row>
    <row r="106" spans="13:15" x14ac:dyDescent="0.2">
      <c r="M106" s="5" t="s">
        <v>69</v>
      </c>
      <c r="N106" s="5" t="s">
        <v>68</v>
      </c>
      <c r="O106" s="5">
        <v>2.2400000000000002</v>
      </c>
    </row>
    <row r="107" spans="13:15" x14ac:dyDescent="0.2">
      <c r="M107" s="5" t="s">
        <v>69</v>
      </c>
      <c r="N107" s="5" t="s">
        <v>68</v>
      </c>
      <c r="O107" s="5">
        <v>3.61</v>
      </c>
    </row>
    <row r="108" spans="13:15" x14ac:dyDescent="0.2">
      <c r="M108" s="5" t="s">
        <v>69</v>
      </c>
      <c r="N108" s="5" t="s">
        <v>68</v>
      </c>
      <c r="O108" s="5">
        <v>2.61</v>
      </c>
    </row>
    <row r="109" spans="13:15" x14ac:dyDescent="0.2">
      <c r="M109" s="5" t="s">
        <v>69</v>
      </c>
      <c r="N109" s="5" t="s">
        <v>68</v>
      </c>
      <c r="O109" s="5">
        <v>2.67</v>
      </c>
    </row>
    <row r="110" spans="13:15" x14ac:dyDescent="0.2">
      <c r="M110" s="5" t="s">
        <v>69</v>
      </c>
      <c r="N110" s="5" t="s">
        <v>68</v>
      </c>
      <c r="O110" s="5">
        <v>2.84</v>
      </c>
    </row>
    <row r="111" spans="13:15" x14ac:dyDescent="0.2">
      <c r="M111" s="5" t="s">
        <v>69</v>
      </c>
      <c r="N111" s="5" t="s">
        <v>68</v>
      </c>
      <c r="O111" s="5">
        <v>3.59</v>
      </c>
    </row>
    <row r="112" spans="13:15" x14ac:dyDescent="0.2">
      <c r="M112" s="5" t="s">
        <v>69</v>
      </c>
      <c r="N112" s="5" t="s">
        <v>68</v>
      </c>
      <c r="O112" s="5">
        <v>2.71</v>
      </c>
    </row>
    <row r="113" spans="13:15" x14ac:dyDescent="0.2">
      <c r="M113" s="5" t="s">
        <v>69</v>
      </c>
      <c r="N113" s="5" t="s">
        <v>68</v>
      </c>
      <c r="O113" s="5">
        <v>2.67</v>
      </c>
    </row>
    <row r="114" spans="13:15" x14ac:dyDescent="0.2">
      <c r="M114" s="5" t="s">
        <v>69</v>
      </c>
      <c r="N114" s="5" t="s">
        <v>68</v>
      </c>
      <c r="O114" s="5">
        <v>4.12</v>
      </c>
    </row>
    <row r="115" spans="13:15" x14ac:dyDescent="0.2">
      <c r="M115" s="5" t="s">
        <v>69</v>
      </c>
      <c r="N115" s="5" t="s">
        <v>68</v>
      </c>
      <c r="O115" s="5">
        <v>3.04</v>
      </c>
    </row>
    <row r="116" spans="13:15" x14ac:dyDescent="0.2">
      <c r="M116" s="5" t="s">
        <v>69</v>
      </c>
      <c r="N116" s="5" t="s">
        <v>68</v>
      </c>
      <c r="O116" s="5">
        <v>5.72</v>
      </c>
    </row>
    <row r="117" spans="13:15" x14ac:dyDescent="0.2">
      <c r="M117" s="5" t="s">
        <v>69</v>
      </c>
      <c r="N117" s="5" t="s">
        <v>68</v>
      </c>
      <c r="O117" s="5">
        <v>6.92</v>
      </c>
    </row>
    <row r="118" spans="13:15" x14ac:dyDescent="0.2">
      <c r="M118" s="5" t="s">
        <v>69</v>
      </c>
      <c r="N118" s="5" t="s">
        <v>68</v>
      </c>
      <c r="O118" s="5">
        <v>6.85</v>
      </c>
    </row>
    <row r="119" spans="13:15" x14ac:dyDescent="0.2">
      <c r="M119" s="5" t="s">
        <v>69</v>
      </c>
      <c r="N119" s="5" t="s">
        <v>68</v>
      </c>
      <c r="O119" s="5">
        <v>1.69</v>
      </c>
    </row>
    <row r="120" spans="13:15" x14ac:dyDescent="0.2">
      <c r="M120" s="5" t="s">
        <v>69</v>
      </c>
      <c r="N120" s="5" t="s">
        <v>68</v>
      </c>
      <c r="O120" s="5">
        <v>2.68</v>
      </c>
    </row>
    <row r="121" spans="13:15" x14ac:dyDescent="0.2">
      <c r="M121" s="5" t="s">
        <v>69</v>
      </c>
      <c r="N121" s="5" t="s">
        <v>68</v>
      </c>
      <c r="O121" s="5">
        <v>3.61</v>
      </c>
    </row>
    <row r="122" spans="13:15" x14ac:dyDescent="0.2">
      <c r="M122" s="5" t="s">
        <v>70</v>
      </c>
      <c r="N122" s="5" t="s">
        <v>67</v>
      </c>
      <c r="O122" s="5">
        <v>7.48</v>
      </c>
    </row>
    <row r="123" spans="13:15" x14ac:dyDescent="0.2">
      <c r="M123" s="5" t="s">
        <v>70</v>
      </c>
      <c r="N123" s="5" t="s">
        <v>67</v>
      </c>
      <c r="O123" s="5">
        <v>2.5</v>
      </c>
    </row>
    <row r="124" spans="13:15" x14ac:dyDescent="0.2">
      <c r="M124" s="5" t="s">
        <v>70</v>
      </c>
      <c r="N124" s="5" t="s">
        <v>67</v>
      </c>
      <c r="O124" s="5">
        <v>8.5399999999999991</v>
      </c>
    </row>
    <row r="125" spans="13:15" x14ac:dyDescent="0.2">
      <c r="M125" s="5" t="s">
        <v>70</v>
      </c>
      <c r="N125" s="5" t="s">
        <v>67</v>
      </c>
      <c r="O125" s="5">
        <v>5.93</v>
      </c>
    </row>
    <row r="126" spans="13:15" x14ac:dyDescent="0.2">
      <c r="M126" s="5" t="s">
        <v>70</v>
      </c>
      <c r="N126" s="5" t="s">
        <v>67</v>
      </c>
      <c r="O126" s="5">
        <v>5.54</v>
      </c>
    </row>
    <row r="127" spans="13:15" x14ac:dyDescent="0.2">
      <c r="M127" s="5" t="s">
        <v>70</v>
      </c>
      <c r="N127" s="5" t="s">
        <v>67</v>
      </c>
      <c r="O127" s="5">
        <v>5.87</v>
      </c>
    </row>
    <row r="128" spans="13:15" x14ac:dyDescent="0.2">
      <c r="M128" s="5" t="s">
        <v>70</v>
      </c>
      <c r="N128" s="5" t="s">
        <v>67</v>
      </c>
      <c r="O128" s="5">
        <v>8.56</v>
      </c>
    </row>
    <row r="129" spans="13:15" x14ac:dyDescent="0.2">
      <c r="M129" s="5" t="s">
        <v>70</v>
      </c>
      <c r="N129" s="5" t="s">
        <v>67</v>
      </c>
      <c r="O129" s="5">
        <v>8.24</v>
      </c>
    </row>
    <row r="130" spans="13:15" x14ac:dyDescent="0.2">
      <c r="M130" s="5" t="s">
        <v>70</v>
      </c>
      <c r="N130" s="5" t="s">
        <v>67</v>
      </c>
      <c r="O130" s="5">
        <v>6.59</v>
      </c>
    </row>
    <row r="131" spans="13:15" x14ac:dyDescent="0.2">
      <c r="M131" s="5" t="s">
        <v>70</v>
      </c>
      <c r="N131" s="5" t="s">
        <v>67</v>
      </c>
      <c r="O131" s="5">
        <v>3.43</v>
      </c>
    </row>
    <row r="132" spans="13:15" x14ac:dyDescent="0.2">
      <c r="M132" s="5" t="s">
        <v>70</v>
      </c>
      <c r="N132" s="5" t="s">
        <v>67</v>
      </c>
      <c r="O132" s="5">
        <v>4.6399999999999997</v>
      </c>
    </row>
    <row r="133" spans="13:15" x14ac:dyDescent="0.2">
      <c r="M133" s="5" t="s">
        <v>70</v>
      </c>
      <c r="N133" s="5" t="s">
        <v>67</v>
      </c>
      <c r="O133" s="5">
        <v>5.18</v>
      </c>
    </row>
    <row r="134" spans="13:15" x14ac:dyDescent="0.2">
      <c r="M134" s="5" t="s">
        <v>70</v>
      </c>
      <c r="N134" s="5" t="s">
        <v>67</v>
      </c>
      <c r="O134" s="5">
        <v>5.43</v>
      </c>
    </row>
    <row r="135" spans="13:15" x14ac:dyDescent="0.2">
      <c r="M135" s="5" t="s">
        <v>70</v>
      </c>
      <c r="N135" s="5" t="s">
        <v>67</v>
      </c>
      <c r="O135" s="5">
        <v>2.97</v>
      </c>
    </row>
    <row r="136" spans="13:15" x14ac:dyDescent="0.2">
      <c r="M136" s="5" t="s">
        <v>70</v>
      </c>
      <c r="N136" s="5" t="s">
        <v>67</v>
      </c>
      <c r="O136" s="5">
        <v>5.32</v>
      </c>
    </row>
    <row r="137" spans="13:15" x14ac:dyDescent="0.2">
      <c r="M137" s="5" t="s">
        <v>70</v>
      </c>
      <c r="N137" s="5" t="s">
        <v>67</v>
      </c>
      <c r="O137" s="5">
        <v>3.65</v>
      </c>
    </row>
    <row r="138" spans="13:15" x14ac:dyDescent="0.2">
      <c r="M138" s="5" t="s">
        <v>70</v>
      </c>
      <c r="N138" s="5" t="s">
        <v>67</v>
      </c>
      <c r="O138" s="5">
        <v>2.57</v>
      </c>
    </row>
    <row r="139" spans="13:15" x14ac:dyDescent="0.2">
      <c r="M139" s="5" t="s">
        <v>70</v>
      </c>
      <c r="N139" s="5" t="s">
        <v>67</v>
      </c>
      <c r="O139" s="5">
        <v>3.62</v>
      </c>
    </row>
    <row r="140" spans="13:15" x14ac:dyDescent="0.2">
      <c r="M140" s="5" t="s">
        <v>70</v>
      </c>
      <c r="N140" s="5" t="s">
        <v>67</v>
      </c>
      <c r="O140" s="5">
        <v>7.39</v>
      </c>
    </row>
    <row r="141" spans="13:15" x14ac:dyDescent="0.2">
      <c r="M141" s="5" t="s">
        <v>70</v>
      </c>
      <c r="N141" s="5" t="s">
        <v>67</v>
      </c>
      <c r="O141" s="5">
        <v>5.44</v>
      </c>
    </row>
    <row r="142" spans="13:15" x14ac:dyDescent="0.2">
      <c r="M142" s="5" t="s">
        <v>70</v>
      </c>
      <c r="N142" s="5" t="s">
        <v>67</v>
      </c>
      <c r="O142" s="5">
        <v>3.45</v>
      </c>
    </row>
    <row r="143" spans="13:15" x14ac:dyDescent="0.2">
      <c r="M143" s="5" t="s">
        <v>70</v>
      </c>
      <c r="N143" s="5" t="s">
        <v>67</v>
      </c>
      <c r="O143" s="5">
        <v>7.48</v>
      </c>
    </row>
    <row r="144" spans="13:15" x14ac:dyDescent="0.2">
      <c r="M144" s="5" t="s">
        <v>70</v>
      </c>
      <c r="N144" s="5" t="s">
        <v>68</v>
      </c>
      <c r="O144" s="5">
        <v>4.2699999999999996</v>
      </c>
    </row>
    <row r="145" spans="13:15" x14ac:dyDescent="0.2">
      <c r="M145" s="5" t="s">
        <v>70</v>
      </c>
      <c r="N145" s="5" t="s">
        <v>68</v>
      </c>
      <c r="O145" s="5">
        <v>2.11</v>
      </c>
    </row>
    <row r="146" spans="13:15" x14ac:dyDescent="0.2">
      <c r="M146" s="5" t="s">
        <v>70</v>
      </c>
      <c r="N146" s="5" t="s">
        <v>68</v>
      </c>
      <c r="O146" s="5">
        <v>2.15</v>
      </c>
    </row>
    <row r="147" spans="13:15" x14ac:dyDescent="0.2">
      <c r="M147" s="5" t="s">
        <v>70</v>
      </c>
      <c r="N147" s="5" t="s">
        <v>68</v>
      </c>
      <c r="O147" s="5">
        <v>4.95</v>
      </c>
    </row>
    <row r="148" spans="13:15" x14ac:dyDescent="0.2">
      <c r="M148" s="5" t="s">
        <v>70</v>
      </c>
      <c r="N148" s="5" t="s">
        <v>68</v>
      </c>
      <c r="O148" s="5">
        <v>2.73</v>
      </c>
    </row>
    <row r="149" spans="13:15" x14ac:dyDescent="0.2">
      <c r="M149" s="5" t="s">
        <v>70</v>
      </c>
      <c r="N149" s="5" t="s">
        <v>68</v>
      </c>
      <c r="O149" s="5">
        <v>1.64</v>
      </c>
    </row>
    <row r="150" spans="13:15" x14ac:dyDescent="0.2">
      <c r="M150" s="5" t="s">
        <v>70</v>
      </c>
      <c r="N150" s="5" t="s">
        <v>68</v>
      </c>
      <c r="O150" s="5">
        <v>2.4500000000000002</v>
      </c>
    </row>
    <row r="151" spans="13:15" x14ac:dyDescent="0.2">
      <c r="M151" s="5" t="s">
        <v>70</v>
      </c>
      <c r="N151" s="5" t="s">
        <v>68</v>
      </c>
      <c r="O151" s="5">
        <v>3.99</v>
      </c>
    </row>
    <row r="152" spans="13:15" x14ac:dyDescent="0.2">
      <c r="M152" s="5" t="s">
        <v>70</v>
      </c>
      <c r="N152" s="5" t="s">
        <v>68</v>
      </c>
      <c r="O152" s="5">
        <v>2.78</v>
      </c>
    </row>
    <row r="153" spans="13:15" x14ac:dyDescent="0.2">
      <c r="M153" s="5" t="s">
        <v>70</v>
      </c>
      <c r="N153" s="5" t="s">
        <v>68</v>
      </c>
      <c r="O153" s="5">
        <v>3.97</v>
      </c>
    </row>
    <row r="154" spans="13:15" x14ac:dyDescent="0.2">
      <c r="M154" s="5" t="s">
        <v>70</v>
      </c>
      <c r="N154" s="5" t="s">
        <v>68</v>
      </c>
      <c r="O154" s="5">
        <v>2.74</v>
      </c>
    </row>
    <row r="155" spans="13:15" x14ac:dyDescent="0.2">
      <c r="M155" s="5" t="s">
        <v>70</v>
      </c>
      <c r="N155" s="5" t="s">
        <v>68</v>
      </c>
      <c r="O155" s="5">
        <v>3.14</v>
      </c>
    </row>
    <row r="156" spans="13:15" x14ac:dyDescent="0.2">
      <c r="M156" s="5" t="s">
        <v>70</v>
      </c>
      <c r="N156" s="5" t="s">
        <v>68</v>
      </c>
      <c r="O156" s="5">
        <v>3.16</v>
      </c>
    </row>
    <row r="157" spans="13:15" x14ac:dyDescent="0.2">
      <c r="M157" s="5" t="s">
        <v>70</v>
      </c>
      <c r="N157" s="5" t="s">
        <v>68</v>
      </c>
      <c r="O157" s="5">
        <v>3.57</v>
      </c>
    </row>
    <row r="158" spans="13:15" x14ac:dyDescent="0.2">
      <c r="M158" s="5" t="s">
        <v>70</v>
      </c>
      <c r="N158" s="5" t="s">
        <v>68</v>
      </c>
      <c r="O158" s="5">
        <v>7.62</v>
      </c>
    </row>
    <row r="159" spans="13:15" x14ac:dyDescent="0.2">
      <c r="M159" s="5" t="s">
        <v>70</v>
      </c>
      <c r="N159" s="5" t="s">
        <v>68</v>
      </c>
      <c r="O159" s="5">
        <v>4.95</v>
      </c>
    </row>
    <row r="160" spans="13:15" x14ac:dyDescent="0.2">
      <c r="M160" s="5" t="s">
        <v>70</v>
      </c>
      <c r="N160" s="5" t="s">
        <v>68</v>
      </c>
      <c r="O160" s="5">
        <v>2.73</v>
      </c>
    </row>
    <row r="161" spans="13:15" x14ac:dyDescent="0.2">
      <c r="M161" s="5" t="s">
        <v>70</v>
      </c>
      <c r="N161" s="5" t="s">
        <v>68</v>
      </c>
      <c r="O161" s="5">
        <v>2.27</v>
      </c>
    </row>
    <row r="162" spans="13:15" x14ac:dyDescent="0.2">
      <c r="M162" s="5" t="s">
        <v>70</v>
      </c>
      <c r="N162" s="5" t="s">
        <v>68</v>
      </c>
      <c r="O162" s="5">
        <v>2.09</v>
      </c>
    </row>
  </sheetData>
  <phoneticPr fontId="1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"/>
  <sheetViews>
    <sheetView workbookViewId="0">
      <selection activeCell="M32" sqref="M32"/>
    </sheetView>
  </sheetViews>
  <sheetFormatPr defaultRowHeight="12.75" x14ac:dyDescent="0.2"/>
  <cols>
    <col min="3" max="3" width="12" bestFit="1" customWidth="1"/>
  </cols>
  <sheetData>
    <row r="1" spans="2:6" x14ac:dyDescent="0.2"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</row>
    <row r="2" spans="2:6" x14ac:dyDescent="0.2">
      <c r="B2" s="5" t="s">
        <v>78</v>
      </c>
      <c r="C2" s="13">
        <v>127.87238095855997</v>
      </c>
      <c r="D2" s="13">
        <v>38.031130425834164</v>
      </c>
      <c r="E2" s="13">
        <v>19.716375899996027</v>
      </c>
      <c r="F2" s="5">
        <v>12</v>
      </c>
    </row>
    <row r="3" spans="2:6" x14ac:dyDescent="0.2">
      <c r="B3" s="5" t="s">
        <v>79</v>
      </c>
      <c r="C3" s="13">
        <v>36.662008818631385</v>
      </c>
      <c r="D3" s="13">
        <v>9.0148756240610215</v>
      </c>
      <c r="E3" s="13">
        <v>6.0384764106294142</v>
      </c>
      <c r="F3" s="5">
        <v>8</v>
      </c>
    </row>
    <row r="4" spans="2:6" x14ac:dyDescent="0.2">
      <c r="B4" s="5" t="s">
        <v>80</v>
      </c>
      <c r="C4" s="13">
        <v>106.02099417921404</v>
      </c>
      <c r="D4" s="13">
        <v>53.07775849063831</v>
      </c>
      <c r="E4" s="13">
        <v>27.516958518270943</v>
      </c>
      <c r="F4" s="5">
        <v>12</v>
      </c>
    </row>
  </sheetData>
  <phoneticPr fontId="17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12"/>
  <sheetViews>
    <sheetView workbookViewId="0">
      <selection activeCell="H27" sqref="H27"/>
    </sheetView>
  </sheetViews>
  <sheetFormatPr defaultRowHeight="12.75" x14ac:dyDescent="0.2"/>
  <cols>
    <col min="2" max="2" width="9.140625" style="26" customWidth="1"/>
    <col min="3" max="3" width="11.140625" style="26" bestFit="1" customWidth="1"/>
    <col min="4" max="4" width="9.140625" style="26" customWidth="1"/>
    <col min="5" max="5" width="11.140625" style="26" bestFit="1" customWidth="1"/>
  </cols>
  <sheetData>
    <row r="1" spans="2:5" x14ac:dyDescent="0.2">
      <c r="B1" s="12" t="s">
        <v>84</v>
      </c>
      <c r="C1" s="12" t="s">
        <v>82</v>
      </c>
      <c r="D1" s="12" t="s">
        <v>85</v>
      </c>
      <c r="E1" s="12" t="s">
        <v>83</v>
      </c>
    </row>
    <row r="2" spans="2:5" x14ac:dyDescent="0.2">
      <c r="B2" s="13">
        <v>74.802499999999995</v>
      </c>
      <c r="C2" s="13">
        <v>9.9700000000000006</v>
      </c>
      <c r="D2" s="13">
        <v>78.193333333333328</v>
      </c>
      <c r="E2" s="13">
        <v>10.963333333333333</v>
      </c>
    </row>
    <row r="3" spans="2:5" x14ac:dyDescent="0.2">
      <c r="B3" s="13">
        <v>85.532499999999999</v>
      </c>
      <c r="C3" s="13">
        <v>8.5875000000000004</v>
      </c>
      <c r="D3" s="13">
        <v>87.556666666666658</v>
      </c>
      <c r="E3" s="13">
        <v>9.1066666666666674</v>
      </c>
    </row>
    <row r="4" spans="2:5" x14ac:dyDescent="0.2">
      <c r="B4" s="13">
        <v>88.594999999999999</v>
      </c>
      <c r="C4" s="13">
        <v>8.0050000000000008</v>
      </c>
      <c r="D4" s="13">
        <v>90.036666666666676</v>
      </c>
      <c r="E4" s="13">
        <v>8.35</v>
      </c>
    </row>
    <row r="5" spans="2:5" x14ac:dyDescent="0.2">
      <c r="B5" s="13">
        <v>90.267499999999998</v>
      </c>
      <c r="C5" s="13">
        <v>7.4874999999999998</v>
      </c>
      <c r="D5" s="13">
        <v>91.423333333333332</v>
      </c>
      <c r="E5" s="13">
        <v>7.7066666666666661</v>
      </c>
    </row>
    <row r="6" spans="2:5" x14ac:dyDescent="0.2">
      <c r="B6" s="13"/>
      <c r="C6" s="13"/>
      <c r="D6" s="13"/>
      <c r="E6" s="13"/>
    </row>
    <row r="7" spans="2:5" x14ac:dyDescent="0.2">
      <c r="B7" s="122" t="s">
        <v>81</v>
      </c>
      <c r="C7" s="122"/>
      <c r="D7" s="122"/>
      <c r="E7" s="122"/>
    </row>
    <row r="8" spans="2:5" x14ac:dyDescent="0.2">
      <c r="B8" s="12" t="s">
        <v>84</v>
      </c>
      <c r="C8" s="12" t="s">
        <v>82</v>
      </c>
      <c r="D8" s="12" t="s">
        <v>85</v>
      </c>
      <c r="E8" s="12" t="s">
        <v>83</v>
      </c>
    </row>
    <row r="9" spans="2:5" x14ac:dyDescent="0.2">
      <c r="B9" s="13">
        <v>4.4411318027702968</v>
      </c>
      <c r="C9" s="13">
        <v>1.0979140355147259</v>
      </c>
      <c r="D9" s="13">
        <v>3.9418122999202656</v>
      </c>
      <c r="E9" s="13">
        <v>1.2177113994586062</v>
      </c>
    </row>
    <row r="10" spans="2:5" x14ac:dyDescent="0.2">
      <c r="B10" s="13">
        <v>3.5374292779422305</v>
      </c>
      <c r="C10" s="13">
        <v>0.5682593058833133</v>
      </c>
      <c r="D10" s="13">
        <v>1.6554312523057217</v>
      </c>
      <c r="E10" s="13">
        <v>0.88989059047673102</v>
      </c>
    </row>
    <row r="11" spans="2:5" x14ac:dyDescent="0.2">
      <c r="B11" s="13">
        <v>2.4378713583411402</v>
      </c>
      <c r="C11" s="13">
        <v>0.29744689155136916</v>
      </c>
      <c r="D11" s="13">
        <v>1.2808426501523331</v>
      </c>
      <c r="E11" s="13">
        <v>0.84947661897739268</v>
      </c>
    </row>
    <row r="12" spans="2:5" x14ac:dyDescent="0.2">
      <c r="B12" s="13">
        <v>1.8527257507199963</v>
      </c>
      <c r="C12" s="13">
        <v>0.1979193572609351</v>
      </c>
      <c r="D12" s="13">
        <v>1.0547486604183749</v>
      </c>
      <c r="E12" s="13">
        <v>0.80944425372294881</v>
      </c>
    </row>
  </sheetData>
  <mergeCells count="1">
    <mergeCell ref="B7:E7"/>
  </mergeCells>
  <phoneticPr fontId="1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G6"/>
  <sheetViews>
    <sheetView workbookViewId="0">
      <selection activeCell="C9" sqref="C9"/>
    </sheetView>
  </sheetViews>
  <sheetFormatPr defaultRowHeight="12.75" x14ac:dyDescent="0.2"/>
  <cols>
    <col min="2" max="2" width="9.140625" style="27" customWidth="1"/>
  </cols>
  <sheetData>
    <row r="1" spans="2:7" x14ac:dyDescent="0.2">
      <c r="B1" s="7" t="s">
        <v>94</v>
      </c>
      <c r="C1" s="123" t="s">
        <v>95</v>
      </c>
      <c r="D1" s="123"/>
      <c r="E1" s="123"/>
      <c r="F1" s="123"/>
      <c r="G1" s="123"/>
    </row>
    <row r="2" spans="2:7" s="27" customFormat="1" x14ac:dyDescent="0.2">
      <c r="B2" s="7"/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</row>
    <row r="3" spans="2:7" x14ac:dyDescent="0.2">
      <c r="B3" s="7" t="s">
        <v>91</v>
      </c>
      <c r="C3" s="13">
        <v>14.07624633431085</v>
      </c>
      <c r="D3" s="13">
        <v>9.9706744868035191</v>
      </c>
      <c r="E3" s="13">
        <v>4.6920821114369504</v>
      </c>
      <c r="F3" s="13">
        <v>1.7595307917888563</v>
      </c>
      <c r="G3" s="13">
        <v>0</v>
      </c>
    </row>
    <row r="4" spans="2:7" x14ac:dyDescent="0.2">
      <c r="B4" s="7" t="s">
        <v>92</v>
      </c>
      <c r="C4" s="13">
        <v>16.129032258064516</v>
      </c>
      <c r="D4" s="13">
        <v>9.3841642228739008</v>
      </c>
      <c r="E4" s="13">
        <v>9.3841642228739008</v>
      </c>
      <c r="F4" s="13">
        <v>7.9178885630498534</v>
      </c>
      <c r="G4" s="13">
        <v>0.2932551319648094</v>
      </c>
    </row>
    <row r="5" spans="2:7" x14ac:dyDescent="0.2">
      <c r="B5" s="7" t="s">
        <v>93</v>
      </c>
      <c r="C5" s="13">
        <v>0.87976539589442815</v>
      </c>
      <c r="D5" s="13">
        <v>3.5190615835777126</v>
      </c>
      <c r="E5" s="13">
        <v>3.5190615835777126</v>
      </c>
      <c r="F5" s="13">
        <v>11.436950146627566</v>
      </c>
      <c r="G5" s="13">
        <v>7.0381231671554252</v>
      </c>
    </row>
    <row r="6" spans="2:7" x14ac:dyDescent="0.2">
      <c r="B6" s="7"/>
      <c r="C6" s="13"/>
      <c r="D6" s="13"/>
      <c r="E6" s="13"/>
      <c r="F6" s="12" t="s">
        <v>53</v>
      </c>
      <c r="G6" s="13">
        <v>100</v>
      </c>
    </row>
  </sheetData>
  <mergeCells count="1">
    <mergeCell ref="C1:G1"/>
  </mergeCells>
  <phoneticPr fontId="1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"/>
  <dimension ref="A1:AK39"/>
  <sheetViews>
    <sheetView showGridLines="0" tabSelected="1" topLeftCell="F1" workbookViewId="0">
      <selection activeCell="L7" sqref="L7:AK32"/>
    </sheetView>
  </sheetViews>
  <sheetFormatPr defaultRowHeight="12.75" x14ac:dyDescent="0.2"/>
  <cols>
    <col min="1" max="1" width="20.7109375" style="104" customWidth="1"/>
    <col min="2" max="2" width="13.140625" style="104" customWidth="1"/>
    <col min="3" max="3" width="5.7109375" style="104" customWidth="1"/>
    <col min="4" max="4" width="7.42578125" style="104" customWidth="1"/>
    <col min="5" max="10" width="8.7109375" style="104"/>
    <col min="11" max="11" width="4.28515625" style="104" customWidth="1"/>
    <col min="12" max="24" width="7.7109375" style="104" customWidth="1"/>
    <col min="25" max="256" width="8.7109375" style="104"/>
    <col min="257" max="257" width="20.7109375" style="104" customWidth="1"/>
    <col min="258" max="258" width="13.140625" style="104" customWidth="1"/>
    <col min="259" max="259" width="5.7109375" style="104" customWidth="1"/>
    <col min="260" max="260" width="7.42578125" style="104" customWidth="1"/>
    <col min="261" max="266" width="8.7109375" style="104"/>
    <col min="267" max="267" width="4.28515625" style="104" customWidth="1"/>
    <col min="268" max="280" width="7.7109375" style="104" customWidth="1"/>
    <col min="281" max="512" width="8.7109375" style="104"/>
    <col min="513" max="513" width="20.7109375" style="104" customWidth="1"/>
    <col min="514" max="514" width="13.140625" style="104" customWidth="1"/>
    <col min="515" max="515" width="5.7109375" style="104" customWidth="1"/>
    <col min="516" max="516" width="7.42578125" style="104" customWidth="1"/>
    <col min="517" max="522" width="8.7109375" style="104"/>
    <col min="523" max="523" width="4.28515625" style="104" customWidth="1"/>
    <col min="524" max="536" width="7.7109375" style="104" customWidth="1"/>
    <col min="537" max="768" width="8.7109375" style="104"/>
    <col min="769" max="769" width="20.7109375" style="104" customWidth="1"/>
    <col min="770" max="770" width="13.140625" style="104" customWidth="1"/>
    <col min="771" max="771" width="5.7109375" style="104" customWidth="1"/>
    <col min="772" max="772" width="7.42578125" style="104" customWidth="1"/>
    <col min="773" max="778" width="8.7109375" style="104"/>
    <col min="779" max="779" width="4.28515625" style="104" customWidth="1"/>
    <col min="780" max="792" width="7.7109375" style="104" customWidth="1"/>
    <col min="793" max="1024" width="8.7109375" style="104"/>
    <col min="1025" max="1025" width="20.7109375" style="104" customWidth="1"/>
    <col min="1026" max="1026" width="13.140625" style="104" customWidth="1"/>
    <col min="1027" max="1027" width="5.7109375" style="104" customWidth="1"/>
    <col min="1028" max="1028" width="7.42578125" style="104" customWidth="1"/>
    <col min="1029" max="1034" width="8.7109375" style="104"/>
    <col min="1035" max="1035" width="4.28515625" style="104" customWidth="1"/>
    <col min="1036" max="1048" width="7.7109375" style="104" customWidth="1"/>
    <col min="1049" max="1280" width="8.7109375" style="104"/>
    <col min="1281" max="1281" width="20.7109375" style="104" customWidth="1"/>
    <col min="1282" max="1282" width="13.140625" style="104" customWidth="1"/>
    <col min="1283" max="1283" width="5.7109375" style="104" customWidth="1"/>
    <col min="1284" max="1284" width="7.42578125" style="104" customWidth="1"/>
    <col min="1285" max="1290" width="8.7109375" style="104"/>
    <col min="1291" max="1291" width="4.28515625" style="104" customWidth="1"/>
    <col min="1292" max="1304" width="7.7109375" style="104" customWidth="1"/>
    <col min="1305" max="1536" width="8.7109375" style="104"/>
    <col min="1537" max="1537" width="20.7109375" style="104" customWidth="1"/>
    <col min="1538" max="1538" width="13.140625" style="104" customWidth="1"/>
    <col min="1539" max="1539" width="5.7109375" style="104" customWidth="1"/>
    <col min="1540" max="1540" width="7.42578125" style="104" customWidth="1"/>
    <col min="1541" max="1546" width="8.7109375" style="104"/>
    <col min="1547" max="1547" width="4.28515625" style="104" customWidth="1"/>
    <col min="1548" max="1560" width="7.7109375" style="104" customWidth="1"/>
    <col min="1561" max="1792" width="8.7109375" style="104"/>
    <col min="1793" max="1793" width="20.7109375" style="104" customWidth="1"/>
    <col min="1794" max="1794" width="13.140625" style="104" customWidth="1"/>
    <col min="1795" max="1795" width="5.7109375" style="104" customWidth="1"/>
    <col min="1796" max="1796" width="7.42578125" style="104" customWidth="1"/>
    <col min="1797" max="1802" width="8.7109375" style="104"/>
    <col min="1803" max="1803" width="4.28515625" style="104" customWidth="1"/>
    <col min="1804" max="1816" width="7.7109375" style="104" customWidth="1"/>
    <col min="1817" max="2048" width="8.7109375" style="104"/>
    <col min="2049" max="2049" width="20.7109375" style="104" customWidth="1"/>
    <col min="2050" max="2050" width="13.140625" style="104" customWidth="1"/>
    <col min="2051" max="2051" width="5.7109375" style="104" customWidth="1"/>
    <col min="2052" max="2052" width="7.42578125" style="104" customWidth="1"/>
    <col min="2053" max="2058" width="8.7109375" style="104"/>
    <col min="2059" max="2059" width="4.28515625" style="104" customWidth="1"/>
    <col min="2060" max="2072" width="7.7109375" style="104" customWidth="1"/>
    <col min="2073" max="2304" width="8.7109375" style="104"/>
    <col min="2305" max="2305" width="20.7109375" style="104" customWidth="1"/>
    <col min="2306" max="2306" width="13.140625" style="104" customWidth="1"/>
    <col min="2307" max="2307" width="5.7109375" style="104" customWidth="1"/>
    <col min="2308" max="2308" width="7.42578125" style="104" customWidth="1"/>
    <col min="2309" max="2314" width="8.7109375" style="104"/>
    <col min="2315" max="2315" width="4.28515625" style="104" customWidth="1"/>
    <col min="2316" max="2328" width="7.7109375" style="104" customWidth="1"/>
    <col min="2329" max="2560" width="8.7109375" style="104"/>
    <col min="2561" max="2561" width="20.7109375" style="104" customWidth="1"/>
    <col min="2562" max="2562" width="13.140625" style="104" customWidth="1"/>
    <col min="2563" max="2563" width="5.7109375" style="104" customWidth="1"/>
    <col min="2564" max="2564" width="7.42578125" style="104" customWidth="1"/>
    <col min="2565" max="2570" width="8.7109375" style="104"/>
    <col min="2571" max="2571" width="4.28515625" style="104" customWidth="1"/>
    <col min="2572" max="2584" width="7.7109375" style="104" customWidth="1"/>
    <col min="2585" max="2816" width="8.7109375" style="104"/>
    <col min="2817" max="2817" width="20.7109375" style="104" customWidth="1"/>
    <col min="2818" max="2818" width="13.140625" style="104" customWidth="1"/>
    <col min="2819" max="2819" width="5.7109375" style="104" customWidth="1"/>
    <col min="2820" max="2820" width="7.42578125" style="104" customWidth="1"/>
    <col min="2821" max="2826" width="8.7109375" style="104"/>
    <col min="2827" max="2827" width="4.28515625" style="104" customWidth="1"/>
    <col min="2828" max="2840" width="7.7109375" style="104" customWidth="1"/>
    <col min="2841" max="3072" width="8.7109375" style="104"/>
    <col min="3073" max="3073" width="20.7109375" style="104" customWidth="1"/>
    <col min="3074" max="3074" width="13.140625" style="104" customWidth="1"/>
    <col min="3075" max="3075" width="5.7109375" style="104" customWidth="1"/>
    <col min="3076" max="3076" width="7.42578125" style="104" customWidth="1"/>
    <col min="3077" max="3082" width="8.7109375" style="104"/>
    <col min="3083" max="3083" width="4.28515625" style="104" customWidth="1"/>
    <col min="3084" max="3096" width="7.7109375" style="104" customWidth="1"/>
    <col min="3097" max="3328" width="8.7109375" style="104"/>
    <col min="3329" max="3329" width="20.7109375" style="104" customWidth="1"/>
    <col min="3330" max="3330" width="13.140625" style="104" customWidth="1"/>
    <col min="3331" max="3331" width="5.7109375" style="104" customWidth="1"/>
    <col min="3332" max="3332" width="7.42578125" style="104" customWidth="1"/>
    <col min="3333" max="3338" width="8.7109375" style="104"/>
    <col min="3339" max="3339" width="4.28515625" style="104" customWidth="1"/>
    <col min="3340" max="3352" width="7.7109375" style="104" customWidth="1"/>
    <col min="3353" max="3584" width="8.7109375" style="104"/>
    <col min="3585" max="3585" width="20.7109375" style="104" customWidth="1"/>
    <col min="3586" max="3586" width="13.140625" style="104" customWidth="1"/>
    <col min="3587" max="3587" width="5.7109375" style="104" customWidth="1"/>
    <col min="3588" max="3588" width="7.42578125" style="104" customWidth="1"/>
    <col min="3589" max="3594" width="8.7109375" style="104"/>
    <col min="3595" max="3595" width="4.28515625" style="104" customWidth="1"/>
    <col min="3596" max="3608" width="7.7109375" style="104" customWidth="1"/>
    <col min="3609" max="3840" width="8.7109375" style="104"/>
    <col min="3841" max="3841" width="20.7109375" style="104" customWidth="1"/>
    <col min="3842" max="3842" width="13.140625" style="104" customWidth="1"/>
    <col min="3843" max="3843" width="5.7109375" style="104" customWidth="1"/>
    <col min="3844" max="3844" width="7.42578125" style="104" customWidth="1"/>
    <col min="3845" max="3850" width="8.7109375" style="104"/>
    <col min="3851" max="3851" width="4.28515625" style="104" customWidth="1"/>
    <col min="3852" max="3864" width="7.7109375" style="104" customWidth="1"/>
    <col min="3865" max="4096" width="8.7109375" style="104"/>
    <col min="4097" max="4097" width="20.7109375" style="104" customWidth="1"/>
    <col min="4098" max="4098" width="13.140625" style="104" customWidth="1"/>
    <col min="4099" max="4099" width="5.7109375" style="104" customWidth="1"/>
    <col min="4100" max="4100" width="7.42578125" style="104" customWidth="1"/>
    <col min="4101" max="4106" width="8.7109375" style="104"/>
    <col min="4107" max="4107" width="4.28515625" style="104" customWidth="1"/>
    <col min="4108" max="4120" width="7.7109375" style="104" customWidth="1"/>
    <col min="4121" max="4352" width="8.7109375" style="104"/>
    <col min="4353" max="4353" width="20.7109375" style="104" customWidth="1"/>
    <col min="4354" max="4354" width="13.140625" style="104" customWidth="1"/>
    <col min="4355" max="4355" width="5.7109375" style="104" customWidth="1"/>
    <col min="4356" max="4356" width="7.42578125" style="104" customWidth="1"/>
    <col min="4357" max="4362" width="8.7109375" style="104"/>
    <col min="4363" max="4363" width="4.28515625" style="104" customWidth="1"/>
    <col min="4364" max="4376" width="7.7109375" style="104" customWidth="1"/>
    <col min="4377" max="4608" width="8.7109375" style="104"/>
    <col min="4609" max="4609" width="20.7109375" style="104" customWidth="1"/>
    <col min="4610" max="4610" width="13.140625" style="104" customWidth="1"/>
    <col min="4611" max="4611" width="5.7109375" style="104" customWidth="1"/>
    <col min="4612" max="4612" width="7.42578125" style="104" customWidth="1"/>
    <col min="4613" max="4618" width="8.7109375" style="104"/>
    <col min="4619" max="4619" width="4.28515625" style="104" customWidth="1"/>
    <col min="4620" max="4632" width="7.7109375" style="104" customWidth="1"/>
    <col min="4633" max="4864" width="8.7109375" style="104"/>
    <col min="4865" max="4865" width="20.7109375" style="104" customWidth="1"/>
    <col min="4866" max="4866" width="13.140625" style="104" customWidth="1"/>
    <col min="4867" max="4867" width="5.7109375" style="104" customWidth="1"/>
    <col min="4868" max="4868" width="7.42578125" style="104" customWidth="1"/>
    <col min="4869" max="4874" width="8.7109375" style="104"/>
    <col min="4875" max="4875" width="4.28515625" style="104" customWidth="1"/>
    <col min="4876" max="4888" width="7.7109375" style="104" customWidth="1"/>
    <col min="4889" max="5120" width="8.7109375" style="104"/>
    <col min="5121" max="5121" width="20.7109375" style="104" customWidth="1"/>
    <col min="5122" max="5122" width="13.140625" style="104" customWidth="1"/>
    <col min="5123" max="5123" width="5.7109375" style="104" customWidth="1"/>
    <col min="5124" max="5124" width="7.42578125" style="104" customWidth="1"/>
    <col min="5125" max="5130" width="8.7109375" style="104"/>
    <col min="5131" max="5131" width="4.28515625" style="104" customWidth="1"/>
    <col min="5132" max="5144" width="7.7109375" style="104" customWidth="1"/>
    <col min="5145" max="5376" width="8.7109375" style="104"/>
    <col min="5377" max="5377" width="20.7109375" style="104" customWidth="1"/>
    <col min="5378" max="5378" width="13.140625" style="104" customWidth="1"/>
    <col min="5379" max="5379" width="5.7109375" style="104" customWidth="1"/>
    <col min="5380" max="5380" width="7.42578125" style="104" customWidth="1"/>
    <col min="5381" max="5386" width="8.7109375" style="104"/>
    <col min="5387" max="5387" width="4.28515625" style="104" customWidth="1"/>
    <col min="5388" max="5400" width="7.7109375" style="104" customWidth="1"/>
    <col min="5401" max="5632" width="8.7109375" style="104"/>
    <col min="5633" max="5633" width="20.7109375" style="104" customWidth="1"/>
    <col min="5634" max="5634" width="13.140625" style="104" customWidth="1"/>
    <col min="5635" max="5635" width="5.7109375" style="104" customWidth="1"/>
    <col min="5636" max="5636" width="7.42578125" style="104" customWidth="1"/>
    <col min="5637" max="5642" width="8.7109375" style="104"/>
    <col min="5643" max="5643" width="4.28515625" style="104" customWidth="1"/>
    <col min="5644" max="5656" width="7.7109375" style="104" customWidth="1"/>
    <col min="5657" max="5888" width="8.7109375" style="104"/>
    <col min="5889" max="5889" width="20.7109375" style="104" customWidth="1"/>
    <col min="5890" max="5890" width="13.140625" style="104" customWidth="1"/>
    <col min="5891" max="5891" width="5.7109375" style="104" customWidth="1"/>
    <col min="5892" max="5892" width="7.42578125" style="104" customWidth="1"/>
    <col min="5893" max="5898" width="8.7109375" style="104"/>
    <col min="5899" max="5899" width="4.28515625" style="104" customWidth="1"/>
    <col min="5900" max="5912" width="7.7109375" style="104" customWidth="1"/>
    <col min="5913" max="6144" width="8.7109375" style="104"/>
    <col min="6145" max="6145" width="20.7109375" style="104" customWidth="1"/>
    <col min="6146" max="6146" width="13.140625" style="104" customWidth="1"/>
    <col min="6147" max="6147" width="5.7109375" style="104" customWidth="1"/>
    <col min="6148" max="6148" width="7.42578125" style="104" customWidth="1"/>
    <col min="6149" max="6154" width="8.7109375" style="104"/>
    <col min="6155" max="6155" width="4.28515625" style="104" customWidth="1"/>
    <col min="6156" max="6168" width="7.7109375" style="104" customWidth="1"/>
    <col min="6169" max="6400" width="8.7109375" style="104"/>
    <col min="6401" max="6401" width="20.7109375" style="104" customWidth="1"/>
    <col min="6402" max="6402" width="13.140625" style="104" customWidth="1"/>
    <col min="6403" max="6403" width="5.7109375" style="104" customWidth="1"/>
    <col min="6404" max="6404" width="7.42578125" style="104" customWidth="1"/>
    <col min="6405" max="6410" width="8.7109375" style="104"/>
    <col min="6411" max="6411" width="4.28515625" style="104" customWidth="1"/>
    <col min="6412" max="6424" width="7.7109375" style="104" customWidth="1"/>
    <col min="6425" max="6656" width="8.7109375" style="104"/>
    <col min="6657" max="6657" width="20.7109375" style="104" customWidth="1"/>
    <col min="6658" max="6658" width="13.140625" style="104" customWidth="1"/>
    <col min="6659" max="6659" width="5.7109375" style="104" customWidth="1"/>
    <col min="6660" max="6660" width="7.42578125" style="104" customWidth="1"/>
    <col min="6661" max="6666" width="8.7109375" style="104"/>
    <col min="6667" max="6667" width="4.28515625" style="104" customWidth="1"/>
    <col min="6668" max="6680" width="7.7109375" style="104" customWidth="1"/>
    <col min="6681" max="6912" width="8.7109375" style="104"/>
    <col min="6913" max="6913" width="20.7109375" style="104" customWidth="1"/>
    <col min="6914" max="6914" width="13.140625" style="104" customWidth="1"/>
    <col min="6915" max="6915" width="5.7109375" style="104" customWidth="1"/>
    <col min="6916" max="6916" width="7.42578125" style="104" customWidth="1"/>
    <col min="6917" max="6922" width="8.7109375" style="104"/>
    <col min="6923" max="6923" width="4.28515625" style="104" customWidth="1"/>
    <col min="6924" max="6936" width="7.7109375" style="104" customWidth="1"/>
    <col min="6937" max="7168" width="8.7109375" style="104"/>
    <col min="7169" max="7169" width="20.7109375" style="104" customWidth="1"/>
    <col min="7170" max="7170" width="13.140625" style="104" customWidth="1"/>
    <col min="7171" max="7171" width="5.7109375" style="104" customWidth="1"/>
    <col min="7172" max="7172" width="7.42578125" style="104" customWidth="1"/>
    <col min="7173" max="7178" width="8.7109375" style="104"/>
    <col min="7179" max="7179" width="4.28515625" style="104" customWidth="1"/>
    <col min="7180" max="7192" width="7.7109375" style="104" customWidth="1"/>
    <col min="7193" max="7424" width="8.7109375" style="104"/>
    <col min="7425" max="7425" width="20.7109375" style="104" customWidth="1"/>
    <col min="7426" max="7426" width="13.140625" style="104" customWidth="1"/>
    <col min="7427" max="7427" width="5.7109375" style="104" customWidth="1"/>
    <col min="7428" max="7428" width="7.42578125" style="104" customWidth="1"/>
    <col min="7429" max="7434" width="8.7109375" style="104"/>
    <col min="7435" max="7435" width="4.28515625" style="104" customWidth="1"/>
    <col min="7436" max="7448" width="7.7109375" style="104" customWidth="1"/>
    <col min="7449" max="7680" width="8.7109375" style="104"/>
    <col min="7681" max="7681" width="20.7109375" style="104" customWidth="1"/>
    <col min="7682" max="7682" width="13.140625" style="104" customWidth="1"/>
    <col min="7683" max="7683" width="5.7109375" style="104" customWidth="1"/>
    <col min="7684" max="7684" width="7.42578125" style="104" customWidth="1"/>
    <col min="7685" max="7690" width="8.7109375" style="104"/>
    <col min="7691" max="7691" width="4.28515625" style="104" customWidth="1"/>
    <col min="7692" max="7704" width="7.7109375" style="104" customWidth="1"/>
    <col min="7705" max="7936" width="8.7109375" style="104"/>
    <col min="7937" max="7937" width="20.7109375" style="104" customWidth="1"/>
    <col min="7938" max="7938" width="13.140625" style="104" customWidth="1"/>
    <col min="7939" max="7939" width="5.7109375" style="104" customWidth="1"/>
    <col min="7940" max="7940" width="7.42578125" style="104" customWidth="1"/>
    <col min="7941" max="7946" width="8.7109375" style="104"/>
    <col min="7947" max="7947" width="4.28515625" style="104" customWidth="1"/>
    <col min="7948" max="7960" width="7.7109375" style="104" customWidth="1"/>
    <col min="7961" max="8192" width="8.7109375" style="104"/>
    <col min="8193" max="8193" width="20.7109375" style="104" customWidth="1"/>
    <col min="8194" max="8194" width="13.140625" style="104" customWidth="1"/>
    <col min="8195" max="8195" width="5.7109375" style="104" customWidth="1"/>
    <col min="8196" max="8196" width="7.42578125" style="104" customWidth="1"/>
    <col min="8197" max="8202" width="8.7109375" style="104"/>
    <col min="8203" max="8203" width="4.28515625" style="104" customWidth="1"/>
    <col min="8204" max="8216" width="7.7109375" style="104" customWidth="1"/>
    <col min="8217" max="8448" width="8.7109375" style="104"/>
    <col min="8449" max="8449" width="20.7109375" style="104" customWidth="1"/>
    <col min="8450" max="8450" width="13.140625" style="104" customWidth="1"/>
    <col min="8451" max="8451" width="5.7109375" style="104" customWidth="1"/>
    <col min="8452" max="8452" width="7.42578125" style="104" customWidth="1"/>
    <col min="8453" max="8458" width="8.7109375" style="104"/>
    <col min="8459" max="8459" width="4.28515625" style="104" customWidth="1"/>
    <col min="8460" max="8472" width="7.7109375" style="104" customWidth="1"/>
    <col min="8473" max="8704" width="8.7109375" style="104"/>
    <col min="8705" max="8705" width="20.7109375" style="104" customWidth="1"/>
    <col min="8706" max="8706" width="13.140625" style="104" customWidth="1"/>
    <col min="8707" max="8707" width="5.7109375" style="104" customWidth="1"/>
    <col min="8708" max="8708" width="7.42578125" style="104" customWidth="1"/>
    <col min="8709" max="8714" width="8.7109375" style="104"/>
    <col min="8715" max="8715" width="4.28515625" style="104" customWidth="1"/>
    <col min="8716" max="8728" width="7.7109375" style="104" customWidth="1"/>
    <col min="8729" max="8960" width="8.7109375" style="104"/>
    <col min="8961" max="8961" width="20.7109375" style="104" customWidth="1"/>
    <col min="8962" max="8962" width="13.140625" style="104" customWidth="1"/>
    <col min="8963" max="8963" width="5.7109375" style="104" customWidth="1"/>
    <col min="8964" max="8964" width="7.42578125" style="104" customWidth="1"/>
    <col min="8965" max="8970" width="8.7109375" style="104"/>
    <col min="8971" max="8971" width="4.28515625" style="104" customWidth="1"/>
    <col min="8972" max="8984" width="7.7109375" style="104" customWidth="1"/>
    <col min="8985" max="9216" width="8.7109375" style="104"/>
    <col min="9217" max="9217" width="20.7109375" style="104" customWidth="1"/>
    <col min="9218" max="9218" width="13.140625" style="104" customWidth="1"/>
    <col min="9219" max="9219" width="5.7109375" style="104" customWidth="1"/>
    <col min="9220" max="9220" width="7.42578125" style="104" customWidth="1"/>
    <col min="9221" max="9226" width="8.7109375" style="104"/>
    <col min="9227" max="9227" width="4.28515625" style="104" customWidth="1"/>
    <col min="9228" max="9240" width="7.7109375" style="104" customWidth="1"/>
    <col min="9241" max="9472" width="8.7109375" style="104"/>
    <col min="9473" max="9473" width="20.7109375" style="104" customWidth="1"/>
    <col min="9474" max="9474" width="13.140625" style="104" customWidth="1"/>
    <col min="9475" max="9475" width="5.7109375" style="104" customWidth="1"/>
    <col min="9476" max="9476" width="7.42578125" style="104" customWidth="1"/>
    <col min="9477" max="9482" width="8.7109375" style="104"/>
    <col min="9483" max="9483" width="4.28515625" style="104" customWidth="1"/>
    <col min="9484" max="9496" width="7.7109375" style="104" customWidth="1"/>
    <col min="9497" max="9728" width="8.7109375" style="104"/>
    <col min="9729" max="9729" width="20.7109375" style="104" customWidth="1"/>
    <col min="9730" max="9730" width="13.140625" style="104" customWidth="1"/>
    <col min="9731" max="9731" width="5.7109375" style="104" customWidth="1"/>
    <col min="9732" max="9732" width="7.42578125" style="104" customWidth="1"/>
    <col min="9733" max="9738" width="8.7109375" style="104"/>
    <col min="9739" max="9739" width="4.28515625" style="104" customWidth="1"/>
    <col min="9740" max="9752" width="7.7109375" style="104" customWidth="1"/>
    <col min="9753" max="9984" width="8.7109375" style="104"/>
    <col min="9985" max="9985" width="20.7109375" style="104" customWidth="1"/>
    <col min="9986" max="9986" width="13.140625" style="104" customWidth="1"/>
    <col min="9987" max="9987" width="5.7109375" style="104" customWidth="1"/>
    <col min="9988" max="9988" width="7.42578125" style="104" customWidth="1"/>
    <col min="9989" max="9994" width="8.7109375" style="104"/>
    <col min="9995" max="9995" width="4.28515625" style="104" customWidth="1"/>
    <col min="9996" max="10008" width="7.7109375" style="104" customWidth="1"/>
    <col min="10009" max="10240" width="8.7109375" style="104"/>
    <col min="10241" max="10241" width="20.7109375" style="104" customWidth="1"/>
    <col min="10242" max="10242" width="13.140625" style="104" customWidth="1"/>
    <col min="10243" max="10243" width="5.7109375" style="104" customWidth="1"/>
    <col min="10244" max="10244" width="7.42578125" style="104" customWidth="1"/>
    <col min="10245" max="10250" width="8.7109375" style="104"/>
    <col min="10251" max="10251" width="4.28515625" style="104" customWidth="1"/>
    <col min="10252" max="10264" width="7.7109375" style="104" customWidth="1"/>
    <col min="10265" max="10496" width="8.7109375" style="104"/>
    <col min="10497" max="10497" width="20.7109375" style="104" customWidth="1"/>
    <col min="10498" max="10498" width="13.140625" style="104" customWidth="1"/>
    <col min="10499" max="10499" width="5.7109375" style="104" customWidth="1"/>
    <col min="10500" max="10500" width="7.42578125" style="104" customWidth="1"/>
    <col min="10501" max="10506" width="8.7109375" style="104"/>
    <col min="10507" max="10507" width="4.28515625" style="104" customWidth="1"/>
    <col min="10508" max="10520" width="7.7109375" style="104" customWidth="1"/>
    <col min="10521" max="10752" width="8.7109375" style="104"/>
    <col min="10753" max="10753" width="20.7109375" style="104" customWidth="1"/>
    <col min="10754" max="10754" width="13.140625" style="104" customWidth="1"/>
    <col min="10755" max="10755" width="5.7109375" style="104" customWidth="1"/>
    <col min="10756" max="10756" width="7.42578125" style="104" customWidth="1"/>
    <col min="10757" max="10762" width="8.7109375" style="104"/>
    <col min="10763" max="10763" width="4.28515625" style="104" customWidth="1"/>
    <col min="10764" max="10776" width="7.7109375" style="104" customWidth="1"/>
    <col min="10777" max="11008" width="8.7109375" style="104"/>
    <col min="11009" max="11009" width="20.7109375" style="104" customWidth="1"/>
    <col min="11010" max="11010" width="13.140625" style="104" customWidth="1"/>
    <col min="11011" max="11011" width="5.7109375" style="104" customWidth="1"/>
    <col min="11012" max="11012" width="7.42578125" style="104" customWidth="1"/>
    <col min="11013" max="11018" width="8.7109375" style="104"/>
    <col min="11019" max="11019" width="4.28515625" style="104" customWidth="1"/>
    <col min="11020" max="11032" width="7.7109375" style="104" customWidth="1"/>
    <col min="11033" max="11264" width="8.7109375" style="104"/>
    <col min="11265" max="11265" width="20.7109375" style="104" customWidth="1"/>
    <col min="11266" max="11266" width="13.140625" style="104" customWidth="1"/>
    <col min="11267" max="11267" width="5.7109375" style="104" customWidth="1"/>
    <col min="11268" max="11268" width="7.42578125" style="104" customWidth="1"/>
    <col min="11269" max="11274" width="8.7109375" style="104"/>
    <col min="11275" max="11275" width="4.28515625" style="104" customWidth="1"/>
    <col min="11276" max="11288" width="7.7109375" style="104" customWidth="1"/>
    <col min="11289" max="11520" width="8.7109375" style="104"/>
    <col min="11521" max="11521" width="20.7109375" style="104" customWidth="1"/>
    <col min="11522" max="11522" width="13.140625" style="104" customWidth="1"/>
    <col min="11523" max="11523" width="5.7109375" style="104" customWidth="1"/>
    <col min="11524" max="11524" width="7.42578125" style="104" customWidth="1"/>
    <col min="11525" max="11530" width="8.7109375" style="104"/>
    <col min="11531" max="11531" width="4.28515625" style="104" customWidth="1"/>
    <col min="11532" max="11544" width="7.7109375" style="104" customWidth="1"/>
    <col min="11545" max="11776" width="8.7109375" style="104"/>
    <col min="11777" max="11777" width="20.7109375" style="104" customWidth="1"/>
    <col min="11778" max="11778" width="13.140625" style="104" customWidth="1"/>
    <col min="11779" max="11779" width="5.7109375" style="104" customWidth="1"/>
    <col min="11780" max="11780" width="7.42578125" style="104" customWidth="1"/>
    <col min="11781" max="11786" width="8.7109375" style="104"/>
    <col min="11787" max="11787" width="4.28515625" style="104" customWidth="1"/>
    <col min="11788" max="11800" width="7.7109375" style="104" customWidth="1"/>
    <col min="11801" max="12032" width="8.7109375" style="104"/>
    <col min="12033" max="12033" width="20.7109375" style="104" customWidth="1"/>
    <col min="12034" max="12034" width="13.140625" style="104" customWidth="1"/>
    <col min="12035" max="12035" width="5.7109375" style="104" customWidth="1"/>
    <col min="12036" max="12036" width="7.42578125" style="104" customWidth="1"/>
    <col min="12037" max="12042" width="8.7109375" style="104"/>
    <col min="12043" max="12043" width="4.28515625" style="104" customWidth="1"/>
    <col min="12044" max="12056" width="7.7109375" style="104" customWidth="1"/>
    <col min="12057" max="12288" width="8.7109375" style="104"/>
    <col min="12289" max="12289" width="20.7109375" style="104" customWidth="1"/>
    <col min="12290" max="12290" width="13.140625" style="104" customWidth="1"/>
    <col min="12291" max="12291" width="5.7109375" style="104" customWidth="1"/>
    <col min="12292" max="12292" width="7.42578125" style="104" customWidth="1"/>
    <col min="12293" max="12298" width="8.7109375" style="104"/>
    <col min="12299" max="12299" width="4.28515625" style="104" customWidth="1"/>
    <col min="12300" max="12312" width="7.7109375" style="104" customWidth="1"/>
    <col min="12313" max="12544" width="8.7109375" style="104"/>
    <col min="12545" max="12545" width="20.7109375" style="104" customWidth="1"/>
    <col min="12546" max="12546" width="13.140625" style="104" customWidth="1"/>
    <col min="12547" max="12547" width="5.7109375" style="104" customWidth="1"/>
    <col min="12548" max="12548" width="7.42578125" style="104" customWidth="1"/>
    <col min="12549" max="12554" width="8.7109375" style="104"/>
    <col min="12555" max="12555" width="4.28515625" style="104" customWidth="1"/>
    <col min="12556" max="12568" width="7.7109375" style="104" customWidth="1"/>
    <col min="12569" max="12800" width="8.7109375" style="104"/>
    <col min="12801" max="12801" width="20.7109375" style="104" customWidth="1"/>
    <col min="12802" max="12802" width="13.140625" style="104" customWidth="1"/>
    <col min="12803" max="12803" width="5.7109375" style="104" customWidth="1"/>
    <col min="12804" max="12804" width="7.42578125" style="104" customWidth="1"/>
    <col min="12805" max="12810" width="8.7109375" style="104"/>
    <col min="12811" max="12811" width="4.28515625" style="104" customWidth="1"/>
    <col min="12812" max="12824" width="7.7109375" style="104" customWidth="1"/>
    <col min="12825" max="13056" width="8.7109375" style="104"/>
    <col min="13057" max="13057" width="20.7109375" style="104" customWidth="1"/>
    <col min="13058" max="13058" width="13.140625" style="104" customWidth="1"/>
    <col min="13059" max="13059" width="5.7109375" style="104" customWidth="1"/>
    <col min="13060" max="13060" width="7.42578125" style="104" customWidth="1"/>
    <col min="13061" max="13066" width="8.7109375" style="104"/>
    <col min="13067" max="13067" width="4.28515625" style="104" customWidth="1"/>
    <col min="13068" max="13080" width="7.7109375" style="104" customWidth="1"/>
    <col min="13081" max="13312" width="8.7109375" style="104"/>
    <col min="13313" max="13313" width="20.7109375" style="104" customWidth="1"/>
    <col min="13314" max="13314" width="13.140625" style="104" customWidth="1"/>
    <col min="13315" max="13315" width="5.7109375" style="104" customWidth="1"/>
    <col min="13316" max="13316" width="7.42578125" style="104" customWidth="1"/>
    <col min="13317" max="13322" width="8.7109375" style="104"/>
    <col min="13323" max="13323" width="4.28515625" style="104" customWidth="1"/>
    <col min="13324" max="13336" width="7.7109375" style="104" customWidth="1"/>
    <col min="13337" max="13568" width="8.7109375" style="104"/>
    <col min="13569" max="13569" width="20.7109375" style="104" customWidth="1"/>
    <col min="13570" max="13570" width="13.140625" style="104" customWidth="1"/>
    <col min="13571" max="13571" width="5.7109375" style="104" customWidth="1"/>
    <col min="13572" max="13572" width="7.42578125" style="104" customWidth="1"/>
    <col min="13573" max="13578" width="8.7109375" style="104"/>
    <col min="13579" max="13579" width="4.28515625" style="104" customWidth="1"/>
    <col min="13580" max="13592" width="7.7109375" style="104" customWidth="1"/>
    <col min="13593" max="13824" width="8.7109375" style="104"/>
    <col min="13825" max="13825" width="20.7109375" style="104" customWidth="1"/>
    <col min="13826" max="13826" width="13.140625" style="104" customWidth="1"/>
    <col min="13827" max="13827" width="5.7109375" style="104" customWidth="1"/>
    <col min="13828" max="13828" width="7.42578125" style="104" customWidth="1"/>
    <col min="13829" max="13834" width="8.7109375" style="104"/>
    <col min="13835" max="13835" width="4.28515625" style="104" customWidth="1"/>
    <col min="13836" max="13848" width="7.7109375" style="104" customWidth="1"/>
    <col min="13849" max="14080" width="8.7109375" style="104"/>
    <col min="14081" max="14081" width="20.7109375" style="104" customWidth="1"/>
    <col min="14082" max="14082" width="13.140625" style="104" customWidth="1"/>
    <col min="14083" max="14083" width="5.7109375" style="104" customWidth="1"/>
    <col min="14084" max="14084" width="7.42578125" style="104" customWidth="1"/>
    <col min="14085" max="14090" width="8.7109375" style="104"/>
    <col min="14091" max="14091" width="4.28515625" style="104" customWidth="1"/>
    <col min="14092" max="14104" width="7.7109375" style="104" customWidth="1"/>
    <col min="14105" max="14336" width="8.7109375" style="104"/>
    <col min="14337" max="14337" width="20.7109375" style="104" customWidth="1"/>
    <col min="14338" max="14338" width="13.140625" style="104" customWidth="1"/>
    <col min="14339" max="14339" width="5.7109375" style="104" customWidth="1"/>
    <col min="14340" max="14340" width="7.42578125" style="104" customWidth="1"/>
    <col min="14341" max="14346" width="8.7109375" style="104"/>
    <col min="14347" max="14347" width="4.28515625" style="104" customWidth="1"/>
    <col min="14348" max="14360" width="7.7109375" style="104" customWidth="1"/>
    <col min="14361" max="14592" width="8.7109375" style="104"/>
    <col min="14593" max="14593" width="20.7109375" style="104" customWidth="1"/>
    <col min="14594" max="14594" width="13.140625" style="104" customWidth="1"/>
    <col min="14595" max="14595" width="5.7109375" style="104" customWidth="1"/>
    <col min="14596" max="14596" width="7.42578125" style="104" customWidth="1"/>
    <col min="14597" max="14602" width="8.7109375" style="104"/>
    <col min="14603" max="14603" width="4.28515625" style="104" customWidth="1"/>
    <col min="14604" max="14616" width="7.7109375" style="104" customWidth="1"/>
    <col min="14617" max="14848" width="8.7109375" style="104"/>
    <col min="14849" max="14849" width="20.7109375" style="104" customWidth="1"/>
    <col min="14850" max="14850" width="13.140625" style="104" customWidth="1"/>
    <col min="14851" max="14851" width="5.7109375" style="104" customWidth="1"/>
    <col min="14852" max="14852" width="7.42578125" style="104" customWidth="1"/>
    <col min="14853" max="14858" width="8.7109375" style="104"/>
    <col min="14859" max="14859" width="4.28515625" style="104" customWidth="1"/>
    <col min="14860" max="14872" width="7.7109375" style="104" customWidth="1"/>
    <col min="14873" max="15104" width="8.7109375" style="104"/>
    <col min="15105" max="15105" width="20.7109375" style="104" customWidth="1"/>
    <col min="15106" max="15106" width="13.140625" style="104" customWidth="1"/>
    <col min="15107" max="15107" width="5.7109375" style="104" customWidth="1"/>
    <col min="15108" max="15108" width="7.42578125" style="104" customWidth="1"/>
    <col min="15109" max="15114" width="8.7109375" style="104"/>
    <col min="15115" max="15115" width="4.28515625" style="104" customWidth="1"/>
    <col min="15116" max="15128" width="7.7109375" style="104" customWidth="1"/>
    <col min="15129" max="15360" width="8.7109375" style="104"/>
    <col min="15361" max="15361" width="20.7109375" style="104" customWidth="1"/>
    <col min="15362" max="15362" width="13.140625" style="104" customWidth="1"/>
    <col min="15363" max="15363" width="5.7109375" style="104" customWidth="1"/>
    <col min="15364" max="15364" width="7.42578125" style="104" customWidth="1"/>
    <col min="15365" max="15370" width="8.7109375" style="104"/>
    <col min="15371" max="15371" width="4.28515625" style="104" customWidth="1"/>
    <col min="15372" max="15384" width="7.7109375" style="104" customWidth="1"/>
    <col min="15385" max="15616" width="8.7109375" style="104"/>
    <col min="15617" max="15617" width="20.7109375" style="104" customWidth="1"/>
    <col min="15618" max="15618" width="13.140625" style="104" customWidth="1"/>
    <col min="15619" max="15619" width="5.7109375" style="104" customWidth="1"/>
    <col min="15620" max="15620" width="7.42578125" style="104" customWidth="1"/>
    <col min="15621" max="15626" width="8.7109375" style="104"/>
    <col min="15627" max="15627" width="4.28515625" style="104" customWidth="1"/>
    <col min="15628" max="15640" width="7.7109375" style="104" customWidth="1"/>
    <col min="15641" max="15872" width="8.7109375" style="104"/>
    <col min="15873" max="15873" width="20.7109375" style="104" customWidth="1"/>
    <col min="15874" max="15874" width="13.140625" style="104" customWidth="1"/>
    <col min="15875" max="15875" width="5.7109375" style="104" customWidth="1"/>
    <col min="15876" max="15876" width="7.42578125" style="104" customWidth="1"/>
    <col min="15877" max="15882" width="8.7109375" style="104"/>
    <col min="15883" max="15883" width="4.28515625" style="104" customWidth="1"/>
    <col min="15884" max="15896" width="7.7109375" style="104" customWidth="1"/>
    <col min="15897" max="16128" width="8.7109375" style="104"/>
    <col min="16129" max="16129" width="20.7109375" style="104" customWidth="1"/>
    <col min="16130" max="16130" width="13.140625" style="104" customWidth="1"/>
    <col min="16131" max="16131" width="5.7109375" style="104" customWidth="1"/>
    <col min="16132" max="16132" width="7.42578125" style="104" customWidth="1"/>
    <col min="16133" max="16138" width="8.7109375" style="104"/>
    <col min="16139" max="16139" width="4.28515625" style="104" customWidth="1"/>
    <col min="16140" max="16152" width="7.7109375" style="104" customWidth="1"/>
    <col min="16153" max="16384" width="8.7109375" style="104"/>
  </cols>
  <sheetData>
    <row r="1" spans="1:37" ht="24" customHeight="1" x14ac:dyDescent="0.25">
      <c r="A1" s="103" t="s">
        <v>96</v>
      </c>
      <c r="F1" s="28"/>
      <c r="G1" s="29" t="s">
        <v>97</v>
      </c>
      <c r="H1" s="30">
        <v>20</v>
      </c>
      <c r="I1" s="105"/>
      <c r="K1" s="106"/>
      <c r="L1" s="106"/>
      <c r="M1" s="107" t="s">
        <v>98</v>
      </c>
      <c r="N1" s="108">
        <f>(XMax-XMin)/(25-1)</f>
        <v>1.6666666666666673E-2</v>
      </c>
      <c r="O1" s="109" t="s">
        <v>99</v>
      </c>
      <c r="P1" s="104">
        <f>XMin</f>
        <v>1.2</v>
      </c>
    </row>
    <row r="2" spans="1:37" x14ac:dyDescent="0.2">
      <c r="C2" s="109"/>
      <c r="F2" s="110"/>
      <c r="J2" t="s">
        <v>103</v>
      </c>
      <c r="K2" s="106"/>
      <c r="M2" s="107" t="s">
        <v>100</v>
      </c>
      <c r="N2" s="108">
        <f>(yMax-yMin)/(25-1)</f>
        <v>25</v>
      </c>
      <c r="O2" s="109" t="s">
        <v>101</v>
      </c>
      <c r="P2" s="104">
        <f>yMin</f>
        <v>700</v>
      </c>
    </row>
    <row r="3" spans="1:37" x14ac:dyDescent="0.2">
      <c r="A3" s="111" t="s">
        <v>102</v>
      </c>
      <c r="B3" s="110">
        <f>-1.721+0.00204*y+0.0411*H1+2.078*x-0.000422*(y^2)/1000-0.000901*y*x-0.0317*H1*x</f>
        <v>1.2981799999999994</v>
      </c>
      <c r="E3" s="112"/>
      <c r="F3" s="112"/>
      <c r="G3" s="112"/>
      <c r="H3" s="112"/>
      <c r="J3" t="s">
        <v>105</v>
      </c>
      <c r="M3" s="113"/>
    </row>
    <row r="4" spans="1:37" x14ac:dyDescent="0.2">
      <c r="A4" s="114" t="s">
        <v>104</v>
      </c>
      <c r="B4" s="31">
        <v>1.2</v>
      </c>
      <c r="D4" s="115" t="s">
        <v>190</v>
      </c>
      <c r="H4" s="116"/>
      <c r="P4" s="120" t="s">
        <v>192</v>
      </c>
    </row>
    <row r="5" spans="1:37" x14ac:dyDescent="0.2">
      <c r="A5" s="114" t="s">
        <v>106</v>
      </c>
      <c r="B5" s="31">
        <v>1.6</v>
      </c>
      <c r="D5" s="115" t="s">
        <v>108</v>
      </c>
      <c r="P5" s="120" t="s">
        <v>191</v>
      </c>
    </row>
    <row r="6" spans="1:37" x14ac:dyDescent="0.2">
      <c r="A6" s="117" t="s">
        <v>107</v>
      </c>
      <c r="B6" s="31">
        <v>700</v>
      </c>
      <c r="D6" s="25" t="s">
        <v>193</v>
      </c>
      <c r="P6" s="120"/>
    </row>
    <row r="7" spans="1:37" x14ac:dyDescent="0.2">
      <c r="A7" s="117" t="s">
        <v>109</v>
      </c>
      <c r="B7" s="31">
        <v>1300</v>
      </c>
      <c r="D7" s="115"/>
      <c r="L7" s="118">
        <f>z</f>
        <v>1.2981799999999994</v>
      </c>
      <c r="M7" s="119">
        <f>yStart</f>
        <v>700</v>
      </c>
      <c r="N7" s="119">
        <f t="shared" ref="N7:AK7" si="0">M7+yStep</f>
        <v>725</v>
      </c>
      <c r="O7" s="119">
        <f t="shared" si="0"/>
        <v>750</v>
      </c>
      <c r="P7" s="119">
        <f t="shared" si="0"/>
        <v>775</v>
      </c>
      <c r="Q7" s="119">
        <f t="shared" si="0"/>
        <v>800</v>
      </c>
      <c r="R7" s="119">
        <f t="shared" si="0"/>
        <v>825</v>
      </c>
      <c r="S7" s="119">
        <f t="shared" si="0"/>
        <v>850</v>
      </c>
      <c r="T7" s="119">
        <f t="shared" si="0"/>
        <v>875</v>
      </c>
      <c r="U7" s="119">
        <f t="shared" si="0"/>
        <v>900</v>
      </c>
      <c r="V7" s="119">
        <f t="shared" si="0"/>
        <v>925</v>
      </c>
      <c r="W7" s="119">
        <f t="shared" si="0"/>
        <v>950</v>
      </c>
      <c r="X7" s="119">
        <f t="shared" si="0"/>
        <v>975</v>
      </c>
      <c r="Y7" s="119">
        <f t="shared" si="0"/>
        <v>1000</v>
      </c>
      <c r="Z7" s="119">
        <f t="shared" si="0"/>
        <v>1025</v>
      </c>
      <c r="AA7" s="119">
        <f t="shared" si="0"/>
        <v>1050</v>
      </c>
      <c r="AB7" s="119">
        <f t="shared" si="0"/>
        <v>1075</v>
      </c>
      <c r="AC7" s="119">
        <f t="shared" si="0"/>
        <v>1100</v>
      </c>
      <c r="AD7" s="119">
        <f t="shared" si="0"/>
        <v>1125</v>
      </c>
      <c r="AE7" s="119">
        <f t="shared" si="0"/>
        <v>1150</v>
      </c>
      <c r="AF7" s="119">
        <f t="shared" si="0"/>
        <v>1175</v>
      </c>
      <c r="AG7" s="119">
        <f t="shared" si="0"/>
        <v>1200</v>
      </c>
      <c r="AH7" s="119">
        <f t="shared" si="0"/>
        <v>1225</v>
      </c>
      <c r="AI7" s="119">
        <f t="shared" si="0"/>
        <v>1250</v>
      </c>
      <c r="AJ7" s="119">
        <f t="shared" si="0"/>
        <v>1275</v>
      </c>
      <c r="AK7" s="119">
        <f t="shared" si="0"/>
        <v>1300</v>
      </c>
    </row>
    <row r="8" spans="1:37" x14ac:dyDescent="0.2">
      <c r="L8" s="119">
        <f>xStart</f>
        <v>1.2</v>
      </c>
      <c r="M8" s="108">
        <f t="dataTable" ref="M8:AK32" dt2D="1" dtr="0" r1="P2" r2="P1"/>
        <v>1.2981799999999994</v>
      </c>
      <c r="N8" s="108">
        <v>1.30711625</v>
      </c>
      <c r="O8" s="108">
        <v>1.3155249999999996</v>
      </c>
      <c r="P8" s="108">
        <v>1.3234062499999997</v>
      </c>
      <c r="Q8" s="108">
        <v>1.3307599999999997</v>
      </c>
      <c r="R8" s="108">
        <v>1.3375862499999998</v>
      </c>
      <c r="S8" s="108">
        <v>1.3438849999999998</v>
      </c>
      <c r="T8" s="108">
        <v>1.3496562499999998</v>
      </c>
      <c r="U8" s="108">
        <v>1.3548999999999998</v>
      </c>
      <c r="V8" s="108">
        <v>1.3596162499999997</v>
      </c>
      <c r="W8" s="108">
        <v>1.3638049999999997</v>
      </c>
      <c r="X8" s="108">
        <v>1.3674662499999997</v>
      </c>
      <c r="Y8" s="108">
        <v>1.3705999999999996</v>
      </c>
      <c r="Z8" s="108">
        <v>1.3732062499999995</v>
      </c>
      <c r="AA8" s="108">
        <v>1.3752850000000003</v>
      </c>
      <c r="AB8" s="108">
        <v>1.3768362499999998</v>
      </c>
      <c r="AC8" s="108">
        <v>1.3778600000000001</v>
      </c>
      <c r="AD8" s="108">
        <v>1.3783562499999999</v>
      </c>
      <c r="AE8" s="108">
        <v>1.3783249999999998</v>
      </c>
      <c r="AF8" s="108">
        <v>1.3777662500000001</v>
      </c>
      <c r="AG8" s="108">
        <v>1.3766799999999999</v>
      </c>
      <c r="AH8" s="108">
        <v>1.3750662500000002</v>
      </c>
      <c r="AI8" s="108">
        <v>1.3729250000000008</v>
      </c>
      <c r="AJ8" s="108">
        <v>1.3702562499999997</v>
      </c>
      <c r="AK8" s="108">
        <v>1.3670599999999999</v>
      </c>
    </row>
    <row r="9" spans="1:37" x14ac:dyDescent="0.2">
      <c r="L9" s="119">
        <f t="shared" ref="L9:L32" si="1">L8+xStep</f>
        <v>1.2166666666666666</v>
      </c>
      <c r="M9" s="108">
        <v>1.3117349999999992</v>
      </c>
      <c r="N9" s="108">
        <v>1.3202958333333332</v>
      </c>
      <c r="O9" s="108">
        <v>1.3283291666666659</v>
      </c>
      <c r="P9" s="108">
        <v>1.3358349999999999</v>
      </c>
      <c r="Q9" s="108">
        <v>1.342813333333333</v>
      </c>
      <c r="R9" s="108">
        <v>1.3492641666666665</v>
      </c>
      <c r="S9" s="108">
        <v>1.3551874999999995</v>
      </c>
      <c r="T9" s="108">
        <v>1.360583333333333</v>
      </c>
      <c r="U9" s="108">
        <v>1.3654516666666661</v>
      </c>
      <c r="V9" s="108">
        <v>1.3697924999999995</v>
      </c>
      <c r="W9" s="108">
        <v>1.3736058333333334</v>
      </c>
      <c r="X9" s="108">
        <v>1.3768916666666664</v>
      </c>
      <c r="Y9" s="108">
        <v>1.3796499999999994</v>
      </c>
      <c r="Z9" s="108">
        <v>1.3818808333333332</v>
      </c>
      <c r="AA9" s="108">
        <v>1.3835841666666666</v>
      </c>
      <c r="AB9" s="108">
        <v>1.38476</v>
      </c>
      <c r="AC9" s="108">
        <v>1.3854083333333338</v>
      </c>
      <c r="AD9" s="108">
        <v>1.3855291666666667</v>
      </c>
      <c r="AE9" s="108">
        <v>1.3851225</v>
      </c>
      <c r="AF9" s="108">
        <v>1.3841883333333338</v>
      </c>
      <c r="AG9" s="108">
        <v>1.3827266666666671</v>
      </c>
      <c r="AH9" s="108">
        <v>1.3807374999999995</v>
      </c>
      <c r="AI9" s="108">
        <v>1.3782208333333337</v>
      </c>
      <c r="AJ9" s="108">
        <v>1.375176666666666</v>
      </c>
      <c r="AK9" s="108">
        <v>1.3716049999999993</v>
      </c>
    </row>
    <row r="10" spans="1:37" x14ac:dyDescent="0.2">
      <c r="L10" s="119">
        <f t="shared" si="1"/>
        <v>1.2333333333333332</v>
      </c>
      <c r="M10" s="108">
        <v>1.325289999999999</v>
      </c>
      <c r="N10" s="108">
        <v>1.333475416666666</v>
      </c>
      <c r="O10" s="108">
        <v>1.3411333333333322</v>
      </c>
      <c r="P10" s="108">
        <v>1.3482637499999996</v>
      </c>
      <c r="Q10" s="108">
        <v>1.3548666666666658</v>
      </c>
      <c r="R10" s="108">
        <v>1.3609420833333328</v>
      </c>
      <c r="S10" s="108">
        <v>1.3664899999999993</v>
      </c>
      <c r="T10" s="108">
        <v>1.3715104166666663</v>
      </c>
      <c r="U10" s="108">
        <v>1.3760033333333324</v>
      </c>
      <c r="V10" s="108">
        <v>1.3799687499999993</v>
      </c>
      <c r="W10" s="108">
        <v>1.3834066666666662</v>
      </c>
      <c r="X10" s="108">
        <v>1.3863170833333327</v>
      </c>
      <c r="Y10" s="108">
        <v>1.3886999999999992</v>
      </c>
      <c r="Z10" s="108">
        <v>1.390555416666666</v>
      </c>
      <c r="AA10" s="108">
        <v>1.3918833333333329</v>
      </c>
      <c r="AB10" s="108">
        <v>1.3926837499999993</v>
      </c>
      <c r="AC10" s="108">
        <v>1.3929566666666662</v>
      </c>
      <c r="AD10" s="108">
        <v>1.3927020833333326</v>
      </c>
      <c r="AE10" s="108">
        <v>1.3919199999999994</v>
      </c>
      <c r="AF10" s="108">
        <v>1.3906104166666657</v>
      </c>
      <c r="AG10" s="108">
        <v>1.3887733333333325</v>
      </c>
      <c r="AH10" s="108">
        <v>1.3864087499999993</v>
      </c>
      <c r="AI10" s="108">
        <v>1.3835166666666665</v>
      </c>
      <c r="AJ10" s="108">
        <v>1.3800970833333333</v>
      </c>
      <c r="AK10" s="108">
        <v>1.37615</v>
      </c>
    </row>
    <row r="11" spans="1:37" x14ac:dyDescent="0.2">
      <c r="L11" s="119">
        <f t="shared" si="1"/>
        <v>1.2499999999999998</v>
      </c>
      <c r="M11" s="108">
        <v>1.3388449999999992</v>
      </c>
      <c r="N11" s="108">
        <v>1.3466549999999997</v>
      </c>
      <c r="O11" s="108">
        <v>1.3539374999999993</v>
      </c>
      <c r="P11" s="108">
        <v>1.3606924999999994</v>
      </c>
      <c r="Q11" s="108">
        <v>1.3669199999999995</v>
      </c>
      <c r="R11" s="108">
        <v>1.3726199999999991</v>
      </c>
      <c r="S11" s="108">
        <v>1.3777924999999991</v>
      </c>
      <c r="T11" s="108">
        <v>1.3824374999999995</v>
      </c>
      <c r="U11" s="108">
        <v>1.3865549999999995</v>
      </c>
      <c r="V11" s="108">
        <v>1.3901449999999991</v>
      </c>
      <c r="W11" s="108">
        <v>1.3932074999999995</v>
      </c>
      <c r="X11" s="108">
        <v>1.3957424999999994</v>
      </c>
      <c r="Y11" s="108">
        <v>1.3977499999999994</v>
      </c>
      <c r="Z11" s="108">
        <v>1.3992299999999998</v>
      </c>
      <c r="AA11" s="108">
        <v>1.4001825000000001</v>
      </c>
      <c r="AB11" s="108">
        <v>1.4006074999999996</v>
      </c>
      <c r="AC11" s="108">
        <v>1.4005049999999999</v>
      </c>
      <c r="AD11" s="108">
        <v>1.3998750000000002</v>
      </c>
      <c r="AE11" s="108">
        <v>1.3987174999999996</v>
      </c>
      <c r="AF11" s="108">
        <v>1.3970324999999999</v>
      </c>
      <c r="AG11" s="108">
        <v>1.3948199999999997</v>
      </c>
      <c r="AH11" s="108">
        <v>1.3920799999999995</v>
      </c>
      <c r="AI11" s="108">
        <v>1.3888125000000007</v>
      </c>
      <c r="AJ11" s="108">
        <v>1.3850174999999996</v>
      </c>
      <c r="AK11" s="108">
        <v>1.3806949999999998</v>
      </c>
    </row>
    <row r="12" spans="1:37" x14ac:dyDescent="0.2">
      <c r="L12" s="119">
        <f t="shared" si="1"/>
        <v>1.2666666666666664</v>
      </c>
      <c r="M12" s="108">
        <v>1.3523999999999989</v>
      </c>
      <c r="N12" s="108">
        <v>1.359834583333333</v>
      </c>
      <c r="O12" s="108">
        <v>1.3667416666666656</v>
      </c>
      <c r="P12" s="108">
        <v>1.3731212499999996</v>
      </c>
      <c r="Q12" s="108">
        <v>1.3789733333333327</v>
      </c>
      <c r="R12" s="108">
        <v>1.3842979166666658</v>
      </c>
      <c r="S12" s="108">
        <v>1.3890949999999993</v>
      </c>
      <c r="T12" s="108">
        <v>1.3933645833333328</v>
      </c>
      <c r="U12" s="108">
        <v>1.3971066666666658</v>
      </c>
      <c r="V12" s="108">
        <v>1.4003212499999997</v>
      </c>
      <c r="W12" s="108">
        <v>1.4030083333333327</v>
      </c>
      <c r="X12" s="108">
        <v>1.4051679166666662</v>
      </c>
      <c r="Y12" s="108">
        <v>1.4067999999999992</v>
      </c>
      <c r="Z12" s="108">
        <v>1.407904583333333</v>
      </c>
      <c r="AA12" s="108">
        <v>1.4084816666666664</v>
      </c>
      <c r="AB12" s="108">
        <v>1.4085312499999998</v>
      </c>
      <c r="AC12" s="108">
        <v>1.4080533333333332</v>
      </c>
      <c r="AD12" s="108">
        <v>1.4070479166666661</v>
      </c>
      <c r="AE12" s="108">
        <v>1.4055150000000007</v>
      </c>
      <c r="AF12" s="108">
        <v>1.4034545833333341</v>
      </c>
      <c r="AG12" s="108">
        <v>1.4008666666666669</v>
      </c>
      <c r="AH12" s="108">
        <v>1.3977512499999993</v>
      </c>
      <c r="AI12" s="108">
        <v>1.3941083333333331</v>
      </c>
      <c r="AJ12" s="108">
        <v>1.3899379166666659</v>
      </c>
      <c r="AK12" s="108">
        <v>1.3852399999999991</v>
      </c>
    </row>
    <row r="13" spans="1:37" x14ac:dyDescent="0.2">
      <c r="L13" s="119">
        <f t="shared" si="1"/>
        <v>1.283333333333333</v>
      </c>
      <c r="M13" s="108">
        <v>1.3659549999999991</v>
      </c>
      <c r="N13" s="108">
        <v>1.3730141666666662</v>
      </c>
      <c r="O13" s="108">
        <v>1.3795458333333328</v>
      </c>
      <c r="P13" s="108">
        <v>1.3855499999999998</v>
      </c>
      <c r="Q13" s="108">
        <v>1.3910266666666664</v>
      </c>
      <c r="R13" s="108">
        <v>1.3959758333333325</v>
      </c>
      <c r="S13" s="108">
        <v>1.4003974999999991</v>
      </c>
      <c r="T13" s="108">
        <v>1.404291666666666</v>
      </c>
      <c r="U13" s="108">
        <v>1.407658333333333</v>
      </c>
      <c r="V13" s="108">
        <v>1.4104974999999995</v>
      </c>
      <c r="W13" s="108">
        <v>1.4128091666666664</v>
      </c>
      <c r="X13" s="108">
        <v>1.4145933333333329</v>
      </c>
      <c r="Y13" s="108">
        <v>1.4158499999999994</v>
      </c>
      <c r="Z13" s="108">
        <v>1.4165791666666663</v>
      </c>
      <c r="AA13" s="108">
        <v>1.4167808333333336</v>
      </c>
      <c r="AB13" s="108">
        <v>1.4164549999999996</v>
      </c>
      <c r="AC13" s="108">
        <v>1.4156016666666669</v>
      </c>
      <c r="AD13" s="108">
        <v>1.4142208333333337</v>
      </c>
      <c r="AE13" s="108">
        <v>1.4123125000000001</v>
      </c>
      <c r="AF13" s="108">
        <v>1.4098766666666669</v>
      </c>
      <c r="AG13" s="108">
        <v>1.4069133333333332</v>
      </c>
      <c r="AH13" s="108">
        <v>1.4034224999999991</v>
      </c>
      <c r="AI13" s="108">
        <v>1.3994041666666663</v>
      </c>
      <c r="AJ13" s="108">
        <v>1.3948583333333331</v>
      </c>
      <c r="AK13" s="108">
        <v>1.3897849999999998</v>
      </c>
    </row>
    <row r="14" spans="1:37" x14ac:dyDescent="0.2">
      <c r="L14" s="119">
        <f t="shared" si="1"/>
        <v>1.2999999999999996</v>
      </c>
      <c r="M14" s="108">
        <v>1.3795099999999993</v>
      </c>
      <c r="N14" s="108">
        <v>1.3861937499999999</v>
      </c>
      <c r="O14" s="108">
        <v>1.3923499999999991</v>
      </c>
      <c r="P14" s="108">
        <v>1.3979787499999996</v>
      </c>
      <c r="Q14" s="108">
        <v>1.4030799999999997</v>
      </c>
      <c r="R14" s="108">
        <v>1.4076537499999993</v>
      </c>
      <c r="S14" s="108">
        <v>1.4116999999999993</v>
      </c>
      <c r="T14" s="108">
        <v>1.4152187499999997</v>
      </c>
      <c r="U14" s="108">
        <v>1.4182099999999993</v>
      </c>
      <c r="V14" s="108">
        <v>1.4206737499999993</v>
      </c>
      <c r="W14" s="108">
        <v>1.4226100000000002</v>
      </c>
      <c r="X14" s="108">
        <v>1.4240187499999997</v>
      </c>
      <c r="Y14" s="108">
        <v>1.4248999999999996</v>
      </c>
      <c r="Z14" s="108">
        <v>1.42525375</v>
      </c>
      <c r="AA14" s="108">
        <v>1.4250799999999999</v>
      </c>
      <c r="AB14" s="108">
        <v>1.4243787499999998</v>
      </c>
      <c r="AC14" s="108">
        <v>1.4231500000000001</v>
      </c>
      <c r="AD14" s="108">
        <v>1.4213937499999996</v>
      </c>
      <c r="AE14" s="108">
        <v>1.4191099999999994</v>
      </c>
      <c r="AF14" s="108">
        <v>1.4162987499999997</v>
      </c>
      <c r="AG14" s="108">
        <v>1.4129599999999995</v>
      </c>
      <c r="AH14" s="108">
        <v>1.4090937499999998</v>
      </c>
      <c r="AI14" s="108">
        <v>1.4047000000000005</v>
      </c>
      <c r="AJ14" s="108">
        <v>1.3997787499999998</v>
      </c>
      <c r="AK14" s="108">
        <v>1.3943300000000005</v>
      </c>
    </row>
    <row r="15" spans="1:37" x14ac:dyDescent="0.2">
      <c r="L15" s="119">
        <f t="shared" si="1"/>
        <v>1.3166666666666662</v>
      </c>
      <c r="M15" s="108">
        <v>1.3930649999999987</v>
      </c>
      <c r="N15" s="108">
        <v>1.3993733333333327</v>
      </c>
      <c r="O15" s="108">
        <v>1.4051541666666654</v>
      </c>
      <c r="P15" s="108">
        <v>1.4104074999999994</v>
      </c>
      <c r="Q15" s="108">
        <v>1.4151333333333325</v>
      </c>
      <c r="R15" s="108">
        <v>1.419331666666666</v>
      </c>
      <c r="S15" s="108">
        <v>1.4230024999999991</v>
      </c>
      <c r="T15" s="108">
        <v>1.4261458333333326</v>
      </c>
      <c r="U15" s="108">
        <v>1.4287616666666656</v>
      </c>
      <c r="V15" s="108">
        <v>1.4308499999999991</v>
      </c>
      <c r="W15" s="108">
        <v>1.4324108333333325</v>
      </c>
      <c r="X15" s="108">
        <v>1.433444166666666</v>
      </c>
      <c r="Y15" s="108">
        <v>1.4339499999999989</v>
      </c>
      <c r="Z15" s="108">
        <v>1.4339283333333328</v>
      </c>
      <c r="AA15" s="108">
        <v>1.4333791666666662</v>
      </c>
      <c r="AB15" s="108">
        <v>1.4323024999999996</v>
      </c>
      <c r="AC15" s="108">
        <v>1.430698333333333</v>
      </c>
      <c r="AD15" s="108">
        <v>1.4285666666666663</v>
      </c>
      <c r="AE15" s="108">
        <v>1.4259075000000001</v>
      </c>
      <c r="AF15" s="108">
        <v>1.4227208333333334</v>
      </c>
      <c r="AG15" s="108">
        <v>1.4190066666666667</v>
      </c>
      <c r="AH15" s="108">
        <v>1.4147649999999992</v>
      </c>
      <c r="AI15" s="108">
        <v>1.4099958333333329</v>
      </c>
      <c r="AJ15" s="108">
        <v>1.4046991666666657</v>
      </c>
      <c r="AK15" s="108">
        <v>1.398874999999999</v>
      </c>
    </row>
    <row r="16" spans="1:37" x14ac:dyDescent="0.2">
      <c r="L16" s="119">
        <f t="shared" si="1"/>
        <v>1.3333333333333328</v>
      </c>
      <c r="M16" s="108">
        <v>1.4066199999999989</v>
      </c>
      <c r="N16" s="108">
        <v>1.4125529166666664</v>
      </c>
      <c r="O16" s="108">
        <v>1.4179583333333325</v>
      </c>
      <c r="P16" s="108">
        <v>1.4228362499999991</v>
      </c>
      <c r="Q16" s="108">
        <v>1.4271866666666662</v>
      </c>
      <c r="R16" s="108">
        <v>1.4310095833333327</v>
      </c>
      <c r="S16" s="108">
        <v>1.4343049999999988</v>
      </c>
      <c r="T16" s="108">
        <v>1.4370729166666663</v>
      </c>
      <c r="U16" s="108">
        <v>1.4393133333333328</v>
      </c>
      <c r="V16" s="108">
        <v>1.4410262499999993</v>
      </c>
      <c r="W16" s="108">
        <v>1.4422116666666662</v>
      </c>
      <c r="X16" s="108">
        <v>1.4428695833333327</v>
      </c>
      <c r="Y16" s="108">
        <v>1.4429999999999992</v>
      </c>
      <c r="Z16" s="108">
        <v>1.4426029166666661</v>
      </c>
      <c r="AA16" s="108">
        <v>1.4416783333333334</v>
      </c>
      <c r="AB16" s="108">
        <v>1.4402262499999998</v>
      </c>
      <c r="AC16" s="108">
        <v>1.4382466666666667</v>
      </c>
      <c r="AD16" s="108">
        <v>1.4357395833333331</v>
      </c>
      <c r="AE16" s="108">
        <v>1.4327049999999999</v>
      </c>
      <c r="AF16" s="108">
        <v>1.4291429166666663</v>
      </c>
      <c r="AG16" s="108">
        <v>1.4250533333333331</v>
      </c>
      <c r="AH16" s="108">
        <v>1.4204362499999985</v>
      </c>
      <c r="AI16" s="108">
        <v>1.4152916666666662</v>
      </c>
      <c r="AJ16" s="108">
        <v>1.4096195833333325</v>
      </c>
      <c r="AK16" s="108">
        <v>1.4034199999999997</v>
      </c>
    </row>
    <row r="17" spans="12:37" x14ac:dyDescent="0.2">
      <c r="L17" s="119">
        <f t="shared" si="1"/>
        <v>1.3499999999999994</v>
      </c>
      <c r="M17" s="108">
        <v>1.4201749999999991</v>
      </c>
      <c r="N17" s="108">
        <v>1.4257324999999996</v>
      </c>
      <c r="O17" s="108">
        <v>1.4307624999999988</v>
      </c>
      <c r="P17" s="108">
        <v>1.4352649999999993</v>
      </c>
      <c r="Q17" s="108">
        <v>1.4392399999999994</v>
      </c>
      <c r="R17" s="108">
        <v>1.4426874999999995</v>
      </c>
      <c r="S17" s="108">
        <v>1.445607499999999</v>
      </c>
      <c r="T17" s="108">
        <v>1.4479999999999995</v>
      </c>
      <c r="U17" s="108">
        <v>1.4498649999999991</v>
      </c>
      <c r="V17" s="108">
        <v>1.4512024999999995</v>
      </c>
      <c r="W17" s="108">
        <v>1.4520124999999999</v>
      </c>
      <c r="X17" s="108">
        <v>1.4522949999999994</v>
      </c>
      <c r="Y17" s="108">
        <v>1.4520499999999994</v>
      </c>
      <c r="Z17" s="108">
        <v>1.4512774999999993</v>
      </c>
      <c r="AA17" s="108">
        <v>1.4499775000000006</v>
      </c>
      <c r="AB17" s="108">
        <v>1.4481499999999996</v>
      </c>
      <c r="AC17" s="108">
        <v>1.4457949999999999</v>
      </c>
      <c r="AD17" s="108">
        <v>1.4429124999999998</v>
      </c>
      <c r="AE17" s="108">
        <v>1.4395024999999992</v>
      </c>
      <c r="AF17" s="108">
        <v>1.4355649999999995</v>
      </c>
      <c r="AG17" s="108">
        <v>1.4310999999999994</v>
      </c>
      <c r="AH17" s="108">
        <v>1.4261074999999992</v>
      </c>
      <c r="AI17" s="108">
        <v>1.4205875000000003</v>
      </c>
      <c r="AJ17" s="108">
        <v>1.4145400000000001</v>
      </c>
      <c r="AK17" s="108">
        <v>1.4079650000000004</v>
      </c>
    </row>
    <row r="18" spans="12:37" x14ac:dyDescent="0.2">
      <c r="L18" s="119">
        <f t="shared" si="1"/>
        <v>1.366666666666666</v>
      </c>
      <c r="M18" s="108">
        <v>1.4337299999999988</v>
      </c>
      <c r="N18" s="108">
        <v>1.4389120833333329</v>
      </c>
      <c r="O18" s="108">
        <v>1.443566666666666</v>
      </c>
      <c r="P18" s="108">
        <v>1.4476937499999996</v>
      </c>
      <c r="Q18" s="108">
        <v>1.4512933333333327</v>
      </c>
      <c r="R18" s="108">
        <v>1.4543654166666662</v>
      </c>
      <c r="S18" s="108">
        <v>1.4569099999999993</v>
      </c>
      <c r="T18" s="108">
        <v>1.4589270833333328</v>
      </c>
      <c r="U18" s="108">
        <v>1.4604166666666663</v>
      </c>
      <c r="V18" s="108">
        <v>1.4613787499999993</v>
      </c>
      <c r="W18" s="108">
        <v>1.4618133333333332</v>
      </c>
      <c r="X18" s="108">
        <v>1.4617204166666662</v>
      </c>
      <c r="Y18" s="108">
        <v>1.4610999999999996</v>
      </c>
      <c r="Z18" s="108">
        <v>1.459952083333333</v>
      </c>
      <c r="AA18" s="108">
        <v>1.4582766666666669</v>
      </c>
      <c r="AB18" s="108">
        <v>1.4560737499999994</v>
      </c>
      <c r="AC18" s="108">
        <v>1.4533433333333328</v>
      </c>
      <c r="AD18" s="108">
        <v>1.4500854166666657</v>
      </c>
      <c r="AE18" s="108">
        <v>1.4462999999999999</v>
      </c>
      <c r="AF18" s="108">
        <v>1.4419870833333333</v>
      </c>
      <c r="AG18" s="108">
        <v>1.4371466666666666</v>
      </c>
      <c r="AH18" s="108">
        <v>1.4317787499999999</v>
      </c>
      <c r="AI18" s="108">
        <v>1.4258833333333336</v>
      </c>
      <c r="AJ18" s="108">
        <v>1.419460416666666</v>
      </c>
      <c r="AK18" s="108">
        <v>1.4125099999999997</v>
      </c>
    </row>
    <row r="19" spans="12:37" x14ac:dyDescent="0.2">
      <c r="L19" s="119">
        <f t="shared" si="1"/>
        <v>1.3833333333333326</v>
      </c>
      <c r="M19" s="108">
        <v>1.447284999999999</v>
      </c>
      <c r="N19" s="108">
        <v>1.4520916666666666</v>
      </c>
      <c r="O19" s="108">
        <v>1.4563708333333323</v>
      </c>
      <c r="P19" s="108">
        <v>1.4601224999999993</v>
      </c>
      <c r="Q19" s="108">
        <v>1.4633466666666659</v>
      </c>
      <c r="R19" s="108">
        <v>1.4660433333333329</v>
      </c>
      <c r="S19" s="108">
        <v>1.4682124999999995</v>
      </c>
      <c r="T19" s="108">
        <v>1.4698541666666665</v>
      </c>
      <c r="U19" s="108">
        <v>1.4709683333333325</v>
      </c>
      <c r="V19" s="108">
        <v>1.4715549999999995</v>
      </c>
      <c r="W19" s="108">
        <v>1.4716141666666664</v>
      </c>
      <c r="X19" s="108">
        <v>1.4711458333333329</v>
      </c>
      <c r="Y19" s="108">
        <v>1.470149999999999</v>
      </c>
      <c r="Z19" s="108">
        <v>1.4686266666666659</v>
      </c>
      <c r="AA19" s="108">
        <v>1.4665758333333332</v>
      </c>
      <c r="AB19" s="108">
        <v>1.4639975000000001</v>
      </c>
      <c r="AC19" s="108">
        <v>1.4608916666666665</v>
      </c>
      <c r="AD19" s="108">
        <v>1.4572583333333333</v>
      </c>
      <c r="AE19" s="108">
        <v>1.4530975000000006</v>
      </c>
      <c r="AF19" s="108">
        <v>1.4484091666666674</v>
      </c>
      <c r="AG19" s="108">
        <v>1.4431933333333338</v>
      </c>
      <c r="AH19" s="108">
        <v>1.4374499999999997</v>
      </c>
      <c r="AI19" s="108">
        <v>1.4311791666666669</v>
      </c>
      <c r="AJ19" s="108">
        <v>1.4243808333333328</v>
      </c>
      <c r="AK19" s="108">
        <v>1.4170549999999995</v>
      </c>
    </row>
    <row r="20" spans="12:37" x14ac:dyDescent="0.2">
      <c r="L20" s="119">
        <f t="shared" si="1"/>
        <v>1.3999999999999992</v>
      </c>
      <c r="M20" s="108">
        <v>1.4608399999999988</v>
      </c>
      <c r="N20" s="108">
        <v>1.4652712499999994</v>
      </c>
      <c r="O20" s="108">
        <v>1.4691749999999986</v>
      </c>
      <c r="P20" s="108">
        <v>1.4725512499999991</v>
      </c>
      <c r="Q20" s="108">
        <v>1.4753999999999992</v>
      </c>
      <c r="R20" s="108">
        <v>1.4777212499999988</v>
      </c>
      <c r="S20" s="108">
        <v>1.4795149999999988</v>
      </c>
      <c r="T20" s="108">
        <v>1.4807812499999993</v>
      </c>
      <c r="U20" s="108">
        <v>1.4815199999999988</v>
      </c>
      <c r="V20" s="108">
        <v>1.4817312499999988</v>
      </c>
      <c r="W20" s="108">
        <v>1.4814149999999997</v>
      </c>
      <c r="X20" s="108">
        <v>1.4805712499999992</v>
      </c>
      <c r="Y20" s="108">
        <v>1.4791999999999992</v>
      </c>
      <c r="Z20" s="108">
        <v>1.4773012499999996</v>
      </c>
      <c r="AA20" s="108">
        <v>1.4748750000000004</v>
      </c>
      <c r="AB20" s="108">
        <v>1.4719212499999994</v>
      </c>
      <c r="AC20" s="108">
        <v>1.4684399999999997</v>
      </c>
      <c r="AD20" s="108">
        <v>1.4644312499999992</v>
      </c>
      <c r="AE20" s="108">
        <v>1.4598949999999991</v>
      </c>
      <c r="AF20" s="108">
        <v>1.4548312499999994</v>
      </c>
      <c r="AG20" s="108">
        <v>1.4492399999999992</v>
      </c>
      <c r="AH20" s="108">
        <v>1.443121249999999</v>
      </c>
      <c r="AI20" s="108">
        <v>1.4364749999999997</v>
      </c>
      <c r="AJ20" s="108">
        <v>1.4293012499999995</v>
      </c>
      <c r="AK20" s="108">
        <v>1.4216000000000002</v>
      </c>
    </row>
    <row r="21" spans="12:37" x14ac:dyDescent="0.2">
      <c r="L21" s="119">
        <f t="shared" si="1"/>
        <v>1.4166666666666659</v>
      </c>
      <c r="M21" s="108">
        <v>1.4743949999999986</v>
      </c>
      <c r="N21" s="108">
        <v>1.4784508333333326</v>
      </c>
      <c r="O21" s="108">
        <v>1.4819791666666657</v>
      </c>
      <c r="P21" s="108">
        <v>1.4849799999999993</v>
      </c>
      <c r="Q21" s="108">
        <v>1.4874533333333324</v>
      </c>
      <c r="R21" s="108">
        <v>1.4893991666666655</v>
      </c>
      <c r="S21" s="108">
        <v>1.490817499999999</v>
      </c>
      <c r="T21" s="108">
        <v>1.4917083333333325</v>
      </c>
      <c r="U21" s="108">
        <v>1.492071666666666</v>
      </c>
      <c r="V21" s="108">
        <v>1.4919074999999991</v>
      </c>
      <c r="W21" s="108">
        <v>1.491215833333333</v>
      </c>
      <c r="X21" s="108">
        <v>1.489996666666666</v>
      </c>
      <c r="Y21" s="108">
        <v>1.4882499999999994</v>
      </c>
      <c r="Z21" s="108">
        <v>1.4859758333333324</v>
      </c>
      <c r="AA21" s="108">
        <v>1.4831741666666667</v>
      </c>
      <c r="AB21" s="108">
        <v>1.4798449999999987</v>
      </c>
      <c r="AC21" s="108">
        <v>1.4759883333333326</v>
      </c>
      <c r="AD21" s="108">
        <v>1.4716041666666659</v>
      </c>
      <c r="AE21" s="108">
        <v>1.4666924999999997</v>
      </c>
      <c r="AF21" s="108">
        <v>1.4612533333333331</v>
      </c>
      <c r="AG21" s="108">
        <v>1.4552866666666664</v>
      </c>
      <c r="AH21" s="108">
        <v>1.4487924999999997</v>
      </c>
      <c r="AI21" s="108">
        <v>1.4417708333333334</v>
      </c>
      <c r="AJ21" s="108">
        <v>1.4342216666666663</v>
      </c>
      <c r="AK21" s="108">
        <v>1.4261449999999996</v>
      </c>
    </row>
    <row r="22" spans="12:37" x14ac:dyDescent="0.2">
      <c r="L22" s="119">
        <f t="shared" si="1"/>
        <v>1.4333333333333325</v>
      </c>
      <c r="M22" s="108">
        <v>1.4879499999999988</v>
      </c>
      <c r="N22" s="108">
        <v>1.4916304166666658</v>
      </c>
      <c r="O22" s="108">
        <v>1.494783333333332</v>
      </c>
      <c r="P22" s="108">
        <v>1.4974087499999995</v>
      </c>
      <c r="Q22" s="108">
        <v>1.4995066666666657</v>
      </c>
      <c r="R22" s="108">
        <v>1.5010770833333322</v>
      </c>
      <c r="S22" s="108">
        <v>1.5021199999999992</v>
      </c>
      <c r="T22" s="108">
        <v>1.5026354166666658</v>
      </c>
      <c r="U22" s="108">
        <v>1.5026233333333323</v>
      </c>
      <c r="V22" s="108">
        <v>1.5020837499999993</v>
      </c>
      <c r="W22" s="108">
        <v>1.5010166666666662</v>
      </c>
      <c r="X22" s="108">
        <v>1.4994220833333323</v>
      </c>
      <c r="Y22" s="108">
        <v>1.4972999999999987</v>
      </c>
      <c r="Z22" s="108">
        <v>1.4946504166666656</v>
      </c>
      <c r="AA22" s="108">
        <v>1.491473333333333</v>
      </c>
      <c r="AB22" s="108">
        <v>1.4877687499999994</v>
      </c>
      <c r="AC22" s="108">
        <v>1.4835366666666663</v>
      </c>
      <c r="AD22" s="108">
        <v>1.4787770833333327</v>
      </c>
      <c r="AE22" s="108">
        <v>1.4734900000000004</v>
      </c>
      <c r="AF22" s="108">
        <v>1.4676754166666668</v>
      </c>
      <c r="AG22" s="108">
        <v>1.4613333333333336</v>
      </c>
      <c r="AH22" s="108">
        <v>1.4544637499999991</v>
      </c>
      <c r="AI22" s="108">
        <v>1.4470666666666667</v>
      </c>
      <c r="AJ22" s="108">
        <v>1.4391420833333322</v>
      </c>
      <c r="AK22" s="108">
        <v>1.4306899999999989</v>
      </c>
    </row>
    <row r="23" spans="12:37" x14ac:dyDescent="0.2">
      <c r="L23" s="119">
        <f t="shared" si="1"/>
        <v>1.4499999999999991</v>
      </c>
      <c r="M23" s="108">
        <v>1.5015049999999985</v>
      </c>
      <c r="N23" s="108">
        <v>1.5048099999999995</v>
      </c>
      <c r="O23" s="108">
        <v>1.5075874999999987</v>
      </c>
      <c r="P23" s="108">
        <v>1.5098374999999993</v>
      </c>
      <c r="Q23" s="108">
        <v>1.5115599999999989</v>
      </c>
      <c r="R23" s="108">
        <v>1.512754999999999</v>
      </c>
      <c r="S23" s="108">
        <v>1.513422499999999</v>
      </c>
      <c r="T23" s="108">
        <v>1.5135624999999995</v>
      </c>
      <c r="U23" s="108">
        <v>1.5131749999999995</v>
      </c>
      <c r="V23" s="108">
        <v>1.5122599999999999</v>
      </c>
      <c r="W23" s="108">
        <v>1.510817499999999</v>
      </c>
      <c r="X23" s="108">
        <v>1.5088474999999995</v>
      </c>
      <c r="Y23" s="108">
        <v>1.506349999999999</v>
      </c>
      <c r="Z23" s="108">
        <v>1.5033249999999998</v>
      </c>
      <c r="AA23" s="108">
        <v>1.4997725000000002</v>
      </c>
      <c r="AB23" s="108">
        <v>1.4956925000000001</v>
      </c>
      <c r="AC23" s="108">
        <v>1.4910850000000004</v>
      </c>
      <c r="AD23" s="108">
        <v>1.4859500000000003</v>
      </c>
      <c r="AE23" s="108">
        <v>1.4802874999999998</v>
      </c>
      <c r="AF23" s="108">
        <v>1.4740974999999996</v>
      </c>
      <c r="AG23" s="108">
        <v>1.4673799999999999</v>
      </c>
      <c r="AH23" s="108">
        <v>1.4601349999999989</v>
      </c>
      <c r="AI23" s="108">
        <v>1.4523624999999996</v>
      </c>
      <c r="AJ23" s="108">
        <v>1.4440624999999998</v>
      </c>
      <c r="AK23" s="108">
        <v>1.4352349999999992</v>
      </c>
    </row>
    <row r="24" spans="12:37" x14ac:dyDescent="0.2">
      <c r="L24" s="119">
        <f t="shared" si="1"/>
        <v>1.4666666666666657</v>
      </c>
      <c r="M24" s="108">
        <v>1.5150599999999987</v>
      </c>
      <c r="N24" s="108">
        <v>1.5179895833333328</v>
      </c>
      <c r="O24" s="108">
        <v>1.5203916666666655</v>
      </c>
      <c r="P24" s="108">
        <v>1.522266249999999</v>
      </c>
      <c r="Q24" s="108">
        <v>1.5236133333333326</v>
      </c>
      <c r="R24" s="108">
        <v>1.5244329166666657</v>
      </c>
      <c r="S24" s="108">
        <v>1.5247249999999988</v>
      </c>
      <c r="T24" s="108">
        <v>1.5244895833333327</v>
      </c>
      <c r="U24" s="108">
        <v>1.5237266666666658</v>
      </c>
      <c r="V24" s="108">
        <v>1.5224362499999993</v>
      </c>
      <c r="W24" s="108">
        <v>1.5206183333333327</v>
      </c>
      <c r="X24" s="108">
        <v>1.5182729166666666</v>
      </c>
      <c r="Y24" s="108">
        <v>1.5153999999999996</v>
      </c>
      <c r="Z24" s="108">
        <v>1.5119995833333335</v>
      </c>
      <c r="AA24" s="108">
        <v>1.5080716666666674</v>
      </c>
      <c r="AB24" s="108">
        <v>1.5036162499999999</v>
      </c>
      <c r="AC24" s="108">
        <v>1.4986333333333333</v>
      </c>
      <c r="AD24" s="108">
        <v>1.4931229166666662</v>
      </c>
      <c r="AE24" s="108">
        <v>1.4870849999999995</v>
      </c>
      <c r="AF24" s="108">
        <v>1.4805195833333329</v>
      </c>
      <c r="AG24" s="108">
        <v>1.4734266666666662</v>
      </c>
      <c r="AH24" s="108">
        <v>1.4658062499999995</v>
      </c>
      <c r="AI24" s="108">
        <v>1.4576583333333333</v>
      </c>
      <c r="AJ24" s="108">
        <v>1.4489829166666666</v>
      </c>
      <c r="AK24" s="108">
        <v>1.4397799999999998</v>
      </c>
    </row>
    <row r="25" spans="12:37" x14ac:dyDescent="0.2">
      <c r="L25" s="119">
        <f t="shared" si="1"/>
        <v>1.4833333333333323</v>
      </c>
      <c r="M25" s="108">
        <v>1.5286149999999985</v>
      </c>
      <c r="N25" s="108">
        <v>1.5311691666666656</v>
      </c>
      <c r="O25" s="108">
        <v>1.5331958333333318</v>
      </c>
      <c r="P25" s="108">
        <v>1.5346949999999988</v>
      </c>
      <c r="Q25" s="108">
        <v>1.5356666666666654</v>
      </c>
      <c r="R25" s="108">
        <v>1.5361108333333324</v>
      </c>
      <c r="S25" s="108">
        <v>1.536027499999999</v>
      </c>
      <c r="T25" s="108">
        <v>1.535416666666666</v>
      </c>
      <c r="U25" s="108">
        <v>1.5342783333333321</v>
      </c>
      <c r="V25" s="108">
        <v>1.532612499999999</v>
      </c>
      <c r="W25" s="108">
        <v>1.530419166666666</v>
      </c>
      <c r="X25" s="108">
        <v>1.527698333333332</v>
      </c>
      <c r="Y25" s="108">
        <v>1.5244499999999985</v>
      </c>
      <c r="Z25" s="108">
        <v>1.5206741666666654</v>
      </c>
      <c r="AA25" s="108">
        <v>1.5163708333333328</v>
      </c>
      <c r="AB25" s="108">
        <v>1.5115399999999997</v>
      </c>
      <c r="AC25" s="108">
        <v>1.5061816666666661</v>
      </c>
      <c r="AD25" s="108">
        <v>1.5002958333333329</v>
      </c>
      <c r="AE25" s="108">
        <v>1.4938825000000002</v>
      </c>
      <c r="AF25" s="108">
        <v>1.4869416666666671</v>
      </c>
      <c r="AG25" s="108">
        <v>1.4794733333333334</v>
      </c>
      <c r="AH25" s="108">
        <v>1.4714774999999993</v>
      </c>
      <c r="AI25" s="108">
        <v>1.4629541666666666</v>
      </c>
      <c r="AJ25" s="108">
        <v>1.4539033333333324</v>
      </c>
      <c r="AK25" s="108">
        <v>1.4443249999999987</v>
      </c>
    </row>
    <row r="26" spans="12:37" x14ac:dyDescent="0.2">
      <c r="L26" s="119">
        <f t="shared" si="1"/>
        <v>1.4999999999999989</v>
      </c>
      <c r="M26" s="108">
        <v>1.5421699999999983</v>
      </c>
      <c r="N26" s="108">
        <v>1.5443487499999993</v>
      </c>
      <c r="O26" s="108">
        <v>1.5459999999999989</v>
      </c>
      <c r="P26" s="108">
        <v>1.547123749999999</v>
      </c>
      <c r="Q26" s="108">
        <v>1.5477199999999987</v>
      </c>
      <c r="R26" s="108">
        <v>1.5477887499999992</v>
      </c>
      <c r="S26" s="108">
        <v>1.5473299999999988</v>
      </c>
      <c r="T26" s="108">
        <v>1.5463437499999988</v>
      </c>
      <c r="U26" s="108">
        <v>1.5448299999999993</v>
      </c>
      <c r="V26" s="108">
        <v>1.5427887499999993</v>
      </c>
      <c r="W26" s="108">
        <v>1.5402199999999988</v>
      </c>
      <c r="X26" s="108">
        <v>1.5371237499999992</v>
      </c>
      <c r="Y26" s="108">
        <v>1.5334999999999988</v>
      </c>
      <c r="Z26" s="108">
        <v>1.5293487499999991</v>
      </c>
      <c r="AA26" s="108">
        <v>1.5246699999999995</v>
      </c>
      <c r="AB26" s="108">
        <v>1.5194637499999999</v>
      </c>
      <c r="AC26" s="108">
        <v>1.5137300000000002</v>
      </c>
      <c r="AD26" s="108">
        <v>1.5074687499999997</v>
      </c>
      <c r="AE26" s="108">
        <v>1.5006799999999996</v>
      </c>
      <c r="AF26" s="108">
        <v>1.4933637499999999</v>
      </c>
      <c r="AG26" s="108">
        <v>1.4855199999999997</v>
      </c>
      <c r="AH26" s="108">
        <v>1.4771487499999987</v>
      </c>
      <c r="AI26" s="108">
        <v>1.4682499999999994</v>
      </c>
      <c r="AJ26" s="108">
        <v>1.4588237499999992</v>
      </c>
      <c r="AK26" s="108">
        <v>1.448869999999999</v>
      </c>
    </row>
    <row r="27" spans="12:37" x14ac:dyDescent="0.2">
      <c r="L27" s="119">
        <f t="shared" si="1"/>
        <v>1.5166666666666655</v>
      </c>
      <c r="M27" s="108">
        <v>1.5557249999999985</v>
      </c>
      <c r="N27" s="108">
        <v>1.5575283333333325</v>
      </c>
      <c r="O27" s="108">
        <v>1.5588041666666652</v>
      </c>
      <c r="P27" s="108">
        <v>1.5595524999999992</v>
      </c>
      <c r="Q27" s="108">
        <v>1.5597733333333323</v>
      </c>
      <c r="R27" s="108">
        <v>1.5594666666666659</v>
      </c>
      <c r="S27" s="108">
        <v>1.5586324999999985</v>
      </c>
      <c r="T27" s="108">
        <v>1.557270833333332</v>
      </c>
      <c r="U27" s="108">
        <v>1.5553816666666656</v>
      </c>
      <c r="V27" s="108">
        <v>1.552964999999999</v>
      </c>
      <c r="W27" s="108">
        <v>1.5500208333333325</v>
      </c>
      <c r="X27" s="108">
        <v>1.5465491666666664</v>
      </c>
      <c r="Y27" s="108">
        <v>1.5425499999999994</v>
      </c>
      <c r="Z27" s="108">
        <v>1.5380233333333329</v>
      </c>
      <c r="AA27" s="108">
        <v>1.5329691666666667</v>
      </c>
      <c r="AB27" s="108">
        <v>1.5273874999999992</v>
      </c>
      <c r="AC27" s="108">
        <v>1.5212783333333331</v>
      </c>
      <c r="AD27" s="108">
        <v>1.5146416666666664</v>
      </c>
      <c r="AE27" s="108">
        <v>1.5074774999999994</v>
      </c>
      <c r="AF27" s="108">
        <v>1.4997858333333327</v>
      </c>
      <c r="AG27" s="108">
        <v>1.491566666666666</v>
      </c>
      <c r="AH27" s="108">
        <v>1.4828199999999989</v>
      </c>
      <c r="AI27" s="108">
        <v>1.4735458333333331</v>
      </c>
      <c r="AJ27" s="108">
        <v>1.4637441666666668</v>
      </c>
      <c r="AK27" s="108">
        <v>1.4534149999999997</v>
      </c>
    </row>
    <row r="28" spans="12:37" x14ac:dyDescent="0.2">
      <c r="L28" s="119">
        <f t="shared" si="1"/>
        <v>1.5333333333333321</v>
      </c>
      <c r="M28" s="108">
        <v>1.5692799999999987</v>
      </c>
      <c r="N28" s="108">
        <v>1.5707079166666662</v>
      </c>
      <c r="O28" s="108">
        <v>1.5716083333333324</v>
      </c>
      <c r="P28" s="108">
        <v>1.571981249999999</v>
      </c>
      <c r="Q28" s="108">
        <v>1.571826666666666</v>
      </c>
      <c r="R28" s="108">
        <v>1.5711445833333326</v>
      </c>
      <c r="S28" s="108">
        <v>1.5699349999999987</v>
      </c>
      <c r="T28" s="108">
        <v>1.5681979166666662</v>
      </c>
      <c r="U28" s="108">
        <v>1.5659333333333323</v>
      </c>
      <c r="V28" s="108">
        <v>1.5631412499999997</v>
      </c>
      <c r="W28" s="108">
        <v>1.5598216666666667</v>
      </c>
      <c r="X28" s="108">
        <v>1.5559745833333327</v>
      </c>
      <c r="Y28" s="108">
        <v>1.5515999999999992</v>
      </c>
      <c r="Z28" s="108">
        <v>1.5466979166666661</v>
      </c>
      <c r="AA28" s="108">
        <v>1.541268333333333</v>
      </c>
      <c r="AB28" s="108">
        <v>1.535311249999999</v>
      </c>
      <c r="AC28" s="108">
        <v>1.5288266666666654</v>
      </c>
      <c r="AD28" s="108">
        <v>1.5218145833333323</v>
      </c>
      <c r="AE28" s="108">
        <v>1.514275</v>
      </c>
      <c r="AF28" s="108">
        <v>1.5062079166666664</v>
      </c>
      <c r="AG28" s="108">
        <v>1.4976133333333332</v>
      </c>
      <c r="AH28" s="108">
        <v>1.4884912499999996</v>
      </c>
      <c r="AI28" s="108">
        <v>1.4788416666666673</v>
      </c>
      <c r="AJ28" s="108">
        <v>1.4686645833333327</v>
      </c>
      <c r="AK28" s="108">
        <v>1.4579599999999995</v>
      </c>
    </row>
    <row r="29" spans="12:37" x14ac:dyDescent="0.2">
      <c r="L29" s="119">
        <f t="shared" si="1"/>
        <v>1.5499999999999987</v>
      </c>
      <c r="M29" s="108">
        <v>1.5828349999999987</v>
      </c>
      <c r="N29" s="108">
        <v>1.5838874999999988</v>
      </c>
      <c r="O29" s="108">
        <v>1.5844124999999984</v>
      </c>
      <c r="P29" s="108">
        <v>1.584409999999999</v>
      </c>
      <c r="Q29" s="108">
        <v>1.5838799999999991</v>
      </c>
      <c r="R29" s="108">
        <v>1.5828224999999991</v>
      </c>
      <c r="S29" s="108">
        <v>1.5812374999999992</v>
      </c>
      <c r="T29" s="108">
        <v>1.5791249999999988</v>
      </c>
      <c r="U29" s="108">
        <v>1.5764849999999984</v>
      </c>
      <c r="V29" s="108">
        <v>1.5733174999999993</v>
      </c>
      <c r="W29" s="108">
        <v>1.5696224999999993</v>
      </c>
      <c r="X29" s="108">
        <v>1.5653999999999988</v>
      </c>
      <c r="Y29" s="108">
        <v>1.5606499999999983</v>
      </c>
      <c r="Z29" s="108">
        <v>1.5553724999999987</v>
      </c>
      <c r="AA29" s="108">
        <v>1.5495674999999991</v>
      </c>
      <c r="AB29" s="108">
        <v>1.5432349999999995</v>
      </c>
      <c r="AC29" s="108">
        <v>1.5363749999999989</v>
      </c>
      <c r="AD29" s="108">
        <v>1.5289874999999993</v>
      </c>
      <c r="AE29" s="108">
        <v>1.5210725</v>
      </c>
      <c r="AF29" s="108">
        <v>1.5126299999999999</v>
      </c>
      <c r="AG29" s="108">
        <v>1.5036600000000002</v>
      </c>
      <c r="AH29" s="108">
        <v>1.4941624999999992</v>
      </c>
      <c r="AI29" s="108">
        <v>1.4841374999999999</v>
      </c>
      <c r="AJ29" s="108">
        <v>1.4735849999999993</v>
      </c>
      <c r="AK29" s="108">
        <v>1.4625049999999986</v>
      </c>
    </row>
    <row r="30" spans="12:37" x14ac:dyDescent="0.2">
      <c r="L30" s="119">
        <f t="shared" si="1"/>
        <v>1.5666666666666653</v>
      </c>
      <c r="M30" s="108">
        <v>1.5963899999999984</v>
      </c>
      <c r="N30" s="108">
        <v>1.5970670833333325</v>
      </c>
      <c r="O30" s="108">
        <v>1.5972166666666656</v>
      </c>
      <c r="P30" s="108">
        <v>1.5968387499999992</v>
      </c>
      <c r="Q30" s="108">
        <v>1.5959333333333323</v>
      </c>
      <c r="R30" s="108">
        <v>1.5945004166666659</v>
      </c>
      <c r="S30" s="108">
        <v>1.592539999999999</v>
      </c>
      <c r="T30" s="108">
        <v>1.5900520833333325</v>
      </c>
      <c r="U30" s="108">
        <v>1.5870366666666655</v>
      </c>
      <c r="V30" s="108">
        <v>1.5834937499999995</v>
      </c>
      <c r="W30" s="108">
        <v>1.5794233333333321</v>
      </c>
      <c r="X30" s="108">
        <v>1.5748254166666655</v>
      </c>
      <c r="Y30" s="108">
        <v>1.569699999999999</v>
      </c>
      <c r="Z30" s="108">
        <v>1.5640470833333329</v>
      </c>
      <c r="AA30" s="108">
        <v>1.5578666666666663</v>
      </c>
      <c r="AB30" s="108">
        <v>1.5511587500000001</v>
      </c>
      <c r="AC30" s="108">
        <v>1.5439233333333331</v>
      </c>
      <c r="AD30" s="108">
        <v>1.5361604166666665</v>
      </c>
      <c r="AE30" s="108">
        <v>1.5278699999999998</v>
      </c>
      <c r="AF30" s="108">
        <v>1.5190520833333332</v>
      </c>
      <c r="AG30" s="108">
        <v>1.5097066666666665</v>
      </c>
      <c r="AH30" s="108">
        <v>1.499833749999999</v>
      </c>
      <c r="AI30" s="108">
        <v>1.4894333333333327</v>
      </c>
      <c r="AJ30" s="108">
        <v>1.478505416666666</v>
      </c>
      <c r="AK30" s="108">
        <v>1.4670499999999993</v>
      </c>
    </row>
    <row r="31" spans="12:37" x14ac:dyDescent="0.2">
      <c r="L31" s="119">
        <f t="shared" si="1"/>
        <v>1.5833333333333319</v>
      </c>
      <c r="M31" s="108">
        <v>1.6099449999999982</v>
      </c>
      <c r="N31" s="108">
        <v>1.6102466666666653</v>
      </c>
      <c r="O31" s="108">
        <v>1.6100208333333315</v>
      </c>
      <c r="P31" s="108">
        <v>1.609267499999999</v>
      </c>
      <c r="Q31" s="108">
        <v>1.6079866666666647</v>
      </c>
      <c r="R31" s="108">
        <v>1.6061783333333317</v>
      </c>
      <c r="S31" s="108">
        <v>1.6038424999999983</v>
      </c>
      <c r="T31" s="108">
        <v>1.6009791666666653</v>
      </c>
      <c r="U31" s="108">
        <v>1.5975883333333318</v>
      </c>
      <c r="V31" s="108">
        <v>1.5936699999999988</v>
      </c>
      <c r="W31" s="108">
        <v>1.5892241666666662</v>
      </c>
      <c r="X31" s="108">
        <v>1.5842508333333323</v>
      </c>
      <c r="Y31" s="108">
        <v>1.5787499999999988</v>
      </c>
      <c r="Z31" s="108">
        <v>1.5727216666666648</v>
      </c>
      <c r="AA31" s="108">
        <v>1.5661658333333326</v>
      </c>
      <c r="AB31" s="108">
        <v>1.5590824999999986</v>
      </c>
      <c r="AC31" s="108">
        <v>1.551471666666665</v>
      </c>
      <c r="AD31" s="108">
        <v>1.5433333333333319</v>
      </c>
      <c r="AE31" s="108">
        <v>1.5346674999999996</v>
      </c>
      <c r="AF31" s="108">
        <v>1.525474166666666</v>
      </c>
      <c r="AG31" s="108">
        <v>1.5157533333333328</v>
      </c>
      <c r="AH31" s="108">
        <v>1.5055049999999992</v>
      </c>
      <c r="AI31" s="108">
        <v>1.4947291666666669</v>
      </c>
      <c r="AJ31" s="108">
        <v>1.4834258333333323</v>
      </c>
      <c r="AK31" s="108">
        <v>1.4715949999999991</v>
      </c>
    </row>
    <row r="32" spans="12:37" x14ac:dyDescent="0.2">
      <c r="L32" s="119">
        <f t="shared" si="1"/>
        <v>1.5999999999999985</v>
      </c>
      <c r="M32" s="108">
        <v>1.6234999999999984</v>
      </c>
      <c r="N32" s="108">
        <v>1.623426249999999</v>
      </c>
      <c r="O32" s="108">
        <v>1.6228249999999982</v>
      </c>
      <c r="P32" s="108">
        <v>1.6216962499999987</v>
      </c>
      <c r="Q32" s="108">
        <v>1.6200399999999988</v>
      </c>
      <c r="R32" s="108">
        <v>1.6178562499999993</v>
      </c>
      <c r="S32" s="108">
        <v>1.6151449999999989</v>
      </c>
      <c r="T32" s="108">
        <v>1.6119062499999981</v>
      </c>
      <c r="U32" s="108">
        <v>1.6081399999999981</v>
      </c>
      <c r="V32" s="108">
        <v>1.6038462499999986</v>
      </c>
      <c r="W32" s="108">
        <v>1.599024999999999</v>
      </c>
      <c r="X32" s="108">
        <v>1.5936762499999981</v>
      </c>
      <c r="Y32" s="108">
        <v>1.587799999999999</v>
      </c>
      <c r="Z32" s="108">
        <v>1.5813962499999989</v>
      </c>
      <c r="AA32" s="108">
        <v>1.5744649999999989</v>
      </c>
      <c r="AB32" s="108">
        <v>1.5670062499999993</v>
      </c>
      <c r="AC32" s="108">
        <v>1.5590199999999987</v>
      </c>
      <c r="AD32" s="108">
        <v>1.5505062499999991</v>
      </c>
      <c r="AE32" s="108">
        <v>1.5414649999999999</v>
      </c>
      <c r="AF32" s="108">
        <v>1.5318962500000002</v>
      </c>
      <c r="AG32" s="108">
        <v>1.5218</v>
      </c>
      <c r="AH32" s="108">
        <v>1.511176249999999</v>
      </c>
      <c r="AI32" s="108">
        <v>1.5000249999999997</v>
      </c>
      <c r="AJ32" s="108">
        <v>1.4883462499999986</v>
      </c>
      <c r="AK32" s="108">
        <v>1.4761399999999985</v>
      </c>
    </row>
    <row r="35" spans="1:4" x14ac:dyDescent="0.2">
      <c r="A35" s="106"/>
      <c r="B35" s="121"/>
      <c r="C35" s="106"/>
      <c r="D35" s="106"/>
    </row>
    <row r="36" spans="1:4" x14ac:dyDescent="0.2">
      <c r="A36" s="106"/>
      <c r="B36" s="121"/>
      <c r="C36" s="106"/>
      <c r="D36" s="106"/>
    </row>
    <row r="37" spans="1:4" x14ac:dyDescent="0.2">
      <c r="A37" s="106"/>
      <c r="B37" s="106"/>
      <c r="C37" s="106"/>
      <c r="D37" s="106"/>
    </row>
    <row r="38" spans="1:4" x14ac:dyDescent="0.2">
      <c r="A38" s="106"/>
      <c r="B38" s="106"/>
      <c r="C38" s="106"/>
      <c r="D38" s="106"/>
    </row>
    <row r="39" spans="1:4" x14ac:dyDescent="0.2">
      <c r="A39" s="106"/>
      <c r="B39" s="106"/>
      <c r="C39" s="106"/>
      <c r="D39" s="106"/>
    </row>
  </sheetData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1208"/>
  <sheetViews>
    <sheetView workbookViewId="0">
      <selection activeCell="F6" sqref="F6"/>
    </sheetView>
  </sheetViews>
  <sheetFormatPr defaultRowHeight="12.75" x14ac:dyDescent="0.2"/>
  <cols>
    <col min="2" max="2" width="10" style="13" bestFit="1" customWidth="1"/>
    <col min="3" max="3" width="8.85546875" style="13" bestFit="1" customWidth="1"/>
    <col min="4" max="4" width="9.28515625" style="13" bestFit="1" customWidth="1"/>
    <col min="5" max="5" width="11.42578125" style="13" bestFit="1" customWidth="1"/>
  </cols>
  <sheetData>
    <row r="1" spans="2:5" x14ac:dyDescent="0.2">
      <c r="B1" s="12" t="s">
        <v>149</v>
      </c>
      <c r="C1" s="12" t="s">
        <v>150</v>
      </c>
      <c r="D1" s="12" t="s">
        <v>151</v>
      </c>
      <c r="E1" s="12" t="s">
        <v>6</v>
      </c>
    </row>
    <row r="2" spans="2:5" x14ac:dyDescent="0.2">
      <c r="B2" s="13">
        <v>0.5290854346202104</v>
      </c>
      <c r="C2" s="13">
        <v>0.11262746758112621</v>
      </c>
      <c r="D2" s="13">
        <v>28.419255829299296</v>
      </c>
      <c r="E2" s="13">
        <v>79.025986760525385</v>
      </c>
    </row>
    <row r="3" spans="2:5" x14ac:dyDescent="0.2">
      <c r="B3" s="13">
        <v>0.52415284842912901</v>
      </c>
      <c r="C3" s="13">
        <v>0.10445059873502688</v>
      </c>
      <c r="D3" s="13">
        <v>25.017920782972404</v>
      </c>
      <c r="E3" s="13">
        <v>80.408199131120611</v>
      </c>
    </row>
    <row r="4" spans="2:5" x14ac:dyDescent="0.2">
      <c r="B4" s="13">
        <v>0.49669032834707216</v>
      </c>
      <c r="C4" s="13">
        <v>8.7294790923562168E-2</v>
      </c>
      <c r="D4" s="13">
        <v>26.645971164255961</v>
      </c>
      <c r="E4" s="13">
        <v>82.695623803075762</v>
      </c>
    </row>
    <row r="5" spans="2:5" x14ac:dyDescent="0.2">
      <c r="B5" s="13">
        <v>0.51165818966822918</v>
      </c>
      <c r="C5" s="13">
        <v>0.12076584364858879</v>
      </c>
      <c r="D5" s="13">
        <v>29.758452627575096</v>
      </c>
      <c r="E5" s="13">
        <v>76.70846246651837</v>
      </c>
    </row>
    <row r="6" spans="2:5" x14ac:dyDescent="0.2">
      <c r="B6" s="13">
        <v>0.55459709598169926</v>
      </c>
      <c r="C6" s="13">
        <v>0.11979791516686059</v>
      </c>
      <c r="D6" s="13">
        <v>28.850780873275657</v>
      </c>
      <c r="E6" s="13">
        <v>78.72600504641764</v>
      </c>
    </row>
    <row r="7" spans="2:5" x14ac:dyDescent="0.2">
      <c r="B7" s="13">
        <v>0.61930303102613304</v>
      </c>
      <c r="C7" s="13">
        <v>0.11254450757159219</v>
      </c>
      <c r="D7" s="13">
        <v>31.659504484891485</v>
      </c>
      <c r="E7" s="13">
        <v>82.11915180461213</v>
      </c>
    </row>
    <row r="8" spans="2:5" x14ac:dyDescent="0.2">
      <c r="B8" s="13">
        <v>0.62511200808851541</v>
      </c>
      <c r="C8" s="13">
        <v>0.10245503348639781</v>
      </c>
      <c r="D8" s="13">
        <v>29.373519478612621</v>
      </c>
      <c r="E8" s="13">
        <v>83.902785398386925</v>
      </c>
    </row>
    <row r="9" spans="2:5" x14ac:dyDescent="0.2">
      <c r="B9" s="13">
        <v>0.66711029403092215</v>
      </c>
      <c r="C9" s="13">
        <v>9.103508934925722E-2</v>
      </c>
      <c r="D9" s="13">
        <v>32.712602410434897</v>
      </c>
      <c r="E9" s="13">
        <v>86.594799846973473</v>
      </c>
    </row>
    <row r="10" spans="2:5" x14ac:dyDescent="0.2">
      <c r="B10" s="13">
        <v>0.566214554671855</v>
      </c>
      <c r="C10" s="13">
        <v>7.9406954945738198E-2</v>
      </c>
      <c r="D10" s="13">
        <v>31.281199653873781</v>
      </c>
      <c r="E10" s="13">
        <v>86.19462286175451</v>
      </c>
    </row>
    <row r="11" spans="2:5" x14ac:dyDescent="0.2">
      <c r="B11" s="13">
        <v>0.54920703460301956</v>
      </c>
      <c r="C11" s="13">
        <v>7.2567761112127316E-2</v>
      </c>
      <c r="D11" s="13">
        <v>31.42012935015007</v>
      </c>
      <c r="E11" s="13">
        <v>86.987717795140938</v>
      </c>
    </row>
    <row r="12" spans="2:5" x14ac:dyDescent="0.2">
      <c r="B12" s="13">
        <v>0.52550820430601952</v>
      </c>
      <c r="C12" s="13">
        <v>0.11451106368180609</v>
      </c>
      <c r="D12" s="13">
        <v>24.675961560557386</v>
      </c>
      <c r="E12" s="13">
        <v>78.574092527463662</v>
      </c>
    </row>
    <row r="13" spans="2:5" x14ac:dyDescent="0.2">
      <c r="B13" s="13">
        <v>0.53220153668080639</v>
      </c>
      <c r="C13" s="13">
        <v>0.10331757598705557</v>
      </c>
      <c r="D13" s="13">
        <v>24.750455270690107</v>
      </c>
      <c r="E13" s="13">
        <v>80.924566437918486</v>
      </c>
    </row>
    <row r="14" spans="2:5" x14ac:dyDescent="0.2">
      <c r="B14" s="13">
        <v>0.52978281357511159</v>
      </c>
      <c r="C14" s="13">
        <v>0.15033308173858392</v>
      </c>
      <c r="D14" s="13">
        <v>20.829840356637373</v>
      </c>
      <c r="E14" s="13">
        <v>72.144319204286177</v>
      </c>
    </row>
    <row r="15" spans="2:5" x14ac:dyDescent="0.2">
      <c r="B15" s="13">
        <v>0.60205536699786466</v>
      </c>
      <c r="C15" s="13">
        <v>0.13034957700907746</v>
      </c>
      <c r="D15" s="13">
        <v>24.73488087630632</v>
      </c>
      <c r="E15" s="13">
        <v>78.764315209972239</v>
      </c>
    </row>
    <row r="16" spans="2:5" x14ac:dyDescent="0.2">
      <c r="B16" s="13">
        <v>0.59307211121894787</v>
      </c>
      <c r="C16" s="13">
        <v>0.11429495764678416</v>
      </c>
      <c r="D16" s="13">
        <v>27.136077413506502</v>
      </c>
      <c r="E16" s="13">
        <v>81.069779640962579</v>
      </c>
    </row>
    <row r="17" spans="2:5" x14ac:dyDescent="0.2">
      <c r="B17" s="13">
        <v>0.55485034156612278</v>
      </c>
      <c r="C17" s="13">
        <v>0.10120274619793403</v>
      </c>
      <c r="D17" s="13">
        <v>28.380586958726635</v>
      </c>
      <c r="E17" s="13">
        <v>82.052946336264654</v>
      </c>
    </row>
    <row r="18" spans="2:5" x14ac:dyDescent="0.2">
      <c r="B18" s="13">
        <v>0.53761441386849085</v>
      </c>
      <c r="C18" s="13">
        <v>9.077034862618448E-2</v>
      </c>
      <c r="D18" s="13">
        <v>29.003373222509637</v>
      </c>
      <c r="E18" s="13">
        <v>83.377027987173562</v>
      </c>
    </row>
    <row r="19" spans="2:5" x14ac:dyDescent="0.2">
      <c r="B19" s="13">
        <v>0.5799797059485462</v>
      </c>
      <c r="C19" s="13">
        <v>7.5693164786654346E-2</v>
      </c>
      <c r="D19" s="13">
        <v>30.699630501625965</v>
      </c>
      <c r="E19" s="13">
        <v>87.163909473515474</v>
      </c>
    </row>
    <row r="20" spans="2:5" x14ac:dyDescent="0.2">
      <c r="B20" s="13">
        <v>0.49975504851128721</v>
      </c>
      <c r="C20" s="13">
        <v>7.1537580372525944E-2</v>
      </c>
      <c r="D20" s="13">
        <v>29.508392822709929</v>
      </c>
      <c r="E20" s="13">
        <v>85.893704419581539</v>
      </c>
    </row>
    <row r="21" spans="2:5" x14ac:dyDescent="0.2">
      <c r="B21" s="13">
        <v>0.54918173277778182</v>
      </c>
      <c r="C21" s="13">
        <v>8.8982626590836611E-2</v>
      </c>
      <c r="D21" s="13">
        <v>28.929355123764303</v>
      </c>
      <c r="E21" s="13">
        <v>84.055778566770897</v>
      </c>
    </row>
    <row r="22" spans="2:5" x14ac:dyDescent="0.2">
      <c r="B22" s="13">
        <v>0.51984260612246702</v>
      </c>
      <c r="C22" s="13">
        <v>9.4460728456807044E-2</v>
      </c>
      <c r="D22" s="13">
        <v>28.846335531592803</v>
      </c>
      <c r="E22" s="13">
        <v>82.097814258483112</v>
      </c>
    </row>
    <row r="23" spans="2:5" x14ac:dyDescent="0.2">
      <c r="B23" s="13">
        <v>0.57495783115901278</v>
      </c>
      <c r="C23" s="13">
        <v>0.12521463997118112</v>
      </c>
      <c r="D23" s="13">
        <v>30.167171222950689</v>
      </c>
      <c r="E23" s="13">
        <v>78.5479721841957</v>
      </c>
    </row>
    <row r="24" spans="2:5" x14ac:dyDescent="0.2">
      <c r="B24" s="13">
        <v>0.53803082442700545</v>
      </c>
      <c r="C24" s="13">
        <v>9.9805236199111164E-2</v>
      </c>
      <c r="D24" s="13">
        <v>28.599077388213843</v>
      </c>
      <c r="E24" s="13">
        <v>81.73514347971161</v>
      </c>
    </row>
    <row r="25" spans="2:5" x14ac:dyDescent="0.2">
      <c r="B25" s="13">
        <v>0.48795141601787489</v>
      </c>
      <c r="C25" s="13">
        <v>8.4652528379351291E-2</v>
      </c>
      <c r="D25" s="13">
        <v>29.649696926112558</v>
      </c>
      <c r="E25" s="13">
        <v>82.888096142933634</v>
      </c>
    </row>
    <row r="26" spans="2:5" x14ac:dyDescent="0.2">
      <c r="B26" s="13">
        <v>0.52022746589264268</v>
      </c>
      <c r="C26" s="13">
        <v>9.6007965953176469E-2</v>
      </c>
      <c r="D26" s="13">
        <v>28.215266029592126</v>
      </c>
      <c r="E26" s="13">
        <v>81.823422688387936</v>
      </c>
    </row>
    <row r="27" spans="2:5" x14ac:dyDescent="0.2">
      <c r="B27" s="13">
        <v>0.46931738511197874</v>
      </c>
      <c r="C27" s="13">
        <v>8.4921879170286957E-2</v>
      </c>
      <c r="D27" s="13">
        <v>26.079733198536033</v>
      </c>
      <c r="E27" s="13">
        <v>82.172809153505582</v>
      </c>
    </row>
    <row r="28" spans="2:5" x14ac:dyDescent="0.2">
      <c r="B28" s="13">
        <v>0.47713834434935387</v>
      </c>
      <c r="C28" s="13">
        <v>8.8576954821869419E-2</v>
      </c>
      <c r="D28" s="13">
        <v>27.309168574798193</v>
      </c>
      <c r="E28" s="13">
        <v>81.700787479549774</v>
      </c>
    </row>
    <row r="29" spans="2:5" x14ac:dyDescent="0.2">
      <c r="B29" s="13">
        <v>0.51135681988232129</v>
      </c>
      <c r="C29" s="13">
        <v>9.5529238791896329E-2</v>
      </c>
      <c r="D29" s="13">
        <v>27.649741269791946</v>
      </c>
      <c r="E29" s="13">
        <v>81.600405189567624</v>
      </c>
    </row>
    <row r="30" spans="2:5" x14ac:dyDescent="0.2">
      <c r="B30" s="13">
        <v>0.46943666152698327</v>
      </c>
      <c r="C30" s="13">
        <v>8.0876336194763282E-2</v>
      </c>
      <c r="D30" s="13">
        <v>26.040438537316643</v>
      </c>
      <c r="E30" s="13">
        <v>83.029491898251266</v>
      </c>
    </row>
    <row r="31" spans="2:5" x14ac:dyDescent="0.2">
      <c r="B31" s="13">
        <v>0.4962251568995672</v>
      </c>
      <c r="C31" s="13">
        <v>8.0780687684134794E-2</v>
      </c>
      <c r="D31" s="13">
        <v>28.935897709763477</v>
      </c>
      <c r="E31" s="13">
        <v>83.955339940694373</v>
      </c>
    </row>
    <row r="32" spans="2:5" x14ac:dyDescent="0.2">
      <c r="B32" s="13">
        <v>0.52862593437788907</v>
      </c>
      <c r="C32" s="13">
        <v>0.10799553125722025</v>
      </c>
      <c r="D32" s="13">
        <v>25.462765956759888</v>
      </c>
      <c r="E32" s="13">
        <v>79.909440532787741</v>
      </c>
    </row>
    <row r="33" spans="2:5" x14ac:dyDescent="0.2">
      <c r="B33" s="13">
        <v>0.48501357641992804</v>
      </c>
      <c r="C33" s="13">
        <v>8.7150310830111904E-2</v>
      </c>
      <c r="D33" s="13">
        <v>23.78564811821381</v>
      </c>
      <c r="E33" s="13">
        <v>82.333033919894689</v>
      </c>
    </row>
    <row r="34" spans="2:5" x14ac:dyDescent="0.2">
      <c r="B34" s="13">
        <v>0.52504340003208894</v>
      </c>
      <c r="C34" s="13">
        <v>0.10870395624490993</v>
      </c>
      <c r="D34" s="13">
        <v>26.512702375547619</v>
      </c>
      <c r="E34" s="13">
        <v>79.622654559699498</v>
      </c>
    </row>
    <row r="35" spans="2:5" x14ac:dyDescent="0.2">
      <c r="B35" s="13">
        <v>0.594123829472613</v>
      </c>
      <c r="C35" s="13">
        <v>0.11958236707818573</v>
      </c>
      <c r="D35" s="13">
        <v>28.911446175211768</v>
      </c>
      <c r="E35" s="13">
        <v>80.204221789646368</v>
      </c>
    </row>
    <row r="36" spans="2:5" x14ac:dyDescent="0.2">
      <c r="B36" s="13">
        <v>0.60571022423717624</v>
      </c>
      <c r="C36" s="13">
        <v>0.14670361067402093</v>
      </c>
      <c r="D36" s="13">
        <v>27.86109972399802</v>
      </c>
      <c r="E36" s="13">
        <v>76.181035824564731</v>
      </c>
    </row>
    <row r="37" spans="2:5" x14ac:dyDescent="0.2">
      <c r="B37" s="13">
        <v>0.66983940032970102</v>
      </c>
      <c r="C37" s="13">
        <v>0.11484160652986915</v>
      </c>
      <c r="D37" s="13">
        <v>22.622070374587572</v>
      </c>
      <c r="E37" s="13">
        <v>83.278115930971651</v>
      </c>
    </row>
    <row r="38" spans="2:5" x14ac:dyDescent="0.2">
      <c r="B38" s="13">
        <v>0.58310346338932206</v>
      </c>
      <c r="C38" s="13">
        <v>9.1991370451928275E-2</v>
      </c>
      <c r="D38" s="13">
        <v>30.745693962564349</v>
      </c>
      <c r="E38" s="13">
        <v>84.47658863151922</v>
      </c>
    </row>
    <row r="39" spans="2:5" x14ac:dyDescent="0.2">
      <c r="B39" s="13">
        <v>0.57130759473619053</v>
      </c>
      <c r="C39" s="13">
        <v>0.12304986487927669</v>
      </c>
      <c r="D39" s="13">
        <v>25.176214312832563</v>
      </c>
      <c r="E39" s="13">
        <v>78.847082407361015</v>
      </c>
    </row>
    <row r="40" spans="2:5" x14ac:dyDescent="0.2">
      <c r="B40" s="13">
        <v>0.5401933433055377</v>
      </c>
      <c r="C40" s="13">
        <v>0.12937357751934284</v>
      </c>
      <c r="D40" s="13">
        <v>23.845048757672558</v>
      </c>
      <c r="E40" s="13">
        <v>76.4653751998422</v>
      </c>
    </row>
    <row r="41" spans="2:5" x14ac:dyDescent="0.2">
      <c r="B41" s="13">
        <v>0.4732078035221835</v>
      </c>
      <c r="C41" s="13">
        <v>0.11023131339964026</v>
      </c>
      <c r="D41" s="13">
        <v>18.54278610916133</v>
      </c>
      <c r="E41" s="13">
        <v>77.16423484627407</v>
      </c>
    </row>
    <row r="42" spans="2:5" x14ac:dyDescent="0.2">
      <c r="B42" s="13">
        <v>0.46386246211438231</v>
      </c>
      <c r="C42" s="13">
        <v>0.10655744000618539</v>
      </c>
      <c r="D42" s="13">
        <v>30.711824891905675</v>
      </c>
      <c r="E42" s="13">
        <v>77.296412094308607</v>
      </c>
    </row>
    <row r="43" spans="2:5" x14ac:dyDescent="0.2">
      <c r="B43" s="13">
        <v>0.56479228910813395</v>
      </c>
      <c r="C43" s="13">
        <v>6.9451242107058705E-2</v>
      </c>
      <c r="D43" s="13">
        <v>29.839348683555688</v>
      </c>
      <c r="E43" s="13">
        <v>87.907830037374382</v>
      </c>
    </row>
    <row r="44" spans="2:5" x14ac:dyDescent="0.2">
      <c r="B44" s="13">
        <v>0.73715922820018598</v>
      </c>
      <c r="C44" s="13">
        <v>7.3458760727621503E-2</v>
      </c>
      <c r="D44" s="13">
        <v>33.649129556425386</v>
      </c>
      <c r="E44" s="13">
        <v>90.231868995047364</v>
      </c>
    </row>
    <row r="45" spans="2:5" x14ac:dyDescent="0.2">
      <c r="B45" s="13">
        <v>0.86049042215751248</v>
      </c>
      <c r="C45" s="13">
        <v>8.8123160028536415E-2</v>
      </c>
      <c r="D45" s="13">
        <v>36.659457205499777</v>
      </c>
      <c r="E45" s="13">
        <v>89.975246300905837</v>
      </c>
    </row>
    <row r="46" spans="2:5" x14ac:dyDescent="0.2">
      <c r="B46" s="13">
        <v>0.6159588734564978</v>
      </c>
      <c r="C46" s="13">
        <v>9.1170287436109859E-2</v>
      </c>
      <c r="D46" s="13">
        <v>32.332836461045446</v>
      </c>
      <c r="E46" s="13">
        <v>85.439558057816541</v>
      </c>
    </row>
    <row r="47" spans="2:5" x14ac:dyDescent="0.2">
      <c r="B47" s="13">
        <v>0.69750905014221842</v>
      </c>
      <c r="C47" s="13">
        <v>8.9158761583340157E-2</v>
      </c>
      <c r="D47" s="13">
        <v>31.385657544549048</v>
      </c>
      <c r="E47" s="13">
        <v>87.466016666829361</v>
      </c>
    </row>
    <row r="48" spans="2:5" x14ac:dyDescent="0.2">
      <c r="B48" s="13">
        <v>0.57694926119161005</v>
      </c>
      <c r="C48" s="13">
        <v>9.36141083653622E-2</v>
      </c>
      <c r="D48" s="13">
        <v>29.459802303381281</v>
      </c>
      <c r="E48" s="13">
        <v>84.04134829229541</v>
      </c>
    </row>
    <row r="49" spans="2:5" x14ac:dyDescent="0.2">
      <c r="B49" s="13">
        <v>0.5952174418576367</v>
      </c>
      <c r="C49" s="13">
        <v>0.10090610525983883</v>
      </c>
      <c r="D49" s="13">
        <v>32.518288486289819</v>
      </c>
      <c r="E49" s="13">
        <v>83.305688399094095</v>
      </c>
    </row>
    <row r="50" spans="2:5" x14ac:dyDescent="0.2">
      <c r="B50" s="13">
        <v>0.46282051997673651</v>
      </c>
      <c r="C50" s="13">
        <v>0.11482520416601431</v>
      </c>
      <c r="D50" s="13">
        <v>30.650645589941462</v>
      </c>
      <c r="E50" s="13">
        <v>75.472863238489069</v>
      </c>
    </row>
    <row r="51" spans="2:5" x14ac:dyDescent="0.2">
      <c r="B51" s="13">
        <v>0.59313206427830756</v>
      </c>
      <c r="C51" s="13">
        <v>0.10537076042255522</v>
      </c>
      <c r="D51" s="13">
        <v>29.36257446965757</v>
      </c>
      <c r="E51" s="13">
        <v>82.531028309771486</v>
      </c>
    </row>
    <row r="52" spans="2:5" x14ac:dyDescent="0.2">
      <c r="B52" s="13">
        <v>0.57140625623803198</v>
      </c>
      <c r="C52" s="13">
        <v>8.2898379402694927E-2</v>
      </c>
      <c r="D52" s="13">
        <v>32.785443270270761</v>
      </c>
      <c r="E52" s="13">
        <v>85.70893309931455</v>
      </c>
    </row>
    <row r="53" spans="2:5" x14ac:dyDescent="0.2">
      <c r="B53" s="13">
        <v>0.54375110481322253</v>
      </c>
      <c r="C53" s="13">
        <v>8.6811568434045694E-2</v>
      </c>
      <c r="D53" s="13">
        <v>27.445534923468884</v>
      </c>
      <c r="E53" s="13">
        <v>84.301335765535143</v>
      </c>
    </row>
    <row r="54" spans="2:5" x14ac:dyDescent="0.2">
      <c r="B54" s="13">
        <v>0.57988634393681404</v>
      </c>
      <c r="C54" s="13">
        <v>8.8878995885815618E-2</v>
      </c>
      <c r="D54" s="13">
        <v>29.404031271010449</v>
      </c>
      <c r="E54" s="13">
        <v>84.929747241111471</v>
      </c>
    </row>
    <row r="55" spans="2:5" x14ac:dyDescent="0.2">
      <c r="B55" s="13">
        <v>0.75562539018903652</v>
      </c>
      <c r="C55" s="13">
        <v>8.5123751073623383E-2</v>
      </c>
      <c r="D55" s="13">
        <v>30.230337012261103</v>
      </c>
      <c r="E55" s="13">
        <v>88.985230466589414</v>
      </c>
    </row>
    <row r="56" spans="2:5" x14ac:dyDescent="0.2">
      <c r="B56" s="13">
        <v>0.75454093878935646</v>
      </c>
      <c r="C56" s="13">
        <v>9.4348700691679652E-2</v>
      </c>
      <c r="D56" s="13">
        <v>30.366846638626289</v>
      </c>
      <c r="E56" s="13">
        <v>87.768574300858944</v>
      </c>
    </row>
    <row r="57" spans="2:5" x14ac:dyDescent="0.2">
      <c r="B57" s="13">
        <v>0.60430513383154127</v>
      </c>
      <c r="C57" s="13">
        <v>9.2918369991291314E-2</v>
      </c>
      <c r="D57" s="13">
        <v>27.129710793988089</v>
      </c>
      <c r="E57" s="13">
        <v>84.914761996837697</v>
      </c>
    </row>
    <row r="58" spans="2:5" x14ac:dyDescent="0.2">
      <c r="B58" s="13">
        <v>0.53792289766003276</v>
      </c>
      <c r="C58" s="13">
        <v>0.11780400735679916</v>
      </c>
      <c r="D58" s="13">
        <v>25.440319033340302</v>
      </c>
      <c r="E58" s="13">
        <v>78.463539303253143</v>
      </c>
    </row>
    <row r="59" spans="2:5" x14ac:dyDescent="0.2">
      <c r="B59" s="13">
        <v>0.699053518554138</v>
      </c>
      <c r="C59" s="13">
        <v>0.11318611665837723</v>
      </c>
      <c r="D59" s="13">
        <v>27.343519921581166</v>
      </c>
      <c r="E59" s="13">
        <v>84.157022848996391</v>
      </c>
    </row>
    <row r="60" spans="2:5" x14ac:dyDescent="0.2">
      <c r="B60" s="13">
        <v>0.70871218381620849</v>
      </c>
      <c r="C60" s="13">
        <v>9.1524127657814425E-2</v>
      </c>
      <c r="D60" s="13">
        <v>32.300163609721423</v>
      </c>
      <c r="E60" s="13">
        <v>87.333317103667881</v>
      </c>
    </row>
    <row r="61" spans="2:5" x14ac:dyDescent="0.2">
      <c r="B61" s="13">
        <v>0.62908938724312413</v>
      </c>
      <c r="C61" s="13">
        <v>7.5708442702100226E-2</v>
      </c>
      <c r="D61" s="13">
        <v>30.25773720476607</v>
      </c>
      <c r="E61" s="13">
        <v>88.186043772270409</v>
      </c>
    </row>
    <row r="62" spans="2:5" x14ac:dyDescent="0.2">
      <c r="B62" s="13">
        <v>0.61221439892732521</v>
      </c>
      <c r="C62" s="13">
        <v>7.7184379439197301E-2</v>
      </c>
      <c r="D62" s="13">
        <v>31.080341700736149</v>
      </c>
      <c r="E62" s="13">
        <v>87.610159530520932</v>
      </c>
    </row>
    <row r="63" spans="2:5" x14ac:dyDescent="0.2">
      <c r="B63" s="13">
        <v>0.69316911289452499</v>
      </c>
      <c r="C63" s="13">
        <v>9.5081645444113058E-2</v>
      </c>
      <c r="D63" s="13">
        <v>33.242308258195784</v>
      </c>
      <c r="E63" s="13">
        <v>86.530552069974618</v>
      </c>
    </row>
    <row r="64" spans="2:5" x14ac:dyDescent="0.2">
      <c r="B64" s="13">
        <v>0.88234480471788912</v>
      </c>
      <c r="C64" s="13">
        <v>0.11272513596864878</v>
      </c>
      <c r="D64" s="13">
        <v>34.578428978009349</v>
      </c>
      <c r="E64" s="13">
        <v>87.509646857842228</v>
      </c>
    </row>
    <row r="65" spans="2:5" x14ac:dyDescent="0.2">
      <c r="B65" s="13">
        <v>1.0059090683855778</v>
      </c>
      <c r="C65" s="13">
        <v>0.15069791296773494</v>
      </c>
      <c r="D65" s="13">
        <v>37.511756035994075</v>
      </c>
      <c r="E65" s="13">
        <v>85.361661836744716</v>
      </c>
    </row>
    <row r="66" spans="2:5" x14ac:dyDescent="0.2">
      <c r="B66" s="13">
        <v>0.78607791250240922</v>
      </c>
      <c r="C66" s="13">
        <v>9.6096809344062922E-2</v>
      </c>
      <c r="D66" s="13">
        <v>38.837967991850377</v>
      </c>
      <c r="E66" s="13">
        <v>87.992875451961041</v>
      </c>
    </row>
    <row r="67" spans="2:5" x14ac:dyDescent="0.2">
      <c r="B67" s="13">
        <v>0.71474657319465795</v>
      </c>
      <c r="C67" s="13">
        <v>9.5892218904887264E-2</v>
      </c>
      <c r="D67" s="13">
        <v>36.011236107889779</v>
      </c>
      <c r="E67" s="13">
        <v>86.814919937371144</v>
      </c>
    </row>
    <row r="68" spans="2:5" x14ac:dyDescent="0.2">
      <c r="B68" s="13">
        <v>0.61951964214593835</v>
      </c>
      <c r="C68" s="13">
        <v>7.2947497328277405E-2</v>
      </c>
      <c r="D68" s="13">
        <v>32.243421201896119</v>
      </c>
      <c r="E68" s="13">
        <v>88.425204948842705</v>
      </c>
    </row>
    <row r="69" spans="2:5" x14ac:dyDescent="0.2">
      <c r="B69" s="13">
        <v>0.58913146759377333</v>
      </c>
      <c r="C69" s="13">
        <v>8.1414837702976167E-2</v>
      </c>
      <c r="D69" s="13">
        <v>29.705356661488114</v>
      </c>
      <c r="E69" s="13">
        <v>86.417379568557607</v>
      </c>
    </row>
    <row r="70" spans="2:5" x14ac:dyDescent="0.2">
      <c r="B70" s="13">
        <v>0.63731736478014234</v>
      </c>
      <c r="C70" s="13">
        <v>7.8904632663598248E-2</v>
      </c>
      <c r="D70" s="13">
        <v>31.647316086453007</v>
      </c>
      <c r="E70" s="13">
        <v>87.838258433785526</v>
      </c>
    </row>
    <row r="71" spans="2:5" x14ac:dyDescent="0.2">
      <c r="B71" s="13">
        <v>0.61955898387473896</v>
      </c>
      <c r="C71" s="13">
        <v>8.3303724794122444E-2</v>
      </c>
      <c r="D71" s="13">
        <v>34.66496935304459</v>
      </c>
      <c r="E71" s="13">
        <v>86.762851898975526</v>
      </c>
    </row>
    <row r="72" spans="2:5" x14ac:dyDescent="0.2">
      <c r="B72" s="13">
        <v>0.59756701981870519</v>
      </c>
      <c r="C72" s="13">
        <v>8.536341364336375E-2</v>
      </c>
      <c r="D72" s="13">
        <v>31.144463612215251</v>
      </c>
      <c r="E72" s="13">
        <v>85.950418805096348</v>
      </c>
    </row>
    <row r="73" spans="2:5" x14ac:dyDescent="0.2">
      <c r="B73" s="13">
        <v>0.57930874827828494</v>
      </c>
      <c r="C73" s="13">
        <v>6.6450883450086873E-2</v>
      </c>
      <c r="D73" s="13">
        <v>33.320781629271671</v>
      </c>
      <c r="E73" s="13">
        <v>88.706184917028679</v>
      </c>
    </row>
    <row r="74" spans="2:5" x14ac:dyDescent="0.2">
      <c r="B74" s="13">
        <v>0.52047272743236273</v>
      </c>
      <c r="C74" s="13">
        <v>8.291795265173775E-2</v>
      </c>
      <c r="D74" s="13">
        <v>33.008219863538862</v>
      </c>
      <c r="E74" s="13">
        <v>84.280438651097626</v>
      </c>
    </row>
    <row r="75" spans="2:5" x14ac:dyDescent="0.2">
      <c r="B75" s="13">
        <v>0.605832659378988</v>
      </c>
      <c r="C75" s="13">
        <v>8.6951926799065257E-2</v>
      </c>
      <c r="D75" s="13">
        <v>32.538984904753434</v>
      </c>
      <c r="E75" s="13">
        <v>85.877017812617922</v>
      </c>
    </row>
    <row r="76" spans="2:5" x14ac:dyDescent="0.2">
      <c r="B76" s="13">
        <v>0.62078354070415698</v>
      </c>
      <c r="C76" s="13">
        <v>7.1061550273773741E-2</v>
      </c>
      <c r="D76" s="13">
        <v>33.296813136594892</v>
      </c>
      <c r="E76" s="13">
        <v>88.742318664488636</v>
      </c>
    </row>
    <row r="77" spans="2:5" x14ac:dyDescent="0.2">
      <c r="B77" s="13">
        <v>0.82809975874529707</v>
      </c>
      <c r="C77" s="13">
        <v>7.790346903520054E-2</v>
      </c>
      <c r="D77" s="13">
        <v>40.276329960705375</v>
      </c>
      <c r="E77" s="13">
        <v>90.768067735584069</v>
      </c>
    </row>
    <row r="78" spans="2:5" x14ac:dyDescent="0.2">
      <c r="B78" s="13">
        <v>0.85252454993731708</v>
      </c>
      <c r="C78" s="13">
        <v>7.5247785703041567E-2</v>
      </c>
      <c r="D78" s="13">
        <v>36.5458150660074</v>
      </c>
      <c r="E78" s="13">
        <v>91.361647964657848</v>
      </c>
    </row>
    <row r="79" spans="2:5" x14ac:dyDescent="0.2">
      <c r="B79" s="13">
        <v>0.83489052101008288</v>
      </c>
      <c r="C79" s="13">
        <v>8.192474741634502E-2</v>
      </c>
      <c r="D79" s="13">
        <v>35.129210640542894</v>
      </c>
      <c r="E79" s="13">
        <v>90.398183831003294</v>
      </c>
    </row>
    <row r="80" spans="2:5" x14ac:dyDescent="0.2">
      <c r="B80" s="13">
        <v>0.94441800927157626</v>
      </c>
      <c r="C80" s="13">
        <v>9.8923972031517912E-2</v>
      </c>
      <c r="D80" s="13">
        <v>36.723993058419502</v>
      </c>
      <c r="E80" s="13">
        <v>89.767211179030468</v>
      </c>
    </row>
    <row r="81" spans="2:5" x14ac:dyDescent="0.2">
      <c r="B81" s="13">
        <v>1.0542712094026156</v>
      </c>
      <c r="C81" s="13">
        <v>0.10591175408665481</v>
      </c>
      <c r="D81" s="13">
        <v>37.858648633294294</v>
      </c>
      <c r="E81" s="13">
        <v>90.206389032392877</v>
      </c>
    </row>
    <row r="82" spans="2:5" x14ac:dyDescent="0.2">
      <c r="B82" s="13">
        <v>0.87663310225644075</v>
      </c>
      <c r="C82" s="13">
        <v>8.439866202433291E-2</v>
      </c>
      <c r="D82" s="13">
        <v>38.741397130047552</v>
      </c>
      <c r="E82" s="13">
        <v>90.569714948348448</v>
      </c>
    </row>
    <row r="83" spans="2:5" x14ac:dyDescent="0.2">
      <c r="B83" s="13">
        <v>0.84461137058807745</v>
      </c>
      <c r="C83" s="13">
        <v>6.7049109901204135E-2</v>
      </c>
      <c r="D83" s="13">
        <v>35.268259260002189</v>
      </c>
      <c r="E83" s="13">
        <v>92.236896258262121</v>
      </c>
    </row>
    <row r="84" spans="2:5" x14ac:dyDescent="0.2">
      <c r="B84" s="13">
        <v>0.76769717786775715</v>
      </c>
      <c r="C84" s="13">
        <v>6.6794863312532704E-2</v>
      </c>
      <c r="D84" s="13">
        <v>34.866165136153917</v>
      </c>
      <c r="E84" s="13">
        <v>91.474563913718711</v>
      </c>
    </row>
    <row r="85" spans="2:5" x14ac:dyDescent="0.2">
      <c r="B85" s="13">
        <v>0.77620287942342414</v>
      </c>
      <c r="C85" s="13">
        <v>6.0931771507994545E-2</v>
      </c>
      <c r="D85" s="13">
        <v>37.46690284972091</v>
      </c>
      <c r="E85" s="13">
        <v>92.300125995262874</v>
      </c>
    </row>
    <row r="86" spans="2:5" x14ac:dyDescent="0.2">
      <c r="B86" s="13">
        <v>0.75560277179755986</v>
      </c>
      <c r="C86" s="13">
        <v>7.4731231743257368E-2</v>
      </c>
      <c r="D86" s="13">
        <v>36.004886836413789</v>
      </c>
      <c r="E86" s="13">
        <v>90.297139204924889</v>
      </c>
    </row>
    <row r="87" spans="2:5" x14ac:dyDescent="0.2">
      <c r="B87" s="13">
        <v>0.66715949777794314</v>
      </c>
      <c r="C87" s="13">
        <v>8.1448955325199732E-2</v>
      </c>
      <c r="D87" s="13">
        <v>31.797875253317795</v>
      </c>
      <c r="E87" s="13">
        <v>88.017133944121369</v>
      </c>
    </row>
    <row r="88" spans="2:5" x14ac:dyDescent="0.2">
      <c r="B88" s="13">
        <v>0.60471252481698057</v>
      </c>
      <c r="C88" s="13">
        <v>8.3900677882750227E-2</v>
      </c>
      <c r="D88" s="13">
        <v>31.472019026336746</v>
      </c>
      <c r="E88" s="13">
        <v>86.35574087050793</v>
      </c>
    </row>
    <row r="89" spans="2:5" x14ac:dyDescent="0.2">
      <c r="B89" s="13">
        <v>0.72053565491620963</v>
      </c>
      <c r="C89" s="13">
        <v>7.7985688646818582E-2</v>
      </c>
      <c r="D89" s="13">
        <v>37.147231195305366</v>
      </c>
      <c r="E89" s="13">
        <v>89.364315043578486</v>
      </c>
    </row>
    <row r="90" spans="2:5" x14ac:dyDescent="0.2">
      <c r="B90" s="13">
        <v>0.73972872864914818</v>
      </c>
      <c r="C90" s="13">
        <v>7.4300500079331089E-2</v>
      </c>
      <c r="D90" s="13">
        <v>38.382920751337288</v>
      </c>
      <c r="E90" s="13">
        <v>90.130181101669208</v>
      </c>
    </row>
    <row r="91" spans="2:5" x14ac:dyDescent="0.2">
      <c r="B91" s="13">
        <v>0.83686810444711734</v>
      </c>
      <c r="C91" s="13">
        <v>8.5965057580067547E-2</v>
      </c>
      <c r="D91" s="13">
        <v>37.334792478228202</v>
      </c>
      <c r="E91" s="13">
        <v>89.93484415817511</v>
      </c>
    </row>
    <row r="92" spans="2:5" x14ac:dyDescent="0.2">
      <c r="B92" s="13">
        <v>0.8391251550847969</v>
      </c>
      <c r="C92" s="13">
        <v>8.6867689745008914E-2</v>
      </c>
      <c r="D92" s="13">
        <v>38.003181972029118</v>
      </c>
      <c r="E92" s="13">
        <v>89.853213274829827</v>
      </c>
    </row>
    <row r="93" spans="2:5" x14ac:dyDescent="0.2">
      <c r="B93" s="13">
        <v>0.68094205918956685</v>
      </c>
      <c r="C93" s="13">
        <v>8.0272582316278415E-2</v>
      </c>
      <c r="D93" s="13">
        <v>32.714060211695937</v>
      </c>
      <c r="E93" s="13">
        <v>88.428522716426571</v>
      </c>
    </row>
    <row r="94" spans="2:5" x14ac:dyDescent="0.2">
      <c r="B94" s="13">
        <v>0.59157481823212199</v>
      </c>
      <c r="C94" s="13">
        <v>7.1128048870529412E-2</v>
      </c>
      <c r="D94" s="13">
        <v>29.007394432139886</v>
      </c>
      <c r="E94" s="13">
        <v>88.192745889972201</v>
      </c>
    </row>
    <row r="95" spans="2:5" x14ac:dyDescent="0.2">
      <c r="B95" s="13">
        <v>0.80462936328963064</v>
      </c>
      <c r="C95" s="13">
        <v>6.9858790845591226E-2</v>
      </c>
      <c r="D95" s="13">
        <v>35.753282975118275</v>
      </c>
      <c r="E95" s="13">
        <v>91.496668429963947</v>
      </c>
    </row>
    <row r="96" spans="2:5" x14ac:dyDescent="0.2">
      <c r="B96" s="13">
        <v>0.78803112511669127</v>
      </c>
      <c r="C96" s="13">
        <v>7.7463600088909845E-2</v>
      </c>
      <c r="D96" s="13">
        <v>35.440752254999317</v>
      </c>
      <c r="E96" s="13">
        <v>90.367500324462611</v>
      </c>
    </row>
    <row r="97" spans="2:5" x14ac:dyDescent="0.2">
      <c r="B97" s="13">
        <v>0.7535151585021248</v>
      </c>
      <c r="C97" s="13">
        <v>7.249064339465891E-2</v>
      </c>
      <c r="D97" s="13">
        <v>38.215484841872026</v>
      </c>
      <c r="E97" s="13">
        <v>90.551436478647219</v>
      </c>
    </row>
    <row r="98" spans="2:5" x14ac:dyDescent="0.2">
      <c r="B98" s="13">
        <v>0.77679412064687159</v>
      </c>
      <c r="C98" s="13">
        <v>8.9273210179513951E-2</v>
      </c>
      <c r="D98" s="13">
        <v>36.430769809311677</v>
      </c>
      <c r="E98" s="13">
        <v>88.724900638464746</v>
      </c>
    </row>
    <row r="99" spans="2:5" x14ac:dyDescent="0.2">
      <c r="B99" s="13">
        <v>0.63808996560782227</v>
      </c>
      <c r="C99" s="13">
        <v>8.3085640250503634E-2</v>
      </c>
      <c r="D99" s="13">
        <v>32.113350608833386</v>
      </c>
      <c r="E99" s="13">
        <v>87.204629683050229</v>
      </c>
    </row>
    <row r="100" spans="2:5" x14ac:dyDescent="0.2">
      <c r="B100" s="13">
        <v>0.80285605856865361</v>
      </c>
      <c r="C100" s="13">
        <v>7.6464214748593773E-2</v>
      </c>
      <c r="D100" s="13">
        <v>33.822614627227772</v>
      </c>
      <c r="E100" s="13">
        <v>90.680980951480521</v>
      </c>
    </row>
    <row r="101" spans="2:5" x14ac:dyDescent="0.2">
      <c r="B101" s="13">
        <v>0.75893324172448595</v>
      </c>
      <c r="C101" s="13">
        <v>8.2644748247041724E-2</v>
      </c>
      <c r="D101" s="13">
        <v>33.493251286000223</v>
      </c>
      <c r="E101" s="13">
        <v>89.33083029258907</v>
      </c>
    </row>
    <row r="102" spans="2:5" x14ac:dyDescent="0.2">
      <c r="B102" s="13">
        <v>0.87811720829039119</v>
      </c>
      <c r="C102" s="13">
        <v>7.9516390875151291E-2</v>
      </c>
      <c r="D102" s="13">
        <v>36.677931221352353</v>
      </c>
      <c r="E102" s="13">
        <v>91.142265333291263</v>
      </c>
    </row>
    <row r="103" spans="2:5" x14ac:dyDescent="0.2">
      <c r="B103" s="13">
        <v>0.8535457985958198</v>
      </c>
      <c r="C103" s="13">
        <v>7.3937856090247042E-2</v>
      </c>
      <c r="D103" s="13">
        <v>37.976054444675796</v>
      </c>
      <c r="E103" s="13">
        <v>91.515741767985205</v>
      </c>
    </row>
    <row r="104" spans="2:5" x14ac:dyDescent="0.2">
      <c r="B104" s="13">
        <v>0.94085364692008466</v>
      </c>
      <c r="C104" s="13">
        <v>8.4926740438217851E-2</v>
      </c>
      <c r="D104" s="13">
        <v>39.844925418140704</v>
      </c>
      <c r="E104" s="13">
        <v>91.16775556807255</v>
      </c>
    </row>
    <row r="105" spans="2:5" x14ac:dyDescent="0.2">
      <c r="B105" s="13">
        <v>0.79010718623470944</v>
      </c>
      <c r="C105" s="13">
        <v>8.2166617786419635E-2</v>
      </c>
      <c r="D105" s="13">
        <v>34.276626076207592</v>
      </c>
      <c r="E105" s="13">
        <v>89.815876472843883</v>
      </c>
    </row>
    <row r="106" spans="2:5" x14ac:dyDescent="0.2">
      <c r="B106" s="13">
        <v>0.75984703728587333</v>
      </c>
      <c r="C106" s="13">
        <v>8.0929316713031135E-2</v>
      </c>
      <c r="D106" s="13">
        <v>36.84594302102844</v>
      </c>
      <c r="E106" s="13">
        <v>89.54594292227965</v>
      </c>
    </row>
    <row r="107" spans="2:5" x14ac:dyDescent="0.2">
      <c r="B107" s="13">
        <v>0.76806489658632571</v>
      </c>
      <c r="C107" s="13">
        <v>9.0687784866815557E-2</v>
      </c>
      <c r="D107" s="13">
        <v>35.519693927136473</v>
      </c>
      <c r="E107" s="13">
        <v>88.418439632974824</v>
      </c>
    </row>
    <row r="108" spans="2:5" x14ac:dyDescent="0.2">
      <c r="B108" s="13">
        <v>0.68517511045020085</v>
      </c>
      <c r="C108" s="13">
        <v>0.11741572109604126</v>
      </c>
      <c r="D108" s="13">
        <v>34.206560239935946</v>
      </c>
      <c r="E108" s="13">
        <v>83.148811981772951</v>
      </c>
    </row>
    <row r="109" spans="2:5" x14ac:dyDescent="0.2">
      <c r="B109" s="13">
        <v>0.78334471618868706</v>
      </c>
      <c r="C109" s="13">
        <v>9.4384498782472029E-2</v>
      </c>
      <c r="D109" s="13">
        <v>35.964401791781</v>
      </c>
      <c r="E109" s="13">
        <v>88.182515157946185</v>
      </c>
    </row>
    <row r="110" spans="2:5" x14ac:dyDescent="0.2">
      <c r="B110" s="13">
        <v>0.71269195365440585</v>
      </c>
      <c r="C110" s="13">
        <v>9.6442429387644524E-2</v>
      </c>
      <c r="D110" s="13">
        <v>35.748944376202218</v>
      </c>
      <c r="E110" s="13">
        <v>86.701767537303837</v>
      </c>
    </row>
    <row r="111" spans="2:5" x14ac:dyDescent="0.2">
      <c r="B111" s="13">
        <v>0.75672507715374471</v>
      </c>
      <c r="C111" s="13">
        <v>9.8048637939350536E-2</v>
      </c>
      <c r="D111" s="13">
        <v>36.218631165593592</v>
      </c>
      <c r="E111" s="13">
        <v>87.279307094188269</v>
      </c>
    </row>
    <row r="112" spans="2:5" x14ac:dyDescent="0.2">
      <c r="B112" s="13">
        <v>0.84042019873426144</v>
      </c>
      <c r="C112" s="13">
        <v>9.3509826358032275E-2</v>
      </c>
      <c r="D112" s="13">
        <v>33.102080666767385</v>
      </c>
      <c r="E112" s="13">
        <v>89.125212889230596</v>
      </c>
    </row>
    <row r="113" spans="2:5" x14ac:dyDescent="0.2">
      <c r="B113" s="13">
        <v>0.86446898320495391</v>
      </c>
      <c r="C113" s="13">
        <v>7.1222711676803052E-2</v>
      </c>
      <c r="D113" s="13">
        <v>38.45406067316042</v>
      </c>
      <c r="E113" s="13">
        <v>91.931373453412775</v>
      </c>
    </row>
    <row r="114" spans="2:5" x14ac:dyDescent="0.2">
      <c r="B114" s="13">
        <v>0.92089743510748445</v>
      </c>
      <c r="C114" s="13">
        <v>6.741511159351897E-2</v>
      </c>
      <c r="D114" s="13">
        <v>37.915721547257057</v>
      </c>
      <c r="E114" s="13">
        <v>92.844491368143778</v>
      </c>
    </row>
    <row r="115" spans="2:5" x14ac:dyDescent="0.2">
      <c r="B115" s="13">
        <v>0.82707898687628567</v>
      </c>
      <c r="C115" s="13">
        <v>6.4571213866282812E-2</v>
      </c>
      <c r="D115" s="13">
        <v>38.412630521082434</v>
      </c>
      <c r="E115" s="13">
        <v>92.34809621118518</v>
      </c>
    </row>
    <row r="116" spans="2:5" x14ac:dyDescent="0.2">
      <c r="B116" s="13">
        <v>0.70365073037735271</v>
      </c>
      <c r="C116" s="13">
        <v>7.2931589686131434E-2</v>
      </c>
      <c r="D116" s="13">
        <v>35.881481542855759</v>
      </c>
      <c r="E116" s="13">
        <v>89.817817938167693</v>
      </c>
    </row>
    <row r="117" spans="2:5" x14ac:dyDescent="0.2">
      <c r="B117" s="13">
        <v>0.83897485173303821</v>
      </c>
      <c r="C117" s="13">
        <v>8.1706030739273197E-2</v>
      </c>
      <c r="D117" s="13">
        <v>37.315570351167707</v>
      </c>
      <c r="E117" s="13">
        <v>90.459275497650125</v>
      </c>
    </row>
    <row r="118" spans="2:5" x14ac:dyDescent="0.2">
      <c r="B118" s="13">
        <v>0.765044917367254</v>
      </c>
      <c r="C118" s="13">
        <v>7.4826971218016236E-2</v>
      </c>
      <c r="D118" s="13">
        <v>37.073131660631567</v>
      </c>
      <c r="E118" s="13">
        <v>90.401734207808474</v>
      </c>
    </row>
    <row r="119" spans="2:5" x14ac:dyDescent="0.2">
      <c r="B119" s="13">
        <v>0.79891436137942529</v>
      </c>
      <c r="C119" s="13">
        <v>8.4947589141290067E-2</v>
      </c>
      <c r="D119" s="13">
        <v>34.713602505372513</v>
      </c>
      <c r="E119" s="13">
        <v>89.586348607973193</v>
      </c>
    </row>
    <row r="120" spans="2:5" x14ac:dyDescent="0.2">
      <c r="B120" s="13">
        <v>0.65340139231412775</v>
      </c>
      <c r="C120" s="13">
        <v>6.7593024275155233E-2</v>
      </c>
      <c r="D120" s="13">
        <v>34.963063829885307</v>
      </c>
      <c r="E120" s="13">
        <v>89.828869987245767</v>
      </c>
    </row>
    <row r="121" spans="2:5" x14ac:dyDescent="0.2">
      <c r="B121" s="13">
        <v>0.63347525911125202</v>
      </c>
      <c r="C121" s="13">
        <v>7.2985561085868969E-2</v>
      </c>
      <c r="D121" s="13">
        <v>35.738021492365974</v>
      </c>
      <c r="E121" s="13">
        <v>88.659609983273654</v>
      </c>
    </row>
    <row r="122" spans="2:5" x14ac:dyDescent="0.2">
      <c r="B122" s="13">
        <v>0.76069278627421744</v>
      </c>
      <c r="C122" s="13">
        <v>0.10385032443591816</v>
      </c>
      <c r="D122" s="13">
        <v>35.12210882227005</v>
      </c>
      <c r="E122" s="13">
        <v>86.604002174185155</v>
      </c>
    </row>
    <row r="123" spans="2:5" x14ac:dyDescent="0.2">
      <c r="B123" s="13">
        <v>0.72697537160188852</v>
      </c>
      <c r="C123" s="13">
        <v>9.4868067167893824E-2</v>
      </c>
      <c r="D123" s="13">
        <v>33.220056018915123</v>
      </c>
      <c r="E123" s="13">
        <v>87.199324401059542</v>
      </c>
    </row>
    <row r="124" spans="2:5" x14ac:dyDescent="0.2">
      <c r="B124" s="13">
        <v>0.62395410126140671</v>
      </c>
      <c r="C124" s="13">
        <v>8.6264906287278148E-2</v>
      </c>
      <c r="D124" s="13">
        <v>32.659764285236413</v>
      </c>
      <c r="E124" s="13">
        <v>86.402696057750589</v>
      </c>
    </row>
    <row r="125" spans="2:5" x14ac:dyDescent="0.2">
      <c r="B125" s="13">
        <v>0.67271723734484279</v>
      </c>
      <c r="C125" s="13">
        <v>9.5646193122256348E-2</v>
      </c>
      <c r="D125" s="13">
        <v>31.796065895804549</v>
      </c>
      <c r="E125" s="13">
        <v>86.040931485596019</v>
      </c>
    </row>
    <row r="126" spans="2:5" x14ac:dyDescent="0.2">
      <c r="B126" s="13">
        <v>0.89474133489962748</v>
      </c>
      <c r="C126" s="13">
        <v>7.5274917501972557E-2</v>
      </c>
      <c r="D126" s="13">
        <v>35.642689232716549</v>
      </c>
      <c r="E126" s="13">
        <v>91.780797986678976</v>
      </c>
    </row>
    <row r="127" spans="2:5" x14ac:dyDescent="0.2">
      <c r="B127" s="13">
        <v>0.74950912216608201</v>
      </c>
      <c r="C127" s="13">
        <v>7.3070497165944701E-2</v>
      </c>
      <c r="D127" s="13">
        <v>39.195557444503102</v>
      </c>
      <c r="E127" s="13">
        <v>90.419451087812789</v>
      </c>
    </row>
    <row r="128" spans="2:5" x14ac:dyDescent="0.2">
      <c r="B128" s="13">
        <v>0.66869143409088327</v>
      </c>
      <c r="C128" s="13">
        <v>7.4445388753088829E-2</v>
      </c>
      <c r="D128" s="13">
        <v>35.922827601597369</v>
      </c>
      <c r="E128" s="13">
        <v>89.051552038866433</v>
      </c>
    </row>
    <row r="129" spans="2:5" x14ac:dyDescent="0.2">
      <c r="B129" s="13">
        <v>0.80066242986047087</v>
      </c>
      <c r="C129" s="13">
        <v>0.11117938579082703</v>
      </c>
      <c r="D129" s="13">
        <v>35.517498089444707</v>
      </c>
      <c r="E129" s="13">
        <v>86.384481657658853</v>
      </c>
    </row>
    <row r="130" spans="2:5" x14ac:dyDescent="0.2">
      <c r="B130" s="13">
        <v>0.7334784884722908</v>
      </c>
      <c r="C130" s="13">
        <v>0.10576230894388738</v>
      </c>
      <c r="D130" s="13">
        <v>35.217663757762779</v>
      </c>
      <c r="E130" s="13">
        <v>85.838503054186674</v>
      </c>
    </row>
    <row r="131" spans="2:5" x14ac:dyDescent="0.2">
      <c r="B131" s="13">
        <v>0.88429792184535794</v>
      </c>
      <c r="C131" s="13">
        <v>0.12191283432089886</v>
      </c>
      <c r="D131" s="13">
        <v>35.854299851011163</v>
      </c>
      <c r="E131" s="13">
        <v>86.507747788612264</v>
      </c>
    </row>
    <row r="132" spans="2:5" x14ac:dyDescent="0.2">
      <c r="B132" s="13">
        <v>0.74664758079357896</v>
      </c>
      <c r="C132" s="13">
        <v>9.2344665264438824E-2</v>
      </c>
      <c r="D132" s="13">
        <v>36.556947250298961</v>
      </c>
      <c r="E132" s="13">
        <v>87.854018376525786</v>
      </c>
    </row>
    <row r="133" spans="2:5" x14ac:dyDescent="0.2">
      <c r="B133" s="13">
        <v>0.8269660693226627</v>
      </c>
      <c r="C133" s="13">
        <v>0.10578639231506576</v>
      </c>
      <c r="D133" s="13">
        <v>37.7272991414467</v>
      </c>
      <c r="E133" s="13">
        <v>87.453108351197912</v>
      </c>
    </row>
    <row r="134" spans="2:5" x14ac:dyDescent="0.2">
      <c r="B134" s="13">
        <v>0.8531549776817644</v>
      </c>
      <c r="C134" s="13">
        <v>9.4039759434914355E-2</v>
      </c>
      <c r="D134" s="13">
        <v>33.600882830425832</v>
      </c>
      <c r="E134" s="13">
        <v>89.227134407575591</v>
      </c>
    </row>
    <row r="135" spans="2:5" x14ac:dyDescent="0.2">
      <c r="B135" s="13">
        <v>0.71370334758626153</v>
      </c>
      <c r="C135" s="13">
        <v>6.4381084080591081E-2</v>
      </c>
      <c r="D135" s="13">
        <v>33.081120865366273</v>
      </c>
      <c r="E135" s="13">
        <v>91.15669885390875</v>
      </c>
    </row>
    <row r="136" spans="2:5" x14ac:dyDescent="0.2">
      <c r="B136" s="13">
        <v>1.0951089910644205</v>
      </c>
      <c r="C136" s="13">
        <v>8.7768997765730744E-2</v>
      </c>
      <c r="D136" s="13">
        <v>35.54727446424203</v>
      </c>
      <c r="E136" s="13">
        <v>92.21304536572724</v>
      </c>
    </row>
    <row r="137" spans="2:5" x14ac:dyDescent="0.2">
      <c r="B137" s="13">
        <v>0.85693546737166582</v>
      </c>
      <c r="C137" s="13">
        <v>9.2726357400508649E-2</v>
      </c>
      <c r="D137" s="13">
        <v>34.564377661109866</v>
      </c>
      <c r="E137" s="13">
        <v>89.419193018394353</v>
      </c>
    </row>
    <row r="138" spans="2:5" x14ac:dyDescent="0.2">
      <c r="B138" s="13">
        <v>0.79690726434656922</v>
      </c>
      <c r="C138" s="13">
        <v>7.5925466183216772E-2</v>
      </c>
      <c r="D138" s="13">
        <v>34.14136255984242</v>
      </c>
      <c r="E138" s="13">
        <v>90.67413030504791</v>
      </c>
    </row>
    <row r="139" spans="2:5" x14ac:dyDescent="0.2">
      <c r="B139" s="13">
        <v>0.83858453462506721</v>
      </c>
      <c r="C139" s="13">
        <v>0.10612555564647261</v>
      </c>
      <c r="D139" s="13">
        <v>35.284124619612271</v>
      </c>
      <c r="E139" s="13">
        <v>87.608182922539726</v>
      </c>
    </row>
    <row r="140" spans="2:5" x14ac:dyDescent="0.2">
      <c r="B140" s="13">
        <v>0.81643522190256967</v>
      </c>
      <c r="C140" s="13">
        <v>8.5091464869270689E-2</v>
      </c>
      <c r="D140" s="13">
        <v>35.618754072847729</v>
      </c>
      <c r="E140" s="13">
        <v>89.792192416734338</v>
      </c>
    </row>
    <row r="141" spans="2:5" x14ac:dyDescent="0.2">
      <c r="B141" s="13">
        <v>0.94845016441313801</v>
      </c>
      <c r="C141" s="13">
        <v>8.0563099484857903E-2</v>
      </c>
      <c r="D141" s="13">
        <v>34.803022165171214</v>
      </c>
      <c r="E141" s="13">
        <v>91.718128203747114</v>
      </c>
    </row>
    <row r="142" spans="2:5" x14ac:dyDescent="0.2">
      <c r="B142" s="13">
        <v>0.83688782933549044</v>
      </c>
      <c r="C142" s="13">
        <v>7.8372584093010025E-2</v>
      </c>
      <c r="D142" s="13">
        <v>29.281280649728217</v>
      </c>
      <c r="E142" s="13">
        <v>90.878474409577976</v>
      </c>
    </row>
    <row r="143" spans="2:5" x14ac:dyDescent="0.2">
      <c r="B143" s="13">
        <v>0.79373945394168499</v>
      </c>
      <c r="C143" s="13">
        <v>0.10285052869808049</v>
      </c>
      <c r="D143" s="13">
        <v>32.48867908970076</v>
      </c>
      <c r="E143" s="13">
        <v>87.318708755568977</v>
      </c>
    </row>
    <row r="144" spans="2:5" x14ac:dyDescent="0.2">
      <c r="B144" s="13">
        <v>0.90659479287977751</v>
      </c>
      <c r="C144" s="13">
        <v>8.8345235691618784E-2</v>
      </c>
      <c r="D144" s="13">
        <v>33.327205448863573</v>
      </c>
      <c r="E144" s="13">
        <v>90.495156268774025</v>
      </c>
    </row>
    <row r="145" spans="2:5" x14ac:dyDescent="0.2">
      <c r="B145" s="13">
        <v>0.82245194172067038</v>
      </c>
      <c r="C145" s="13">
        <v>9.3816101294688467E-2</v>
      </c>
      <c r="D145" s="13">
        <v>33.644326641135343</v>
      </c>
      <c r="E145" s="13">
        <v>88.840850375421397</v>
      </c>
    </row>
    <row r="146" spans="2:5" x14ac:dyDescent="0.2">
      <c r="B146" s="13">
        <v>0.8929412590319471</v>
      </c>
      <c r="C146" s="13">
        <v>8.14060878548577E-2</v>
      </c>
      <c r="D146" s="13">
        <v>35.125699158960153</v>
      </c>
      <c r="E146" s="13">
        <v>91.094494442290596</v>
      </c>
    </row>
    <row r="147" spans="2:5" x14ac:dyDescent="0.2">
      <c r="B147" s="13">
        <v>0.85860085318322654</v>
      </c>
      <c r="C147" s="13">
        <v>6.222006890999273E-2</v>
      </c>
      <c r="D147" s="13">
        <v>35.438754455377307</v>
      </c>
      <c r="E147" s="13">
        <v>92.916452597501447</v>
      </c>
    </row>
    <row r="148" spans="2:5" x14ac:dyDescent="0.2">
      <c r="B148" s="13">
        <v>0.76981764878959846</v>
      </c>
      <c r="C148" s="13">
        <v>6.2808962861221632E-2</v>
      </c>
      <c r="D148" s="13">
        <v>37.187689144193214</v>
      </c>
      <c r="E148" s="13">
        <v>91.996439040551067</v>
      </c>
    </row>
    <row r="149" spans="2:5" x14ac:dyDescent="0.2">
      <c r="B149" s="13">
        <v>0.81553896330500608</v>
      </c>
      <c r="C149" s="13">
        <v>6.817235453776864E-2</v>
      </c>
      <c r="D149" s="13">
        <v>37.526635174926533</v>
      </c>
      <c r="E149" s="13">
        <v>91.807603171231477</v>
      </c>
    </row>
    <row r="150" spans="2:5" x14ac:dyDescent="0.2">
      <c r="B150" s="13">
        <v>0.80403583997150374</v>
      </c>
      <c r="C150" s="13">
        <v>0.10199565549432968</v>
      </c>
      <c r="D150" s="13">
        <v>31.215182105363876</v>
      </c>
      <c r="E150" s="13">
        <v>87.600774342805892</v>
      </c>
    </row>
    <row r="151" spans="2:5" x14ac:dyDescent="0.2">
      <c r="B151" s="13">
        <v>0.80115166284587447</v>
      </c>
      <c r="C151" s="13">
        <v>9.2770806114789453E-2</v>
      </c>
      <c r="D151" s="13">
        <v>33.160042970100946</v>
      </c>
      <c r="E151" s="13">
        <v>88.668383836211234</v>
      </c>
    </row>
    <row r="152" spans="2:5" x14ac:dyDescent="0.2">
      <c r="B152" s="13">
        <v>0.72683811411698063</v>
      </c>
      <c r="C152" s="13">
        <v>9.8416435390034002E-2</v>
      </c>
      <c r="D152" s="13">
        <v>30.25545167740993</v>
      </c>
      <c r="E152" s="13">
        <v>86.741806568506973</v>
      </c>
    </row>
    <row r="153" spans="2:5" x14ac:dyDescent="0.2">
      <c r="B153" s="13">
        <v>0.8034337672722861</v>
      </c>
      <c r="C153" s="13">
        <v>0.10408736170942141</v>
      </c>
      <c r="D153" s="13">
        <v>33.94204325217131</v>
      </c>
      <c r="E153" s="13">
        <v>87.312440810598389</v>
      </c>
    </row>
    <row r="154" spans="2:5" x14ac:dyDescent="0.2">
      <c r="B154" s="13">
        <v>0.9171975565064644</v>
      </c>
      <c r="C154" s="13">
        <v>9.9971270165512799E-2</v>
      </c>
      <c r="D154" s="13">
        <v>34.96985278948393</v>
      </c>
      <c r="E154" s="13">
        <v>89.35580479359939</v>
      </c>
    </row>
    <row r="155" spans="2:5" x14ac:dyDescent="0.2">
      <c r="B155" s="13">
        <v>0.89445810948966886</v>
      </c>
      <c r="C155" s="13">
        <v>9.1821377619568795E-2</v>
      </c>
      <c r="D155" s="13">
        <v>38.17044076757972</v>
      </c>
      <c r="E155" s="13">
        <v>89.950795004304268</v>
      </c>
    </row>
    <row r="156" spans="2:5" x14ac:dyDescent="0.2">
      <c r="B156" s="13">
        <v>0.73942157180232349</v>
      </c>
      <c r="C156" s="13">
        <v>7.005205126012215E-2</v>
      </c>
      <c r="D156" s="13">
        <v>36.637269161683797</v>
      </c>
      <c r="E156" s="13">
        <v>90.69952265136078</v>
      </c>
    </row>
    <row r="157" spans="2:5" x14ac:dyDescent="0.2">
      <c r="B157" s="13">
        <v>0.95349940765237584</v>
      </c>
      <c r="C157" s="13">
        <v>9.1942185388781503E-2</v>
      </c>
      <c r="D157" s="13">
        <v>38.000659530589239</v>
      </c>
      <c r="E157" s="13">
        <v>90.576543567243178</v>
      </c>
    </row>
    <row r="158" spans="2:5" x14ac:dyDescent="0.2">
      <c r="B158" s="13">
        <v>0.95494396959414807</v>
      </c>
      <c r="C158" s="13">
        <v>8.586346224025708E-2</v>
      </c>
      <c r="D158" s="13">
        <v>35.807970739654031</v>
      </c>
      <c r="E158" s="13">
        <v>91.227286722372455</v>
      </c>
    </row>
    <row r="159" spans="2:5" x14ac:dyDescent="0.2">
      <c r="B159" s="13">
        <v>1.057646031484907</v>
      </c>
      <c r="C159" s="13">
        <v>0.11163201137105112</v>
      </c>
      <c r="D159" s="13">
        <v>35.358610811119703</v>
      </c>
      <c r="E159" s="13">
        <v>89.728524278131076</v>
      </c>
    </row>
    <row r="160" spans="2:5" x14ac:dyDescent="0.2">
      <c r="B160" s="13">
        <v>0.77641341200677194</v>
      </c>
      <c r="C160" s="13">
        <v>7.0553528253505859E-2</v>
      </c>
      <c r="D160" s="13">
        <v>34.329933366376999</v>
      </c>
      <c r="E160" s="13">
        <v>91.100116992315975</v>
      </c>
    </row>
    <row r="161" spans="2:5" x14ac:dyDescent="0.2">
      <c r="B161" s="13">
        <v>0.72951069698602622</v>
      </c>
      <c r="C161" s="13">
        <v>6.7325065132049181E-2</v>
      </c>
      <c r="D161" s="13">
        <v>34.323083268100348</v>
      </c>
      <c r="E161" s="13">
        <v>90.949601013366859</v>
      </c>
    </row>
    <row r="162" spans="2:5" x14ac:dyDescent="0.2">
      <c r="B162" s="13">
        <v>1.0396945188516502</v>
      </c>
      <c r="C162" s="13">
        <v>7.7511388534455591E-2</v>
      </c>
      <c r="D162" s="13">
        <v>35.47387427245598</v>
      </c>
      <c r="E162" s="13">
        <v>92.747447757423402</v>
      </c>
    </row>
    <row r="163" spans="2:5" x14ac:dyDescent="0.2">
      <c r="B163" s="13">
        <v>0.96408818720072564</v>
      </c>
      <c r="C163" s="13">
        <v>7.1731084043682142E-2</v>
      </c>
      <c r="D163" s="13">
        <v>37.520770619117208</v>
      </c>
      <c r="E163" s="13">
        <v>92.736988614391421</v>
      </c>
    </row>
    <row r="164" spans="2:5" x14ac:dyDescent="0.2">
      <c r="B164" s="13">
        <v>0.85248899681167489</v>
      </c>
      <c r="C164" s="13">
        <v>6.6384328713846849E-2</v>
      </c>
      <c r="D164" s="13">
        <v>36.970453299396823</v>
      </c>
      <c r="E164" s="13">
        <v>92.378757214120824</v>
      </c>
    </row>
    <row r="165" spans="2:5" x14ac:dyDescent="0.2">
      <c r="B165" s="13">
        <v>0.84373226644590005</v>
      </c>
      <c r="C165" s="13">
        <v>6.9869597301855102E-2</v>
      </c>
      <c r="D165" s="13">
        <v>33.889798906039104</v>
      </c>
      <c r="E165" s="13">
        <v>91.908469768835346</v>
      </c>
    </row>
    <row r="166" spans="2:5" x14ac:dyDescent="0.2">
      <c r="B166" s="13">
        <v>0.6646334862368557</v>
      </c>
      <c r="C166" s="13">
        <v>6.2389116933816539E-2</v>
      </c>
      <c r="D166" s="13">
        <v>33.012926204361634</v>
      </c>
      <c r="E166" s="13">
        <v>90.784572505739675</v>
      </c>
    </row>
    <row r="167" spans="2:5" x14ac:dyDescent="0.2">
      <c r="B167" s="13">
        <v>0.73795167106176596</v>
      </c>
      <c r="C167" s="13">
        <v>7.6844816387264106E-2</v>
      </c>
      <c r="D167" s="13">
        <v>32.750929133532686</v>
      </c>
      <c r="E167" s="13">
        <v>89.797436648423854</v>
      </c>
    </row>
    <row r="168" spans="2:5" x14ac:dyDescent="0.2">
      <c r="B168" s="13">
        <v>0.85880386429989675</v>
      </c>
      <c r="C168" s="13">
        <v>8.2426510696104238E-2</v>
      </c>
      <c r="D168" s="13">
        <v>34.087893477961501</v>
      </c>
      <c r="E168" s="13">
        <v>90.621300401158365</v>
      </c>
    </row>
    <row r="169" spans="2:5" x14ac:dyDescent="0.2">
      <c r="B169" s="13">
        <v>0.87512896996234069</v>
      </c>
      <c r="C169" s="13">
        <v>6.2290304572686007E-2</v>
      </c>
      <c r="D169" s="13">
        <v>33.624460473184421</v>
      </c>
      <c r="E169" s="13">
        <v>93.054543463724613</v>
      </c>
    </row>
    <row r="170" spans="2:5" x14ac:dyDescent="0.2">
      <c r="B170" s="13">
        <v>0.70060030666450834</v>
      </c>
      <c r="C170" s="13">
        <v>7.2523381162583403E-2</v>
      </c>
      <c r="D170" s="13">
        <v>36.395957994535394</v>
      </c>
      <c r="E170" s="13">
        <v>89.827386329357921</v>
      </c>
    </row>
    <row r="171" spans="2:5" x14ac:dyDescent="0.2">
      <c r="B171" s="13">
        <v>0.82765664565576602</v>
      </c>
      <c r="C171" s="13">
        <v>8.9075556209199561E-2</v>
      </c>
      <c r="D171" s="13">
        <v>33.99605284933012</v>
      </c>
      <c r="E171" s="13">
        <v>89.472051946587214</v>
      </c>
    </row>
    <row r="172" spans="2:5" x14ac:dyDescent="0.2">
      <c r="B172" s="13">
        <v>0.79073578224165297</v>
      </c>
      <c r="C172" s="13">
        <v>7.2493305828006588E-2</v>
      </c>
      <c r="D172" s="13">
        <v>34.453100756216791</v>
      </c>
      <c r="E172" s="13">
        <v>91.023695188590338</v>
      </c>
    </row>
    <row r="173" spans="2:5" x14ac:dyDescent="0.2">
      <c r="B173" s="13">
        <v>0.71169612467632848</v>
      </c>
      <c r="C173" s="13">
        <v>8.9764006589099318E-2</v>
      </c>
      <c r="D173" s="13">
        <v>36.96392464513243</v>
      </c>
      <c r="E173" s="13">
        <v>87.600042587745548</v>
      </c>
    </row>
    <row r="174" spans="2:5" x14ac:dyDescent="0.2">
      <c r="B174" s="13">
        <v>0.80830112639501117</v>
      </c>
      <c r="C174" s="13">
        <v>8.3415572869117091E-2</v>
      </c>
      <c r="D174" s="13">
        <v>36.249680759287429</v>
      </c>
      <c r="E174" s="13">
        <v>89.886978984814093</v>
      </c>
    </row>
    <row r="175" spans="2:5" x14ac:dyDescent="0.2">
      <c r="B175" s="13">
        <v>0.79286043204601087</v>
      </c>
      <c r="C175" s="13">
        <v>9.4426110605614857E-2</v>
      </c>
      <c r="D175" s="13">
        <v>36.646897040367371</v>
      </c>
      <c r="E175" s="13">
        <v>88.318014201401439</v>
      </c>
    </row>
    <row r="176" spans="2:5" x14ac:dyDescent="0.2">
      <c r="B176" s="13">
        <v>0.86837974684619057</v>
      </c>
      <c r="C176" s="13">
        <v>0.10737109677304413</v>
      </c>
      <c r="D176" s="13">
        <v>36.497406326796934</v>
      </c>
      <c r="E176" s="13">
        <v>87.894041393829212</v>
      </c>
    </row>
    <row r="177" spans="2:5" x14ac:dyDescent="0.2">
      <c r="B177" s="13">
        <v>0.76315546432565884</v>
      </c>
      <c r="C177" s="13">
        <v>0.10937668091687351</v>
      </c>
      <c r="D177" s="13">
        <v>33.756207873971064</v>
      </c>
      <c r="E177" s="13">
        <v>85.946320346020002</v>
      </c>
    </row>
    <row r="178" spans="2:5" x14ac:dyDescent="0.2">
      <c r="B178" s="13">
        <v>0.84555057476990247</v>
      </c>
      <c r="C178" s="13">
        <v>0.12098264276885001</v>
      </c>
      <c r="D178" s="13">
        <v>34.4086311759674</v>
      </c>
      <c r="E178" s="13">
        <v>85.994210594125008</v>
      </c>
    </row>
    <row r="179" spans="2:5" x14ac:dyDescent="0.2">
      <c r="B179" s="13">
        <v>0.8141737275992128</v>
      </c>
      <c r="C179" s="13">
        <v>0.13615410958405263</v>
      </c>
      <c r="D179" s="13">
        <v>34.772081587800315</v>
      </c>
      <c r="E179" s="13">
        <v>83.604382641506135</v>
      </c>
    </row>
    <row r="180" spans="2:5" x14ac:dyDescent="0.2">
      <c r="B180" s="13">
        <v>0.72889661450727405</v>
      </c>
      <c r="C180" s="13">
        <v>8.0135231929982509E-2</v>
      </c>
      <c r="D180" s="13">
        <v>34.056047419197085</v>
      </c>
      <c r="E180" s="13">
        <v>89.215882123926804</v>
      </c>
    </row>
    <row r="181" spans="2:5" x14ac:dyDescent="0.2">
      <c r="B181" s="13">
        <v>0.86466960435316453</v>
      </c>
      <c r="C181" s="13">
        <v>8.8539461404321396E-2</v>
      </c>
      <c r="D181" s="13">
        <v>39.851588030896217</v>
      </c>
      <c r="E181" s="13">
        <v>89.960180176011846</v>
      </c>
    </row>
    <row r="182" spans="2:5" x14ac:dyDescent="0.2">
      <c r="B182" s="13">
        <v>0.73234679778179412</v>
      </c>
      <c r="C182" s="13">
        <v>8.4396197778590906E-2</v>
      </c>
      <c r="D182" s="13">
        <v>36.459890743019834</v>
      </c>
      <c r="E182" s="13">
        <v>88.681200945354263</v>
      </c>
    </row>
    <row r="183" spans="2:5" x14ac:dyDescent="0.2">
      <c r="B183" s="13">
        <v>0.85874739176795589</v>
      </c>
      <c r="C183" s="13">
        <v>9.9468942069414687E-2</v>
      </c>
      <c r="D183" s="13">
        <v>35.072071567183187</v>
      </c>
      <c r="E183" s="13">
        <v>88.668448236150667</v>
      </c>
    </row>
    <row r="184" spans="2:5" x14ac:dyDescent="0.2">
      <c r="B184" s="13">
        <v>0.79311004942344621</v>
      </c>
      <c r="C184" s="13">
        <v>8.7407074908257193E-2</v>
      </c>
      <c r="D184" s="13">
        <v>35.831659157572787</v>
      </c>
      <c r="E184" s="13">
        <v>89.196784632048718</v>
      </c>
    </row>
    <row r="185" spans="2:5" x14ac:dyDescent="0.2">
      <c r="B185" s="13">
        <v>0.61610958578875497</v>
      </c>
      <c r="C185" s="13">
        <v>8.0946612360108375E-2</v>
      </c>
      <c r="D185" s="13">
        <v>32.306062914424601</v>
      </c>
      <c r="E185" s="13">
        <v>87.079842185270877</v>
      </c>
    </row>
    <row r="186" spans="2:5" x14ac:dyDescent="0.2">
      <c r="B186" s="13">
        <v>0.57192668565393179</v>
      </c>
      <c r="C186" s="13">
        <v>6.4248899399628384E-2</v>
      </c>
      <c r="D186" s="13">
        <v>29.462317320244942</v>
      </c>
      <c r="E186" s="13">
        <v>88.960231934851166</v>
      </c>
    </row>
    <row r="187" spans="2:5" x14ac:dyDescent="0.2">
      <c r="B187" s="13">
        <v>0.77078674919379697</v>
      </c>
      <c r="C187" s="13">
        <v>0.11456612829296342</v>
      </c>
      <c r="D187" s="13">
        <v>31.621090912497287</v>
      </c>
      <c r="E187" s="13">
        <v>85.446047795999988</v>
      </c>
    </row>
    <row r="188" spans="2:5" x14ac:dyDescent="0.2">
      <c r="B188" s="13">
        <v>0.75329169078738012</v>
      </c>
      <c r="C188" s="13">
        <v>0.10705549416257011</v>
      </c>
      <c r="D188" s="13">
        <v>31.164391733438404</v>
      </c>
      <c r="E188" s="13">
        <v>86.0840227683004</v>
      </c>
    </row>
    <row r="189" spans="2:5" x14ac:dyDescent="0.2">
      <c r="B189" s="13">
        <v>0.64399746151764281</v>
      </c>
      <c r="C189" s="13">
        <v>7.7283898210583998E-2</v>
      </c>
      <c r="D189" s="13">
        <v>30.549101096998726</v>
      </c>
      <c r="E189" s="13">
        <v>88.222535012455964</v>
      </c>
    </row>
    <row r="190" spans="2:5" x14ac:dyDescent="0.2">
      <c r="B190" s="13">
        <v>0.72267673156141976</v>
      </c>
      <c r="C190" s="13">
        <v>8.2669127798340167E-2</v>
      </c>
      <c r="D190" s="13">
        <v>32.375735561396283</v>
      </c>
      <c r="E190" s="13">
        <v>88.787416691882171</v>
      </c>
    </row>
    <row r="191" spans="2:5" x14ac:dyDescent="0.2">
      <c r="B191" s="13">
        <v>0.82815762756587197</v>
      </c>
      <c r="C191" s="13">
        <v>7.9752913759166516E-2</v>
      </c>
      <c r="D191" s="13">
        <v>34.712380168416828</v>
      </c>
      <c r="E191" s="13">
        <v>90.577944905146254</v>
      </c>
    </row>
    <row r="192" spans="2:5" x14ac:dyDescent="0.2">
      <c r="B192" s="13">
        <v>0.84528995267039775</v>
      </c>
      <c r="C192" s="13">
        <v>7.2656788127002866E-2</v>
      </c>
      <c r="D192" s="13">
        <v>35.184724620330286</v>
      </c>
      <c r="E192" s="13">
        <v>91.593654745037313</v>
      </c>
    </row>
    <row r="193" spans="2:5" x14ac:dyDescent="0.2">
      <c r="B193" s="13">
        <v>0.7622181412754867</v>
      </c>
      <c r="C193" s="13">
        <v>8.5632687833305729E-2</v>
      </c>
      <c r="D193" s="13">
        <v>32.454092210151011</v>
      </c>
      <c r="E193" s="13">
        <v>89.000164628436963</v>
      </c>
    </row>
    <row r="194" spans="2:5" x14ac:dyDescent="0.2">
      <c r="B194" s="13">
        <v>0.82907564958029689</v>
      </c>
      <c r="C194" s="13">
        <v>0.10541004616600988</v>
      </c>
      <c r="D194" s="13">
        <v>31.461150986624911</v>
      </c>
      <c r="E194" s="13">
        <v>87.579267820532593</v>
      </c>
    </row>
    <row r="195" spans="2:5" x14ac:dyDescent="0.2">
      <c r="B195" s="13">
        <v>0.81658050618322864</v>
      </c>
      <c r="C195" s="13">
        <v>9.2909328479331935E-2</v>
      </c>
      <c r="D195" s="13">
        <v>30.22884653274081</v>
      </c>
      <c r="E195" s="13">
        <v>88.895369907708357</v>
      </c>
    </row>
    <row r="196" spans="2:5" x14ac:dyDescent="0.2">
      <c r="B196" s="13">
        <v>0.90801713982838472</v>
      </c>
      <c r="C196" s="13">
        <v>0.10151205425839943</v>
      </c>
      <c r="D196" s="13">
        <v>31.834622130171539</v>
      </c>
      <c r="E196" s="13">
        <v>89.104599993652613</v>
      </c>
    </row>
    <row r="197" spans="2:5" x14ac:dyDescent="0.2">
      <c r="B197" s="13">
        <v>0.8734724940085703</v>
      </c>
      <c r="C197" s="13">
        <v>0.10045297540973548</v>
      </c>
      <c r="D197" s="13">
        <v>32.993959060121071</v>
      </c>
      <c r="E197" s="13">
        <v>88.76985095794123</v>
      </c>
    </row>
    <row r="198" spans="2:5" x14ac:dyDescent="0.2">
      <c r="B198" s="13">
        <v>0.7519563236285276</v>
      </c>
      <c r="C198" s="13">
        <v>6.4741291510642285E-2</v>
      </c>
      <c r="D198" s="13">
        <v>32.441982980236403</v>
      </c>
      <c r="E198" s="13">
        <v>91.573028983745289</v>
      </c>
    </row>
    <row r="199" spans="2:5" x14ac:dyDescent="0.2">
      <c r="B199" s="13">
        <v>0.96400371848865607</v>
      </c>
      <c r="C199" s="13">
        <v>9.2882199792097525E-2</v>
      </c>
      <c r="D199" s="13">
        <v>36.724131143069606</v>
      </c>
      <c r="E199" s="13">
        <v>90.594083589924409</v>
      </c>
    </row>
    <row r="200" spans="2:5" x14ac:dyDescent="0.2">
      <c r="B200" s="13">
        <v>1.0252991340443991</v>
      </c>
      <c r="C200" s="13">
        <v>0.1144289891283214</v>
      </c>
      <c r="D200" s="13">
        <v>36.377738043177558</v>
      </c>
      <c r="E200" s="13">
        <v>89.11978643765049</v>
      </c>
    </row>
    <row r="201" spans="2:5" x14ac:dyDescent="0.2">
      <c r="B201" s="13">
        <v>0.9127522739336974</v>
      </c>
      <c r="C201" s="13">
        <v>0.12604831679057807</v>
      </c>
      <c r="D201" s="13">
        <v>35.437020226236832</v>
      </c>
      <c r="E201" s="13">
        <v>86.497974175685172</v>
      </c>
    </row>
    <row r="202" spans="2:5" x14ac:dyDescent="0.2">
      <c r="B202" s="13">
        <v>0.88728431068492342</v>
      </c>
      <c r="C202" s="13">
        <v>0.11304326351148442</v>
      </c>
      <c r="D202" s="13">
        <v>33.475587693823321</v>
      </c>
      <c r="E202" s="13">
        <v>87.555298893804675</v>
      </c>
    </row>
    <row r="203" spans="2:5" x14ac:dyDescent="0.2">
      <c r="B203" s="13">
        <v>0.92820786</v>
      </c>
      <c r="C203" s="13">
        <v>0.11189092500984245</v>
      </c>
      <c r="D203" s="13">
        <v>32.307921454185077</v>
      </c>
      <c r="E203" s="13">
        <v>88.251125427707379</v>
      </c>
    </row>
    <row r="204" spans="2:5" x14ac:dyDescent="0.2">
      <c r="B204" s="13">
        <v>0.82916647385622289</v>
      </c>
      <c r="C204" s="13">
        <v>8.0214641599956407E-2</v>
      </c>
      <c r="D204" s="13">
        <v>33.366221711041092</v>
      </c>
      <c r="E204" s="13">
        <v>90.543542888411778</v>
      </c>
    </row>
    <row r="205" spans="2:5" x14ac:dyDescent="0.2">
      <c r="B205" s="13">
        <v>0.83842400091574287</v>
      </c>
      <c r="C205" s="13">
        <v>8.4930370012005749E-2</v>
      </c>
      <c r="D205" s="13">
        <v>35.085962900438325</v>
      </c>
      <c r="E205" s="13">
        <v>90.08830737463029</v>
      </c>
    </row>
    <row r="206" spans="2:5" x14ac:dyDescent="0.2">
      <c r="B206" s="13">
        <v>0.8379706372602479</v>
      </c>
      <c r="C206" s="13">
        <v>7.9936221573434163E-2</v>
      </c>
      <c r="D206" s="13">
        <v>33.236048209757868</v>
      </c>
      <c r="E206" s="13">
        <v>90.678829368098064</v>
      </c>
    </row>
    <row r="207" spans="2:5" x14ac:dyDescent="0.2">
      <c r="B207" s="13">
        <v>0.8189525852207804</v>
      </c>
      <c r="C207" s="13">
        <v>7.1976850468092296E-2</v>
      </c>
      <c r="D207" s="13">
        <v>33.426463816613158</v>
      </c>
      <c r="E207" s="13">
        <v>91.407936691614339</v>
      </c>
    </row>
    <row r="208" spans="2:5" x14ac:dyDescent="0.2">
      <c r="B208" s="13">
        <v>0.87579940037230375</v>
      </c>
      <c r="C208" s="13">
        <v>0.10096560982626421</v>
      </c>
      <c r="D208" s="13">
        <v>36.245858863845875</v>
      </c>
      <c r="E208" s="13">
        <v>88.718738334470117</v>
      </c>
    </row>
    <row r="209" spans="2:5" x14ac:dyDescent="0.2">
      <c r="B209" s="13">
        <v>0.86964103752395805</v>
      </c>
      <c r="C209" s="13">
        <v>7.0802537966732595E-2</v>
      </c>
      <c r="D209" s="13">
        <v>36.876202345604604</v>
      </c>
      <c r="E209" s="13">
        <v>92.035126038710402</v>
      </c>
    </row>
    <row r="210" spans="2:5" x14ac:dyDescent="0.2">
      <c r="B210" s="13">
        <v>0.72494022374174494</v>
      </c>
      <c r="C210" s="13">
        <v>9.2188659736674297E-2</v>
      </c>
      <c r="D210" s="13">
        <v>33.257773668172177</v>
      </c>
      <c r="E210" s="13">
        <v>87.525891099868502</v>
      </c>
    </row>
    <row r="211" spans="2:5" x14ac:dyDescent="0.2">
      <c r="B211" s="13">
        <v>0.66380383781260699</v>
      </c>
      <c r="C211" s="13">
        <v>9.3003618236194102E-2</v>
      </c>
      <c r="D211" s="13">
        <v>30.29308889512841</v>
      </c>
      <c r="E211" s="13">
        <v>86.254102891625195</v>
      </c>
    </row>
    <row r="212" spans="2:5" x14ac:dyDescent="0.2">
      <c r="B212" s="13">
        <v>0.70577349013027768</v>
      </c>
      <c r="C212" s="13">
        <v>9.4038566846660884E-2</v>
      </c>
      <c r="D212" s="13">
        <v>34.641921190771228</v>
      </c>
      <c r="E212" s="13">
        <v>86.911744446985978</v>
      </c>
    </row>
    <row r="213" spans="2:5" x14ac:dyDescent="0.2">
      <c r="B213" s="13">
        <v>0.71685954773083471</v>
      </c>
      <c r="C213" s="13">
        <v>0.17443827888588864</v>
      </c>
      <c r="D213" s="13">
        <v>29.848229709494788</v>
      </c>
      <c r="E213" s="13">
        <v>76.111130887303432</v>
      </c>
    </row>
    <row r="214" spans="2:5" x14ac:dyDescent="0.2">
      <c r="B214" s="13">
        <v>0.67447833545213354</v>
      </c>
      <c r="C214" s="13">
        <v>0.15308391663051144</v>
      </c>
      <c r="D214" s="13">
        <v>30.893755571715634</v>
      </c>
      <c r="E214" s="13">
        <v>77.688319547982829</v>
      </c>
    </row>
    <row r="215" spans="2:5" x14ac:dyDescent="0.2">
      <c r="B215" s="13">
        <v>0.74569008996869413</v>
      </c>
      <c r="C215" s="13">
        <v>0.11284496550106245</v>
      </c>
      <c r="D215" s="13">
        <v>31.657503597012223</v>
      </c>
      <c r="E215" s="13">
        <v>85.170637917100393</v>
      </c>
    </row>
    <row r="216" spans="2:5" x14ac:dyDescent="0.2">
      <c r="B216" s="13">
        <v>1.0277193629137957</v>
      </c>
      <c r="C216" s="13">
        <v>7.8462472391231039E-2</v>
      </c>
      <c r="D216" s="13">
        <v>32.750033211991635</v>
      </c>
      <c r="E216" s="13">
        <v>92.58719982684039</v>
      </c>
    </row>
    <row r="217" spans="2:5" x14ac:dyDescent="0.2">
      <c r="B217" s="13">
        <v>0.90550982964443649</v>
      </c>
      <c r="C217" s="13">
        <v>0.10073647693644379</v>
      </c>
      <c r="D217" s="13">
        <v>32.195981134290719</v>
      </c>
      <c r="E217" s="13">
        <v>89.154114803562067</v>
      </c>
    </row>
    <row r="218" spans="2:5" x14ac:dyDescent="0.2">
      <c r="B218" s="13">
        <v>0.97993786688355167</v>
      </c>
      <c r="C218" s="13">
        <v>0.1142192215305807</v>
      </c>
      <c r="D218" s="13">
        <v>34.825203057105519</v>
      </c>
      <c r="E218" s="13">
        <v>88.634942068990995</v>
      </c>
    </row>
    <row r="219" spans="2:5" x14ac:dyDescent="0.2">
      <c r="B219" s="13">
        <v>0.86931312995944987</v>
      </c>
      <c r="C219" s="13">
        <v>7.1851837784277756E-2</v>
      </c>
      <c r="D219" s="13">
        <v>34.126176026451127</v>
      </c>
      <c r="E219" s="13">
        <v>91.92819511334406</v>
      </c>
    </row>
    <row r="220" spans="2:5" x14ac:dyDescent="0.2">
      <c r="B220" s="13">
        <v>0.775951318488729</v>
      </c>
      <c r="C220" s="13">
        <v>9.209232087654512E-2</v>
      </c>
      <c r="D220" s="13">
        <v>32.807225825418008</v>
      </c>
      <c r="E220" s="13">
        <v>88.379776932747973</v>
      </c>
    </row>
    <row r="221" spans="2:5" x14ac:dyDescent="0.2">
      <c r="B221" s="13">
        <v>0.77176803078707079</v>
      </c>
      <c r="C221" s="13">
        <v>7.4075265262016687E-2</v>
      </c>
      <c r="D221" s="13">
        <v>33.390165952197115</v>
      </c>
      <c r="E221" s="13">
        <v>90.602874615692158</v>
      </c>
    </row>
    <row r="222" spans="2:5" x14ac:dyDescent="0.2">
      <c r="B222" s="13">
        <v>0.87624271738587978</v>
      </c>
      <c r="C222" s="13">
        <v>9.4084224464874994E-2</v>
      </c>
      <c r="D222" s="13">
        <v>31.707245316927214</v>
      </c>
      <c r="E222" s="13">
        <v>89.528422497955049</v>
      </c>
    </row>
    <row r="223" spans="2:5" x14ac:dyDescent="0.2">
      <c r="B223" s="13">
        <v>1.0605717072380862</v>
      </c>
      <c r="C223" s="13">
        <v>0.13881647245320655</v>
      </c>
      <c r="D223" s="13">
        <v>34.558925922948916</v>
      </c>
      <c r="E223" s="13">
        <v>87.261678952120775</v>
      </c>
    </row>
    <row r="224" spans="2:5" x14ac:dyDescent="0.2">
      <c r="B224" s="13">
        <v>0.90021149722156135</v>
      </c>
      <c r="C224" s="13">
        <v>0.1054676508192517</v>
      </c>
      <c r="D224" s="13">
        <v>33.423247665049111</v>
      </c>
      <c r="E224" s="13">
        <v>88.563589302427957</v>
      </c>
    </row>
    <row r="225" spans="2:5" x14ac:dyDescent="0.2">
      <c r="B225" s="13">
        <v>0.827894312405279</v>
      </c>
      <c r="C225" s="13">
        <v>9.379134441264729E-2</v>
      </c>
      <c r="D225" s="13">
        <v>33.224731317178041</v>
      </c>
      <c r="E225" s="13">
        <v>88.922118496018641</v>
      </c>
    </row>
    <row r="226" spans="2:5" x14ac:dyDescent="0.2">
      <c r="B226" s="13">
        <v>0.75754266934638592</v>
      </c>
      <c r="C226" s="13">
        <v>8.3430706258497328E-2</v>
      </c>
      <c r="D226" s="13">
        <v>31.78051167058727</v>
      </c>
      <c r="E226" s="13">
        <v>89.220889853854231</v>
      </c>
    </row>
    <row r="227" spans="2:5" x14ac:dyDescent="0.2">
      <c r="B227" s="13">
        <v>0.92804551839699889</v>
      </c>
      <c r="C227" s="13">
        <v>9.8954895679875837E-2</v>
      </c>
      <c r="D227" s="13">
        <v>32.276667104881057</v>
      </c>
      <c r="E227" s="13">
        <v>89.612015479818368</v>
      </c>
    </row>
    <row r="228" spans="2:5" x14ac:dyDescent="0.2">
      <c r="B228" s="13">
        <v>1.0015085928395628</v>
      </c>
      <c r="C228" s="13">
        <v>8.4409505535918569E-2</v>
      </c>
      <c r="D228" s="13">
        <v>29.74850827921798</v>
      </c>
      <c r="E228" s="13">
        <v>91.83233264224522</v>
      </c>
    </row>
    <row r="229" spans="2:5" x14ac:dyDescent="0.2">
      <c r="B229" s="13">
        <v>0.75127043640083113</v>
      </c>
      <c r="C229" s="13">
        <v>7.596217316490074E-2</v>
      </c>
      <c r="D229" s="13">
        <v>27.003711395096907</v>
      </c>
      <c r="E229" s="13">
        <v>90.142410744529727</v>
      </c>
    </row>
    <row r="230" spans="2:5" x14ac:dyDescent="0.2">
      <c r="B230" s="13">
        <v>0.76736230004549311</v>
      </c>
      <c r="C230" s="13">
        <v>8.7482223213111915E-2</v>
      </c>
      <c r="D230" s="13">
        <v>28.889403531888981</v>
      </c>
      <c r="E230" s="13">
        <v>88.868729574640071</v>
      </c>
    </row>
    <row r="231" spans="2:5" x14ac:dyDescent="0.2">
      <c r="B231" s="13">
        <v>0.78765897680655339</v>
      </c>
      <c r="C231" s="13">
        <v>7.9942625461659256E-2</v>
      </c>
      <c r="D231" s="13">
        <v>32.029880944063272</v>
      </c>
      <c r="E231" s="13">
        <v>90.075421532405727</v>
      </c>
    </row>
    <row r="232" spans="2:5" x14ac:dyDescent="0.2">
      <c r="B232" s="13">
        <v>0.73440599355953828</v>
      </c>
      <c r="C232" s="13">
        <v>7.2436485453673746E-2</v>
      </c>
      <c r="D232" s="13">
        <v>31.654246486277959</v>
      </c>
      <c r="E232" s="13">
        <v>90.343463498025741</v>
      </c>
    </row>
    <row r="233" spans="2:5" x14ac:dyDescent="0.2">
      <c r="B233" s="13">
        <v>0.97889655842696621</v>
      </c>
      <c r="C233" s="13">
        <v>0.13433498324574725</v>
      </c>
      <c r="D233" s="13">
        <v>29.842229704487252</v>
      </c>
      <c r="E233" s="13">
        <v>86.66702914502693</v>
      </c>
    </row>
    <row r="234" spans="2:5" x14ac:dyDescent="0.2">
      <c r="B234" s="13">
        <v>0.93257532646809171</v>
      </c>
      <c r="C234" s="13">
        <v>0.10645340537652757</v>
      </c>
      <c r="D234" s="13">
        <v>30.571320447829677</v>
      </c>
      <c r="E234" s="13">
        <v>88.894549957181439</v>
      </c>
    </row>
    <row r="235" spans="2:5" x14ac:dyDescent="0.2">
      <c r="B235" s="13">
        <v>0.87423328096249109</v>
      </c>
      <c r="C235" s="13">
        <v>8.3516216049240255E-2</v>
      </c>
      <c r="D235" s="13">
        <v>31.186824425665783</v>
      </c>
      <c r="E235" s="13">
        <v>90.689779828118901</v>
      </c>
    </row>
    <row r="236" spans="2:5" x14ac:dyDescent="0.2">
      <c r="B236" s="13">
        <v>0.951306944387877</v>
      </c>
      <c r="C236" s="13">
        <v>0.10636460546142207</v>
      </c>
      <c r="D236" s="13">
        <v>30.389167088077119</v>
      </c>
      <c r="E236" s="13">
        <v>89.131073791715963</v>
      </c>
    </row>
    <row r="237" spans="2:5" x14ac:dyDescent="0.2">
      <c r="B237" s="13">
        <v>1.1077085715177697</v>
      </c>
      <c r="C237" s="13">
        <v>0.1445629717761483</v>
      </c>
      <c r="D237" s="13">
        <v>29.397653807606464</v>
      </c>
      <c r="E237" s="13">
        <v>87.379054303388713</v>
      </c>
    </row>
    <row r="238" spans="2:5" x14ac:dyDescent="0.2">
      <c r="B238" s="13">
        <v>1.0468006985998199</v>
      </c>
      <c r="C238" s="13">
        <v>0.13445527475510702</v>
      </c>
      <c r="D238" s="13">
        <v>28.299662575338782</v>
      </c>
      <c r="E238" s="13">
        <v>87.571663488335844</v>
      </c>
    </row>
    <row r="239" spans="2:5" x14ac:dyDescent="0.2">
      <c r="B239" s="13">
        <v>0.93789613687720652</v>
      </c>
      <c r="C239" s="13">
        <v>0.12588981636845736</v>
      </c>
      <c r="D239" s="13">
        <v>28.03905756997348</v>
      </c>
      <c r="E239" s="13">
        <v>86.967893195889786</v>
      </c>
    </row>
    <row r="240" spans="2:5" x14ac:dyDescent="0.2">
      <c r="B240" s="13">
        <v>0.67581057092381358</v>
      </c>
      <c r="C240" s="13">
        <v>6.1265899481869168E-2</v>
      </c>
      <c r="D240" s="13">
        <v>26.221325199433547</v>
      </c>
      <c r="E240" s="13">
        <v>91.147421929566718</v>
      </c>
    </row>
    <row r="241" spans="2:5" x14ac:dyDescent="0.2">
      <c r="B241" s="13">
        <v>0.82317828916236024</v>
      </c>
      <c r="C241" s="13">
        <v>5.7943737260124292E-2</v>
      </c>
      <c r="D241" s="13">
        <v>32.570161225925808</v>
      </c>
      <c r="E241" s="13">
        <v>93.126649951395308</v>
      </c>
    </row>
    <row r="242" spans="2:5" x14ac:dyDescent="0.2">
      <c r="B242" s="13">
        <v>0.99286374045475589</v>
      </c>
      <c r="C242" s="13">
        <v>8.3923596478786319E-2</v>
      </c>
      <c r="D242" s="13">
        <v>33.040122457927254</v>
      </c>
      <c r="E242" s="13">
        <v>91.780446849475979</v>
      </c>
    </row>
    <row r="243" spans="2:5" x14ac:dyDescent="0.2">
      <c r="B243" s="13">
        <v>0.87689195680832044</v>
      </c>
      <c r="C243" s="13">
        <v>7.9654988460086659E-2</v>
      </c>
      <c r="D243" s="13">
        <v>31.659070534348288</v>
      </c>
      <c r="E243" s="13">
        <v>91.145538422468292</v>
      </c>
    </row>
    <row r="244" spans="2:5" x14ac:dyDescent="0.2">
      <c r="B244" s="13">
        <v>1.018947948889499</v>
      </c>
      <c r="C244" s="13">
        <v>0.11782586841301286</v>
      </c>
      <c r="D244" s="13">
        <v>32.532216868938335</v>
      </c>
      <c r="E244" s="13">
        <v>88.757982967898869</v>
      </c>
    </row>
    <row r="245" spans="2:5" x14ac:dyDescent="0.2">
      <c r="B245" s="13">
        <v>1.1091112814365209</v>
      </c>
      <c r="C245" s="13">
        <v>0.1158529182882552</v>
      </c>
      <c r="D245" s="13">
        <v>30.779716538688739</v>
      </c>
      <c r="E245" s="13">
        <v>89.892787744336516</v>
      </c>
    </row>
    <row r="246" spans="2:5" x14ac:dyDescent="0.2">
      <c r="B246" s="13">
        <v>1.0415148857645349</v>
      </c>
      <c r="C246" s="13">
        <v>0.11462361279143751</v>
      </c>
      <c r="D246" s="13">
        <v>31.379124349076054</v>
      </c>
      <c r="E246" s="13">
        <v>89.320806152508865</v>
      </c>
    </row>
    <row r="247" spans="2:5" x14ac:dyDescent="0.2">
      <c r="B247" s="13">
        <v>0.97412192445904944</v>
      </c>
      <c r="C247" s="13">
        <v>9.7434062159894724E-2</v>
      </c>
      <c r="D247" s="13">
        <v>30.24592622411944</v>
      </c>
      <c r="E247" s="13">
        <v>90.288610168027432</v>
      </c>
    </row>
    <row r="248" spans="2:5" x14ac:dyDescent="0.2">
      <c r="B248" s="13">
        <v>1.0753368436904094</v>
      </c>
      <c r="C248" s="13">
        <v>9.6452866727052625E-2</v>
      </c>
      <c r="D248" s="13">
        <v>28.538261237065452</v>
      </c>
      <c r="E248" s="13">
        <v>91.339156534902756</v>
      </c>
    </row>
    <row r="249" spans="2:5" x14ac:dyDescent="0.2">
      <c r="B249" s="13">
        <v>0.99608246620270269</v>
      </c>
      <c r="C249" s="13">
        <v>8.8383325782389055E-2</v>
      </c>
      <c r="D249" s="13">
        <v>27.55245787120656</v>
      </c>
      <c r="E249" s="13">
        <v>91.420166218020327</v>
      </c>
    </row>
    <row r="250" spans="2:5" x14ac:dyDescent="0.2">
      <c r="B250" s="13">
        <v>1.0729426907266619</v>
      </c>
      <c r="C250" s="13">
        <v>9.4458063569531819E-2</v>
      </c>
      <c r="D250" s="13">
        <v>31.190615150346012</v>
      </c>
      <c r="E250" s="13">
        <v>91.473374337683637</v>
      </c>
    </row>
    <row r="251" spans="2:5" x14ac:dyDescent="0.2">
      <c r="B251" s="13">
        <v>1.0381176438394821</v>
      </c>
      <c r="C251" s="13">
        <v>0.13410356946426771</v>
      </c>
      <c r="D251" s="13">
        <v>34.90873322017849</v>
      </c>
      <c r="E251" s="13">
        <v>87.417864971417728</v>
      </c>
    </row>
    <row r="252" spans="2:5" x14ac:dyDescent="0.2">
      <c r="B252" s="13">
        <v>0.98180071790526224</v>
      </c>
      <c r="C252" s="13">
        <v>0.15147732459051413</v>
      </c>
      <c r="D252" s="13">
        <v>31.285753125025927</v>
      </c>
      <c r="E252" s="13">
        <v>84.982944437793492</v>
      </c>
    </row>
    <row r="253" spans="2:5" x14ac:dyDescent="0.2">
      <c r="B253" s="13">
        <v>0.96486304332898476</v>
      </c>
      <c r="C253" s="13">
        <v>0.17874725790345555</v>
      </c>
      <c r="D253" s="13">
        <v>31.599521405242765</v>
      </c>
      <c r="E253" s="13">
        <v>81.937832040980538</v>
      </c>
    </row>
    <row r="254" spans="2:5" x14ac:dyDescent="0.2">
      <c r="B254" s="13">
        <v>0.87833765135151942</v>
      </c>
      <c r="C254" s="13">
        <v>0.12422462758666315</v>
      </c>
      <c r="D254" s="13">
        <v>30.099067731144277</v>
      </c>
      <c r="E254" s="13">
        <v>86.212664380120259</v>
      </c>
    </row>
    <row r="255" spans="2:5" x14ac:dyDescent="0.2">
      <c r="B255" s="13">
        <v>0.88021948083114265</v>
      </c>
      <c r="C255" s="13">
        <v>0.14043275113476217</v>
      </c>
      <c r="D255" s="13">
        <v>31.208374069958374</v>
      </c>
      <c r="E255" s="13">
        <v>84.425613905059066</v>
      </c>
    </row>
    <row r="256" spans="2:5" x14ac:dyDescent="0.2">
      <c r="B256" s="13">
        <v>0.83038293217917925</v>
      </c>
      <c r="C256" s="13">
        <v>0.1177169070256015</v>
      </c>
      <c r="D256" s="13">
        <v>28.797994253493702</v>
      </c>
      <c r="E256" s="13">
        <v>86.176040358605078</v>
      </c>
    </row>
    <row r="257" spans="2:5" x14ac:dyDescent="0.2">
      <c r="B257" s="13">
        <v>0.8045958238754406</v>
      </c>
      <c r="C257" s="13">
        <v>0.10676684921689557</v>
      </c>
      <c r="D257" s="13">
        <v>32.335798712839122</v>
      </c>
      <c r="E257" s="13">
        <v>87.017691305550557</v>
      </c>
    </row>
    <row r="258" spans="2:5" x14ac:dyDescent="0.2">
      <c r="B258" s="13">
        <v>0.82685735083350997</v>
      </c>
      <c r="C258" s="13">
        <v>9.5588907693124101E-2</v>
      </c>
      <c r="D258" s="13">
        <v>28.540855415183824</v>
      </c>
      <c r="E258" s="13">
        <v>88.736688830951664</v>
      </c>
    </row>
    <row r="259" spans="2:5" x14ac:dyDescent="0.2">
      <c r="B259" s="13">
        <v>0.92630210598976748</v>
      </c>
      <c r="C259" s="13">
        <v>0.11142221238644857</v>
      </c>
      <c r="D259" s="13">
        <v>28.127584162535477</v>
      </c>
      <c r="E259" s="13">
        <v>88.321155913346786</v>
      </c>
    </row>
    <row r="260" spans="2:5" x14ac:dyDescent="0.2">
      <c r="B260" s="13">
        <v>0.75606058392091247</v>
      </c>
      <c r="C260" s="13">
        <v>0.10839398046770969</v>
      </c>
      <c r="D260" s="13">
        <v>30.156629539032242</v>
      </c>
      <c r="E260" s="13">
        <v>85.97233689281299</v>
      </c>
    </row>
    <row r="261" spans="2:5" x14ac:dyDescent="0.2">
      <c r="B261" s="13">
        <v>0.89451101363360142</v>
      </c>
      <c r="C261" s="13">
        <v>0.1288941097485535</v>
      </c>
      <c r="D261" s="13">
        <v>30.373719429572006</v>
      </c>
      <c r="E261" s="13">
        <v>85.95531134723268</v>
      </c>
    </row>
    <row r="262" spans="2:5" x14ac:dyDescent="0.2">
      <c r="B262" s="13">
        <v>0.79284046719064549</v>
      </c>
      <c r="C262" s="13">
        <v>0.11248559723071229</v>
      </c>
      <c r="D262" s="13">
        <v>29.200097739752309</v>
      </c>
      <c r="E262" s="13">
        <v>86.14417646575852</v>
      </c>
    </row>
    <row r="263" spans="2:5" x14ac:dyDescent="0.2">
      <c r="B263" s="13">
        <v>0.97201685108950675</v>
      </c>
      <c r="C263" s="13">
        <v>0.1298042829018384</v>
      </c>
      <c r="D263" s="13">
        <v>29.975619333955294</v>
      </c>
      <c r="E263" s="13">
        <v>87.02271839082654</v>
      </c>
    </row>
    <row r="264" spans="2:5" x14ac:dyDescent="0.2">
      <c r="B264" s="13">
        <v>0.99894908903126622</v>
      </c>
      <c r="C264" s="13">
        <v>0.15315015276482832</v>
      </c>
      <c r="D264" s="13">
        <v>35.384974285267219</v>
      </c>
      <c r="E264" s="13">
        <v>85.036922448887182</v>
      </c>
    </row>
    <row r="265" spans="2:5" x14ac:dyDescent="0.2">
      <c r="B265" s="13">
        <v>0.96758436308881857</v>
      </c>
      <c r="C265" s="13">
        <v>0.14687893068809801</v>
      </c>
      <c r="D265" s="13">
        <v>34.555424729766244</v>
      </c>
      <c r="E265" s="13">
        <v>85.182108078036023</v>
      </c>
    </row>
    <row r="266" spans="2:5" x14ac:dyDescent="0.2">
      <c r="B266" s="13">
        <v>0.77824420224256863</v>
      </c>
      <c r="C266" s="13">
        <v>0.10787435268860224</v>
      </c>
      <c r="D266" s="13">
        <v>30.145604421582068</v>
      </c>
      <c r="E266" s="13">
        <v>86.448102481002167</v>
      </c>
    </row>
    <row r="267" spans="2:5" x14ac:dyDescent="0.2">
      <c r="B267" s="13">
        <v>0.9709066511594725</v>
      </c>
      <c r="C267" s="13">
        <v>0.11009618388817827</v>
      </c>
      <c r="D267" s="13">
        <v>32.242682898110345</v>
      </c>
      <c r="E267" s="13">
        <v>88.964255135645729</v>
      </c>
    </row>
    <row r="268" spans="2:5" x14ac:dyDescent="0.2">
      <c r="B268" s="13">
        <v>0.88633322397682979</v>
      </c>
      <c r="C268" s="13">
        <v>0.10089331550212245</v>
      </c>
      <c r="D268" s="13">
        <v>33.602262136915833</v>
      </c>
      <c r="E268" s="13">
        <v>88.883653675414465</v>
      </c>
    </row>
    <row r="269" spans="2:5" x14ac:dyDescent="0.2">
      <c r="B269" s="13">
        <v>0.73154079260540361</v>
      </c>
      <c r="C269" s="13">
        <v>9.9463915467538883E-2</v>
      </c>
      <c r="D269" s="13">
        <v>31.826939507520329</v>
      </c>
      <c r="E269" s="13">
        <v>86.674374181279688</v>
      </c>
    </row>
    <row r="270" spans="2:5" x14ac:dyDescent="0.2">
      <c r="B270" s="13">
        <v>0.67719298027092645</v>
      </c>
      <c r="C270" s="13">
        <v>0.10894412327962658</v>
      </c>
      <c r="D270" s="13">
        <v>34.108647720439585</v>
      </c>
      <c r="E270" s="13">
        <v>84.18127396129654</v>
      </c>
    </row>
    <row r="271" spans="2:5" x14ac:dyDescent="0.2">
      <c r="B271" s="13">
        <v>0.83039498770310871</v>
      </c>
      <c r="C271" s="13">
        <v>0.1034719108021452</v>
      </c>
      <c r="D271" s="13">
        <v>32.463482151689341</v>
      </c>
      <c r="E271" s="13">
        <v>87.819344012955355</v>
      </c>
    </row>
    <row r="272" spans="2:5" x14ac:dyDescent="0.2">
      <c r="B272" s="13">
        <v>0.94487890509421879</v>
      </c>
      <c r="C272" s="13">
        <v>0.11946876215006588</v>
      </c>
      <c r="D272" s="13">
        <v>32.755100907753977</v>
      </c>
      <c r="E272" s="13">
        <v>87.675966182765166</v>
      </c>
    </row>
    <row r="273" spans="2:5" x14ac:dyDescent="0.2">
      <c r="B273" s="13">
        <v>0.97144194388400895</v>
      </c>
      <c r="C273" s="13">
        <v>0.14002466035908617</v>
      </c>
      <c r="D273" s="13">
        <v>31.616977669317617</v>
      </c>
      <c r="E273" s="13">
        <v>85.966622466950071</v>
      </c>
    </row>
    <row r="274" spans="2:5" x14ac:dyDescent="0.2">
      <c r="B274" s="13">
        <v>0.9673756457214675</v>
      </c>
      <c r="C274" s="13">
        <v>0.13423787951540572</v>
      </c>
      <c r="D274" s="13">
        <v>33.542969332029159</v>
      </c>
      <c r="E274" s="13">
        <v>86.469548542426267</v>
      </c>
    </row>
    <row r="275" spans="2:5" x14ac:dyDescent="0.2">
      <c r="B275" s="13">
        <v>1.1390110497947892</v>
      </c>
      <c r="C275" s="13">
        <v>0.15117967784671613</v>
      </c>
      <c r="D275" s="13">
        <v>32.375454533390389</v>
      </c>
      <c r="E275" s="13">
        <v>87.133989389022176</v>
      </c>
    </row>
    <row r="276" spans="2:5" x14ac:dyDescent="0.2">
      <c r="B276" s="13">
        <v>0.88055769554689134</v>
      </c>
      <c r="C276" s="13">
        <v>0.18371528383804617</v>
      </c>
      <c r="D276" s="13">
        <v>30.815344724000191</v>
      </c>
      <c r="E276" s="13">
        <v>79.611111807783473</v>
      </c>
    </row>
    <row r="277" spans="2:5" x14ac:dyDescent="0.2">
      <c r="B277" s="13">
        <v>0.92509646778098142</v>
      </c>
      <c r="C277" s="13">
        <v>0.14181120451333434</v>
      </c>
      <c r="D277" s="13">
        <v>30.716461925443305</v>
      </c>
      <c r="E277" s="13">
        <v>85.063376716255434</v>
      </c>
    </row>
    <row r="278" spans="2:5" x14ac:dyDescent="0.2">
      <c r="B278" s="13">
        <v>0.67890832162316728</v>
      </c>
      <c r="C278" s="13">
        <v>0.11236706442675505</v>
      </c>
      <c r="D278" s="13">
        <v>27.448702980718071</v>
      </c>
      <c r="E278" s="13">
        <v>83.791880110125533</v>
      </c>
    </row>
    <row r="279" spans="2:5" x14ac:dyDescent="0.2">
      <c r="B279" s="13">
        <v>0.6471777849422643</v>
      </c>
      <c r="C279" s="13">
        <v>9.5138596575498738E-2</v>
      </c>
      <c r="D279" s="13">
        <v>27.284350394223491</v>
      </c>
      <c r="E279" s="13">
        <v>85.597938980915586</v>
      </c>
    </row>
    <row r="280" spans="2:5" x14ac:dyDescent="0.2">
      <c r="B280" s="13">
        <v>0.73457045589865877</v>
      </c>
      <c r="C280" s="13">
        <v>7.9688911203652221E-2</v>
      </c>
      <c r="D280" s="13">
        <v>28.694064293800022</v>
      </c>
      <c r="E280" s="13">
        <v>89.399912003993606</v>
      </c>
    </row>
    <row r="281" spans="2:5" x14ac:dyDescent="0.2">
      <c r="B281" s="13">
        <v>0.7988357345455217</v>
      </c>
      <c r="C281" s="13">
        <v>8.1656025204139435E-2</v>
      </c>
      <c r="D281" s="13">
        <v>30.713667616647701</v>
      </c>
      <c r="E281" s="13">
        <v>90.017442956244807</v>
      </c>
    </row>
    <row r="282" spans="2:5" x14ac:dyDescent="0.2">
      <c r="B282" s="13">
        <v>0.74459632218379246</v>
      </c>
      <c r="C282" s="13">
        <v>9.8624873422780812E-2</v>
      </c>
      <c r="D282" s="13">
        <v>30.403539818471518</v>
      </c>
      <c r="E282" s="13">
        <v>87.036920655495777</v>
      </c>
    </row>
    <row r="283" spans="2:5" x14ac:dyDescent="0.2">
      <c r="B283" s="13">
        <v>0.77517835020285297</v>
      </c>
      <c r="C283" s="13">
        <v>0.13006986832597908</v>
      </c>
      <c r="D283" s="13">
        <v>30.375340216593514</v>
      </c>
      <c r="E283" s="13">
        <v>83.578543248543028</v>
      </c>
    </row>
    <row r="284" spans="2:5" x14ac:dyDescent="0.2">
      <c r="B284" s="13">
        <v>0.71585107261942138</v>
      </c>
      <c r="C284" s="13">
        <v>0.13444235641908969</v>
      </c>
      <c r="D284" s="13">
        <v>30.077513658376652</v>
      </c>
      <c r="E284" s="13">
        <v>81.583897012250787</v>
      </c>
    </row>
    <row r="285" spans="2:5" x14ac:dyDescent="0.2">
      <c r="B285" s="13">
        <v>0.61748836625105707</v>
      </c>
      <c r="C285" s="13">
        <v>0.11183778949885842</v>
      </c>
      <c r="D285" s="13">
        <v>28.509434168138149</v>
      </c>
      <c r="E285" s="13">
        <v>82.210775116775338</v>
      </c>
    </row>
    <row r="286" spans="2:5" x14ac:dyDescent="0.2">
      <c r="B286" s="13">
        <v>0.6674847461972494</v>
      </c>
      <c r="C286" s="13">
        <v>8.3319182535000924E-2</v>
      </c>
      <c r="D286" s="13">
        <v>28.697263429467359</v>
      </c>
      <c r="E286" s="13">
        <v>87.772276855559554</v>
      </c>
    </row>
    <row r="287" spans="2:5" x14ac:dyDescent="0.2">
      <c r="B287" s="13">
        <v>0.72444992574740708</v>
      </c>
      <c r="C287" s="13">
        <v>7.604572785271084E-2</v>
      </c>
      <c r="D287" s="13">
        <v>29.62550997294797</v>
      </c>
      <c r="E287" s="13">
        <v>89.73330619263298</v>
      </c>
    </row>
    <row r="288" spans="2:5" x14ac:dyDescent="0.2">
      <c r="B288" s="13">
        <v>0.61951171139398487</v>
      </c>
      <c r="C288" s="13">
        <v>8.4055374213534137E-2</v>
      </c>
      <c r="D288" s="13">
        <v>27.806976312089237</v>
      </c>
      <c r="E288" s="13">
        <v>86.694056114406536</v>
      </c>
    </row>
    <row r="289" spans="2:5" x14ac:dyDescent="0.2">
      <c r="B289" s="13">
        <v>0.68812901930372916</v>
      </c>
      <c r="C289" s="13">
        <v>0.11691237331138354</v>
      </c>
      <c r="D289" s="13">
        <v>28.143958691546558</v>
      </c>
      <c r="E289" s="13">
        <v>83.356377975456937</v>
      </c>
    </row>
    <row r="290" spans="2:5" x14ac:dyDescent="0.2">
      <c r="B290" s="13">
        <v>0.87713839100956104</v>
      </c>
      <c r="C290" s="13">
        <v>0.10640375548582751</v>
      </c>
      <c r="D290" s="13">
        <v>29.021298680590039</v>
      </c>
      <c r="E290" s="13">
        <v>88.192566350283514</v>
      </c>
    </row>
    <row r="291" spans="2:5" x14ac:dyDescent="0.2">
      <c r="B291" s="13">
        <v>0.74474882493232275</v>
      </c>
      <c r="C291" s="13">
        <v>0.11911734756466007</v>
      </c>
      <c r="D291" s="13">
        <v>28.501418703920539</v>
      </c>
      <c r="E291" s="13">
        <v>84.358264389586978</v>
      </c>
    </row>
    <row r="292" spans="2:5" x14ac:dyDescent="0.2">
      <c r="B292" s="13">
        <v>0.70838063857351974</v>
      </c>
      <c r="C292" s="13">
        <v>9.8637530689373823E-2</v>
      </c>
      <c r="D292" s="13">
        <v>28.095810608252112</v>
      </c>
      <c r="E292" s="13">
        <v>86.378886652213851</v>
      </c>
    </row>
    <row r="293" spans="2:5" x14ac:dyDescent="0.2">
      <c r="B293" s="13">
        <v>0.66410872733297832</v>
      </c>
      <c r="C293" s="13">
        <v>0.10038393847406694</v>
      </c>
      <c r="D293" s="13">
        <v>28.831777434013528</v>
      </c>
      <c r="E293" s="13">
        <v>85.180987740111462</v>
      </c>
    </row>
    <row r="294" spans="2:5" x14ac:dyDescent="0.2">
      <c r="B294" s="13">
        <v>0.65052354210818475</v>
      </c>
      <c r="C294" s="13">
        <v>9.3919511348862117E-2</v>
      </c>
      <c r="D294" s="13">
        <v>29.581345865394219</v>
      </c>
      <c r="E294" s="13">
        <v>85.834995554850664</v>
      </c>
    </row>
    <row r="295" spans="2:5" x14ac:dyDescent="0.2">
      <c r="B295" s="13">
        <v>0.60441660174071643</v>
      </c>
      <c r="C295" s="13">
        <v>8.8368782740461796E-2</v>
      </c>
      <c r="D295" s="13">
        <v>28.276037905044692</v>
      </c>
      <c r="E295" s="13">
        <v>85.647157188940241</v>
      </c>
    </row>
    <row r="296" spans="2:5" x14ac:dyDescent="0.2">
      <c r="B296" s="13">
        <v>0.66068265992548503</v>
      </c>
      <c r="C296" s="13">
        <v>0.10412824528328297</v>
      </c>
      <c r="D296" s="13">
        <v>27.848894708186084</v>
      </c>
      <c r="E296" s="13">
        <v>84.555451521324088</v>
      </c>
    </row>
    <row r="297" spans="2:5" x14ac:dyDescent="0.2">
      <c r="B297" s="13">
        <v>0.6994362284903215</v>
      </c>
      <c r="C297" s="13">
        <v>0.11580608814850059</v>
      </c>
      <c r="D297" s="13">
        <v>28.60243887988905</v>
      </c>
      <c r="E297" s="13">
        <v>83.782157025359865</v>
      </c>
    </row>
    <row r="298" spans="2:5" x14ac:dyDescent="0.2">
      <c r="B298" s="13">
        <v>0.62673288497879565</v>
      </c>
      <c r="C298" s="13">
        <v>0.10282208452632441</v>
      </c>
      <c r="D298" s="13">
        <v>29.038588354270438</v>
      </c>
      <c r="E298" s="13">
        <v>83.891001902697411</v>
      </c>
    </row>
    <row r="299" spans="2:5" x14ac:dyDescent="0.2">
      <c r="B299" s="13">
        <v>0.51632942805212867</v>
      </c>
      <c r="C299" s="13">
        <v>0.1047471666152482</v>
      </c>
      <c r="D299" s="13">
        <v>26.593668258966265</v>
      </c>
      <c r="E299" s="13">
        <v>80.028328854116026</v>
      </c>
    </row>
    <row r="300" spans="2:5" x14ac:dyDescent="0.2">
      <c r="B300" s="13">
        <v>0.4832795923329532</v>
      </c>
      <c r="C300" s="13">
        <v>8.969410339474658E-2</v>
      </c>
      <c r="D300" s="13">
        <v>26.525968698010658</v>
      </c>
      <c r="E300" s="13">
        <v>81.716850574753138</v>
      </c>
    </row>
    <row r="301" spans="2:5" x14ac:dyDescent="0.2">
      <c r="B301" s="13">
        <v>0.49334056788150693</v>
      </c>
      <c r="C301" s="13">
        <v>0.10280161924354546</v>
      </c>
      <c r="D301" s="13">
        <v>31.052364962975435</v>
      </c>
      <c r="E301" s="13">
        <v>79.425083327221557</v>
      </c>
    </row>
    <row r="302" spans="2:5" x14ac:dyDescent="0.2">
      <c r="B302" s="13">
        <v>0.5624352985299923</v>
      </c>
      <c r="C302" s="13">
        <v>0.1567589743167945</v>
      </c>
      <c r="D302" s="13">
        <v>30.641563123147044</v>
      </c>
      <c r="E302" s="13">
        <v>72.499431359525943</v>
      </c>
    </row>
    <row r="303" spans="2:5" x14ac:dyDescent="0.2">
      <c r="B303" s="13">
        <v>0.59220232172211584</v>
      </c>
      <c r="C303" s="13">
        <v>0.11397662256021132</v>
      </c>
      <c r="D303" s="13">
        <v>31.861048083604654</v>
      </c>
      <c r="E303" s="13">
        <v>81.043687546070586</v>
      </c>
    </row>
    <row r="304" spans="2:5" x14ac:dyDescent="0.2">
      <c r="B304" s="13">
        <v>0.5505729720087712</v>
      </c>
      <c r="C304" s="13">
        <v>0.12125479178942827</v>
      </c>
      <c r="D304" s="13">
        <v>27.448677793794577</v>
      </c>
      <c r="E304" s="13">
        <v>78.322608317002704</v>
      </c>
    </row>
    <row r="305" spans="2:5" x14ac:dyDescent="0.2">
      <c r="B305" s="13">
        <v>0.54827193814492181</v>
      </c>
      <c r="C305" s="13">
        <v>0.13722656409546638</v>
      </c>
      <c r="D305" s="13">
        <v>26.467309289250739</v>
      </c>
      <c r="E305" s="13">
        <v>75.361809136034637</v>
      </c>
    </row>
    <row r="306" spans="2:5" x14ac:dyDescent="0.2">
      <c r="B306" s="13">
        <v>0.50111245503260782</v>
      </c>
      <c r="C306" s="13">
        <v>0.10326288694649172</v>
      </c>
      <c r="D306" s="13">
        <v>22.881171229969617</v>
      </c>
      <c r="E306" s="13">
        <v>79.753197472075712</v>
      </c>
    </row>
    <row r="307" spans="2:5" x14ac:dyDescent="0.2">
      <c r="B307" s="13">
        <v>0.54368591395533616</v>
      </c>
      <c r="C307" s="13">
        <v>8.3236442461611784E-2</v>
      </c>
      <c r="D307" s="13">
        <v>25.936520101319367</v>
      </c>
      <c r="E307" s="13">
        <v>84.963010571417243</v>
      </c>
    </row>
    <row r="308" spans="2:5" x14ac:dyDescent="0.2">
      <c r="B308" s="13">
        <v>0.52587706431215753</v>
      </c>
      <c r="C308" s="13">
        <v>9.0686912302489778E-2</v>
      </c>
      <c r="D308" s="13">
        <v>29.7365225471416</v>
      </c>
      <c r="E308" s="13">
        <v>83.008260433568211</v>
      </c>
    </row>
    <row r="309" spans="2:5" x14ac:dyDescent="0.2">
      <c r="B309" s="13">
        <v>0.63181560309434648</v>
      </c>
      <c r="C309" s="13">
        <v>9.7359378348293141E-2</v>
      </c>
      <c r="D309" s="13">
        <v>30.147461029948047</v>
      </c>
      <c r="E309" s="13">
        <v>84.864604134996014</v>
      </c>
    </row>
    <row r="310" spans="2:5" x14ac:dyDescent="0.2">
      <c r="B310" s="13">
        <v>0.62880923339165196</v>
      </c>
      <c r="C310" s="13">
        <v>0.13676127098171098</v>
      </c>
      <c r="D310" s="13">
        <v>29.783583998419029</v>
      </c>
      <c r="E310" s="13">
        <v>78.611725359589229</v>
      </c>
    </row>
    <row r="311" spans="2:5" x14ac:dyDescent="0.2">
      <c r="B311" s="13">
        <v>0.65658247679250514</v>
      </c>
      <c r="C311" s="13">
        <v>0.15195503697587273</v>
      </c>
      <c r="D311" s="13">
        <v>29.047334761557863</v>
      </c>
      <c r="E311" s="13">
        <v>77.260845784550085</v>
      </c>
    </row>
    <row r="312" spans="2:5" x14ac:dyDescent="0.2">
      <c r="B312" s="13">
        <v>0.60308016218611871</v>
      </c>
      <c r="C312" s="13">
        <v>0.11408159673778585</v>
      </c>
      <c r="D312" s="13">
        <v>33.24153649594178</v>
      </c>
      <c r="E312" s="13">
        <v>81.36273900892111</v>
      </c>
    </row>
    <row r="313" spans="2:5" x14ac:dyDescent="0.2">
      <c r="B313" s="13">
        <v>0.60872183322440343</v>
      </c>
      <c r="C313" s="13">
        <v>8.4392715565011697E-2</v>
      </c>
      <c r="D313" s="13">
        <v>32.338543740047562</v>
      </c>
      <c r="E313" s="13">
        <v>86.361453081506639</v>
      </c>
    </row>
    <row r="314" spans="2:5" x14ac:dyDescent="0.2">
      <c r="B314" s="13">
        <v>0.7164095919422856</v>
      </c>
      <c r="C314" s="13">
        <v>0.10603515962406719</v>
      </c>
      <c r="D314" s="13">
        <v>31.100262166327713</v>
      </c>
      <c r="E314" s="13">
        <v>85.490563934517255</v>
      </c>
    </row>
    <row r="315" spans="2:5" x14ac:dyDescent="0.2">
      <c r="B315" s="13">
        <v>0.59779331395972046</v>
      </c>
      <c r="C315" s="13">
        <v>8.2749079734415712E-2</v>
      </c>
      <c r="D315" s="13">
        <v>28.033196094663303</v>
      </c>
      <c r="E315" s="13">
        <v>86.412651905387023</v>
      </c>
    </row>
    <row r="316" spans="2:5" x14ac:dyDescent="0.2">
      <c r="B316" s="13">
        <v>0.59633735275170552</v>
      </c>
      <c r="C316" s="13">
        <v>9.2111341385211237E-2</v>
      </c>
      <c r="D316" s="13">
        <v>31.360639664279887</v>
      </c>
      <c r="E316" s="13">
        <v>84.802899944444519</v>
      </c>
    </row>
    <row r="317" spans="2:5" x14ac:dyDescent="0.2">
      <c r="B317" s="13">
        <v>0.59070579986556782</v>
      </c>
      <c r="C317" s="13">
        <v>9.0056777863364745E-2</v>
      </c>
      <c r="D317" s="13">
        <v>31.743527728054783</v>
      </c>
      <c r="E317" s="13">
        <v>84.99551054781476</v>
      </c>
    </row>
    <row r="318" spans="2:5" x14ac:dyDescent="0.2">
      <c r="B318" s="13">
        <v>0.57171297706033319</v>
      </c>
      <c r="C318" s="13">
        <v>8.4907000675195854E-2</v>
      </c>
      <c r="D318" s="13">
        <v>29.579305162213526</v>
      </c>
      <c r="E318" s="13">
        <v>85.393788266347428</v>
      </c>
    </row>
    <row r="319" spans="2:5" x14ac:dyDescent="0.2">
      <c r="B319" s="13">
        <v>0.55738843026799467</v>
      </c>
      <c r="C319" s="13">
        <v>0.10087780684129642</v>
      </c>
      <c r="D319" s="13">
        <v>27.284360067715792</v>
      </c>
      <c r="E319" s="13">
        <v>82.205641139808009</v>
      </c>
    </row>
    <row r="320" spans="2:5" x14ac:dyDescent="0.2">
      <c r="B320" s="13">
        <v>0.64445014932224576</v>
      </c>
      <c r="C320" s="13">
        <v>0.10798159582958036</v>
      </c>
      <c r="D320" s="13">
        <v>29.601186628212727</v>
      </c>
      <c r="E320" s="13">
        <v>83.549160824099559</v>
      </c>
    </row>
    <row r="321" spans="2:5" x14ac:dyDescent="0.2">
      <c r="B321" s="13">
        <v>0.62657167437957817</v>
      </c>
      <c r="C321" s="13">
        <v>0.11051771010369757</v>
      </c>
      <c r="D321" s="13">
        <v>27.403041075339793</v>
      </c>
      <c r="E321" s="13">
        <v>82.695034326891189</v>
      </c>
    </row>
    <row r="322" spans="2:5" x14ac:dyDescent="0.2">
      <c r="B322" s="13">
        <v>0.7147664822110138</v>
      </c>
      <c r="C322" s="13">
        <v>0.1353455291676596</v>
      </c>
      <c r="D322" s="13">
        <v>26.691002319493972</v>
      </c>
      <c r="E322" s="13">
        <v>81.477529700046659</v>
      </c>
    </row>
    <row r="323" spans="2:5" x14ac:dyDescent="0.2">
      <c r="B323" s="13">
        <v>0.76138878920411557</v>
      </c>
      <c r="C323" s="13">
        <v>0.1113743638973351</v>
      </c>
      <c r="D323" s="13">
        <v>24.137860641281183</v>
      </c>
      <c r="E323" s="13">
        <v>85.767949995433582</v>
      </c>
    </row>
    <row r="324" spans="2:5" x14ac:dyDescent="0.2">
      <c r="B324" s="13">
        <v>0.68028961498851059</v>
      </c>
      <c r="C324" s="13">
        <v>0.17609346670590806</v>
      </c>
      <c r="D324" s="13">
        <v>30.447503259009402</v>
      </c>
      <c r="E324" s="13">
        <v>74.546064497480828</v>
      </c>
    </row>
    <row r="325" spans="2:5" x14ac:dyDescent="0.2">
      <c r="B325" s="13">
        <v>0.63099725808857166</v>
      </c>
      <c r="C325" s="13">
        <v>0.12801792741901086</v>
      </c>
      <c r="D325" s="13">
        <v>28.656621626456602</v>
      </c>
      <c r="E325" s="13">
        <v>80.069504298710811</v>
      </c>
    </row>
    <row r="326" spans="2:5" x14ac:dyDescent="0.2">
      <c r="B326" s="13">
        <v>0.60516872815088896</v>
      </c>
      <c r="C326" s="13">
        <v>0.12836956783278533</v>
      </c>
      <c r="D326" s="13">
        <v>29.13207678712293</v>
      </c>
      <c r="E326" s="13">
        <v>79.136518017176371</v>
      </c>
    </row>
    <row r="327" spans="2:5" x14ac:dyDescent="0.2">
      <c r="B327" s="13">
        <v>0.6444064479656203</v>
      </c>
      <c r="C327" s="13">
        <v>0.13350993730022012</v>
      </c>
      <c r="D327" s="13">
        <v>32.416574231209133</v>
      </c>
      <c r="E327" s="13">
        <v>79.609596928043715</v>
      </c>
    </row>
    <row r="328" spans="2:5" x14ac:dyDescent="0.2">
      <c r="B328" s="13">
        <v>0.79618911944826432</v>
      </c>
      <c r="C328" s="13">
        <v>0.11205169790402417</v>
      </c>
      <c r="D328" s="13">
        <v>30.651769364141575</v>
      </c>
      <c r="E328" s="13">
        <v>86.241765679344681</v>
      </c>
    </row>
    <row r="329" spans="2:5" x14ac:dyDescent="0.2">
      <c r="B329" s="13">
        <v>0.59692424594869908</v>
      </c>
      <c r="C329" s="13">
        <v>0.12614556251662826</v>
      </c>
      <c r="D329" s="13">
        <v>28.854967468735794</v>
      </c>
      <c r="E329" s="13">
        <v>79.213707884361739</v>
      </c>
    </row>
    <row r="330" spans="2:5" x14ac:dyDescent="0.2">
      <c r="B330" s="13">
        <v>0.63991115625995498</v>
      </c>
      <c r="C330" s="13">
        <v>0.12882993521543293</v>
      </c>
      <c r="D330" s="13">
        <v>30.825915613035544</v>
      </c>
      <c r="E330" s="13">
        <v>80.202716963538691</v>
      </c>
    </row>
    <row r="331" spans="2:5" x14ac:dyDescent="0.2">
      <c r="B331" s="13">
        <v>0.64869490734461233</v>
      </c>
      <c r="C331" s="13">
        <v>9.9304397944692632E-2</v>
      </c>
      <c r="D331" s="13">
        <v>30.834009803041425</v>
      </c>
      <c r="E331" s="13">
        <v>84.96530402674918</v>
      </c>
    </row>
    <row r="332" spans="2:5" x14ac:dyDescent="0.2">
      <c r="B332" s="13">
        <v>0.57562518398615059</v>
      </c>
      <c r="C332" s="13">
        <v>8.868848294552252E-2</v>
      </c>
      <c r="D332" s="13">
        <v>29.468808889353468</v>
      </c>
      <c r="E332" s="13">
        <v>84.848024222191142</v>
      </c>
    </row>
    <row r="333" spans="2:5" x14ac:dyDescent="0.2">
      <c r="B333" s="13">
        <v>0.58812897794136132</v>
      </c>
      <c r="C333" s="13">
        <v>9.7483793157321086E-2</v>
      </c>
      <c r="D333" s="13">
        <v>33.272765695163329</v>
      </c>
      <c r="E333" s="13">
        <v>83.669898593417997</v>
      </c>
    </row>
    <row r="334" spans="2:5" x14ac:dyDescent="0.2">
      <c r="B334" s="13">
        <v>0.54452855768284192</v>
      </c>
      <c r="C334" s="13">
        <v>8.6931654684975462E-2</v>
      </c>
      <c r="D334" s="13">
        <v>35.421493109892339</v>
      </c>
      <c r="E334" s="13">
        <v>84.242175495562492</v>
      </c>
    </row>
    <row r="335" spans="2:5" x14ac:dyDescent="0.2">
      <c r="B335" s="13">
        <v>0.67669906837076788</v>
      </c>
      <c r="C335" s="13">
        <v>0.12769697035050095</v>
      </c>
      <c r="D335" s="13">
        <v>33.471792317127516</v>
      </c>
      <c r="E335" s="13">
        <v>81.440129313707487</v>
      </c>
    </row>
    <row r="336" spans="2:5" x14ac:dyDescent="0.2">
      <c r="B336" s="13">
        <v>0.69802304095105638</v>
      </c>
      <c r="C336" s="13">
        <v>0.15587529821437573</v>
      </c>
      <c r="D336" s="13">
        <v>30.469081673230736</v>
      </c>
      <c r="E336" s="13">
        <v>78.068418970006633</v>
      </c>
    </row>
    <row r="337" spans="2:5" x14ac:dyDescent="0.2">
      <c r="B337" s="13">
        <v>0.63621483408460733</v>
      </c>
      <c r="C337" s="13">
        <v>0.10583742600533359</v>
      </c>
      <c r="D337" s="13">
        <v>28.2539345151175</v>
      </c>
      <c r="E337" s="13">
        <v>83.677966868868282</v>
      </c>
    </row>
    <row r="338" spans="2:5" x14ac:dyDescent="0.2">
      <c r="B338" s="13">
        <v>0.69204345571798342</v>
      </c>
      <c r="C338" s="13">
        <v>0.10688924170531086</v>
      </c>
      <c r="D338" s="13">
        <v>28.830731653492666</v>
      </c>
      <c r="E338" s="13">
        <v>84.869198224538792</v>
      </c>
    </row>
    <row r="339" spans="2:5" x14ac:dyDescent="0.2">
      <c r="B339" s="13">
        <v>0.6334970565359066</v>
      </c>
      <c r="C339" s="13">
        <v>9.7448470364770265E-2</v>
      </c>
      <c r="D339" s="13">
        <v>29.196960859101903</v>
      </c>
      <c r="E339" s="13">
        <v>84.900742719523421</v>
      </c>
    </row>
    <row r="340" spans="2:5" x14ac:dyDescent="0.2">
      <c r="B340" s="13">
        <v>0.64689064117455708</v>
      </c>
      <c r="C340" s="13">
        <v>8.7953664537364015E-2</v>
      </c>
      <c r="D340" s="13">
        <v>31.050687209878081</v>
      </c>
      <c r="E340" s="13">
        <v>86.649067710820304</v>
      </c>
    </row>
    <row r="341" spans="2:5" x14ac:dyDescent="0.2">
      <c r="B341" s="13">
        <v>0.58905422350684578</v>
      </c>
      <c r="C341" s="13">
        <v>9.6065392228818075E-2</v>
      </c>
      <c r="D341" s="13">
        <v>30.218587043932491</v>
      </c>
      <c r="E341" s="13">
        <v>83.958493015739236</v>
      </c>
    </row>
    <row r="342" spans="2:5" x14ac:dyDescent="0.2">
      <c r="B342" s="13">
        <v>0.58645466388907963</v>
      </c>
      <c r="C342" s="13">
        <v>0.10603754892229181</v>
      </c>
      <c r="D342" s="13">
        <v>27.150302168030201</v>
      </c>
      <c r="E342" s="13">
        <v>82.240078671926284</v>
      </c>
    </row>
    <row r="343" spans="2:5" x14ac:dyDescent="0.2">
      <c r="B343" s="13">
        <v>0.5970520213159578</v>
      </c>
      <c r="C343" s="13">
        <v>0.10839834153094627</v>
      </c>
      <c r="D343" s="13">
        <v>28.304966995407085</v>
      </c>
      <c r="E343" s="13">
        <v>82.159046950501079</v>
      </c>
    </row>
    <row r="344" spans="2:5" x14ac:dyDescent="0.2">
      <c r="B344" s="13">
        <v>0.55448932524841843</v>
      </c>
      <c r="C344" s="13">
        <v>9.6184294534387968E-2</v>
      </c>
      <c r="D344" s="13">
        <v>30.723378918210575</v>
      </c>
      <c r="E344" s="13">
        <v>82.913107717460221</v>
      </c>
    </row>
    <row r="345" spans="2:5" x14ac:dyDescent="0.2">
      <c r="B345" s="13">
        <v>0.52179358881242333</v>
      </c>
      <c r="C345" s="13">
        <v>7.0285853508053733E-2</v>
      </c>
      <c r="D345" s="13">
        <v>26.879244235588271</v>
      </c>
      <c r="E345" s="13">
        <v>86.756808906162121</v>
      </c>
    </row>
    <row r="346" spans="2:5" x14ac:dyDescent="0.2">
      <c r="B346" s="13">
        <v>0.64161633582455679</v>
      </c>
      <c r="C346" s="13">
        <v>6.607458687354166E-2</v>
      </c>
      <c r="D346" s="13">
        <v>28.740927925404613</v>
      </c>
      <c r="E346" s="13">
        <v>89.90855125995256</v>
      </c>
    </row>
    <row r="347" spans="2:5" x14ac:dyDescent="0.2">
      <c r="B347" s="13">
        <v>0.53905093592806697</v>
      </c>
      <c r="C347" s="13">
        <v>7.2773757119331053E-2</v>
      </c>
      <c r="D347" s="13">
        <v>32.479596326747576</v>
      </c>
      <c r="E347" s="13">
        <v>86.693897372187237</v>
      </c>
    </row>
    <row r="348" spans="2:5" x14ac:dyDescent="0.2">
      <c r="B348" s="13">
        <v>0.79008223567251545</v>
      </c>
      <c r="C348" s="13">
        <v>0.10314672736654586</v>
      </c>
      <c r="D348" s="13">
        <v>32.011904381820216</v>
      </c>
      <c r="E348" s="13">
        <v>87.225864870156542</v>
      </c>
    </row>
    <row r="349" spans="2:5" x14ac:dyDescent="0.2">
      <c r="B349" s="13">
        <v>0.73103105641401867</v>
      </c>
      <c r="C349" s="13">
        <v>9.0699371739248066E-2</v>
      </c>
      <c r="D349" s="13">
        <v>34.936281339494727</v>
      </c>
      <c r="E349" s="13">
        <v>87.820947527052866</v>
      </c>
    </row>
    <row r="350" spans="2:5" x14ac:dyDescent="0.2">
      <c r="B350" s="13">
        <v>0.64132956373621752</v>
      </c>
      <c r="C350" s="13">
        <v>8.7316505407238537E-2</v>
      </c>
      <c r="D350" s="13">
        <v>31.553245978776371</v>
      </c>
      <c r="E350" s="13">
        <v>86.624794874455063</v>
      </c>
    </row>
    <row r="351" spans="2:5" x14ac:dyDescent="0.2">
      <c r="B351" s="13">
        <v>0.60619518308833709</v>
      </c>
      <c r="C351" s="13">
        <v>8.1379923800716361E-2</v>
      </c>
      <c r="D351" s="13">
        <v>29.521737879793317</v>
      </c>
      <c r="E351" s="13">
        <v>86.81460758999026</v>
      </c>
    </row>
    <row r="352" spans="2:5" x14ac:dyDescent="0.2">
      <c r="B352" s="13">
        <v>0.67919149475002183</v>
      </c>
      <c r="C352" s="13">
        <v>6.2144094998366116E-2</v>
      </c>
      <c r="D352" s="13">
        <v>31.127249714345055</v>
      </c>
      <c r="E352" s="13">
        <v>91.032024856609397</v>
      </c>
    </row>
    <row r="353" spans="2:5" x14ac:dyDescent="0.2">
      <c r="B353" s="13">
        <v>0.66004343894356032</v>
      </c>
      <c r="C353" s="13">
        <v>0.10644067380566749</v>
      </c>
      <c r="D353" s="13">
        <v>30.456934474046339</v>
      </c>
      <c r="E353" s="13">
        <v>84.167835701821858</v>
      </c>
    </row>
    <row r="354" spans="2:5" x14ac:dyDescent="0.2">
      <c r="B354" s="13">
        <v>0.78259937595853701</v>
      </c>
      <c r="C354" s="13">
        <v>0.12359224352208432</v>
      </c>
      <c r="D354" s="13">
        <v>30.478427710448894</v>
      </c>
      <c r="E354" s="13">
        <v>84.550327440814357</v>
      </c>
    </row>
    <row r="355" spans="2:5" x14ac:dyDescent="0.2">
      <c r="B355" s="13">
        <v>0.60542730742644668</v>
      </c>
      <c r="C355" s="13">
        <v>9.7605933954519219E-2</v>
      </c>
      <c r="D355" s="13">
        <v>32.145226347935079</v>
      </c>
      <c r="E355" s="13">
        <v>84.1336383338042</v>
      </c>
    </row>
    <row r="356" spans="2:5" x14ac:dyDescent="0.2">
      <c r="B356" s="13">
        <v>0.71160202266925277</v>
      </c>
      <c r="C356" s="13">
        <v>8.4695421789245037E-2</v>
      </c>
      <c r="D356" s="13">
        <v>33.065386120394187</v>
      </c>
      <c r="E356" s="13">
        <v>88.324161001575121</v>
      </c>
    </row>
    <row r="357" spans="2:5" x14ac:dyDescent="0.2">
      <c r="B357" s="13">
        <v>0.73422795179855305</v>
      </c>
      <c r="C357" s="13">
        <v>8.4015438094765957E-2</v>
      </c>
      <c r="D357" s="13">
        <v>35.23541615486743</v>
      </c>
      <c r="E357" s="13">
        <v>88.768969695040084</v>
      </c>
    </row>
    <row r="358" spans="2:5" x14ac:dyDescent="0.2">
      <c r="B358" s="13">
        <v>0.83783916271471526</v>
      </c>
      <c r="C358" s="13">
        <v>6.9911715615386699E-2</v>
      </c>
      <c r="D358" s="13">
        <v>36.848965030288319</v>
      </c>
      <c r="E358" s="13">
        <v>91.829936041471953</v>
      </c>
    </row>
    <row r="359" spans="2:5" x14ac:dyDescent="0.2">
      <c r="B359" s="13">
        <v>0.64266418887137899</v>
      </c>
      <c r="C359" s="13">
        <v>8.2415985420100785E-2</v>
      </c>
      <c r="D359" s="13">
        <v>31.406871932189087</v>
      </c>
      <c r="E359" s="13">
        <v>87.405249926870695</v>
      </c>
    </row>
    <row r="360" spans="2:5" x14ac:dyDescent="0.2">
      <c r="B360" s="13">
        <v>0.56525191200487879</v>
      </c>
      <c r="C360" s="13">
        <v>7.6963773369116154E-2</v>
      </c>
      <c r="D360" s="13">
        <v>26.800890060342393</v>
      </c>
      <c r="E360" s="13">
        <v>86.632946717866275</v>
      </c>
    </row>
    <row r="361" spans="2:5" x14ac:dyDescent="0.2">
      <c r="B361" s="13">
        <v>0.55623263534847456</v>
      </c>
      <c r="C361" s="13">
        <v>7.8105991331401045E-2</v>
      </c>
      <c r="D361" s="13">
        <v>29.224175565409933</v>
      </c>
      <c r="E361" s="13">
        <v>86.188386502345708</v>
      </c>
    </row>
    <row r="362" spans="2:5" x14ac:dyDescent="0.2">
      <c r="B362" s="13">
        <v>0.57701821694814592</v>
      </c>
      <c r="C362" s="13">
        <v>0.10260816517675189</v>
      </c>
      <c r="D362" s="13">
        <v>28.765148980570402</v>
      </c>
      <c r="E362" s="13">
        <v>82.511845210351069</v>
      </c>
    </row>
    <row r="363" spans="2:5" x14ac:dyDescent="0.2">
      <c r="B363" s="13">
        <v>0.5746772735087019</v>
      </c>
      <c r="C363" s="13">
        <v>0.11291707792452768</v>
      </c>
      <c r="D363" s="13">
        <v>27.173957970196554</v>
      </c>
      <c r="E363" s="13">
        <v>80.686499140944917</v>
      </c>
    </row>
    <row r="364" spans="2:5" x14ac:dyDescent="0.2">
      <c r="B364" s="13">
        <v>0.56077121834865151</v>
      </c>
      <c r="C364" s="13">
        <v>9.9301517174969309E-2</v>
      </c>
      <c r="D364" s="13">
        <v>28.064969452665235</v>
      </c>
      <c r="E364" s="13">
        <v>82.584178631873314</v>
      </c>
    </row>
    <row r="365" spans="2:5" x14ac:dyDescent="0.2">
      <c r="B365" s="13">
        <v>0.5389672451520866</v>
      </c>
      <c r="C365" s="13">
        <v>0.10880931747425079</v>
      </c>
      <c r="D365" s="13">
        <v>25.956680487175348</v>
      </c>
      <c r="E365" s="13">
        <v>80.147490660337496</v>
      </c>
    </row>
    <row r="366" spans="2:5" x14ac:dyDescent="0.2">
      <c r="B366" s="13">
        <v>0.42643305396805642</v>
      </c>
      <c r="C366" s="13">
        <v>7.4403834938894381E-2</v>
      </c>
      <c r="D366" s="13">
        <v>27.329775286939149</v>
      </c>
      <c r="E366" s="13">
        <v>82.777404920566013</v>
      </c>
    </row>
    <row r="367" spans="2:5" x14ac:dyDescent="0.2">
      <c r="B367" s="13">
        <v>0.49834558488291969</v>
      </c>
      <c r="C367" s="13">
        <v>8.5931300254253162E-2</v>
      </c>
      <c r="D367" s="13">
        <v>32.267766907658604</v>
      </c>
      <c r="E367" s="13">
        <v>82.977660007368385</v>
      </c>
    </row>
    <row r="368" spans="2:5" x14ac:dyDescent="0.2">
      <c r="B368" s="13">
        <v>0.57988054087765051</v>
      </c>
      <c r="C368" s="13">
        <v>0.1161748701354135</v>
      </c>
      <c r="D368" s="13">
        <v>30.911189751626278</v>
      </c>
      <c r="E368" s="13">
        <v>80.267396085956264</v>
      </c>
    </row>
    <row r="369" spans="2:5" x14ac:dyDescent="0.2">
      <c r="B369" s="13">
        <v>0.60348005159769191</v>
      </c>
      <c r="C369" s="13">
        <v>0.10333614562775266</v>
      </c>
      <c r="D369" s="13">
        <v>29.785702128300176</v>
      </c>
      <c r="E369" s="13">
        <v>83.16515266839194</v>
      </c>
    </row>
    <row r="370" spans="2:5" x14ac:dyDescent="0.2">
      <c r="B370" s="13">
        <v>0.47765635211408947</v>
      </c>
      <c r="C370" s="13">
        <v>0.13168382851328625</v>
      </c>
      <c r="D370" s="13">
        <v>28.729988248320129</v>
      </c>
      <c r="E370" s="13">
        <v>72.764779127057622</v>
      </c>
    </row>
    <row r="371" spans="2:5" x14ac:dyDescent="0.2">
      <c r="B371" s="13">
        <v>0.5628100796885448</v>
      </c>
      <c r="C371" s="13">
        <v>0.11684287836768822</v>
      </c>
      <c r="D371" s="13">
        <v>29.274842284899972</v>
      </c>
      <c r="E371" s="13">
        <v>79.556907680659677</v>
      </c>
    </row>
    <row r="372" spans="2:5" x14ac:dyDescent="0.2">
      <c r="B372" s="13">
        <v>0.67031234346304935</v>
      </c>
      <c r="C372" s="13">
        <v>0.12670767464494237</v>
      </c>
      <c r="D372" s="13">
        <v>27.976546966082946</v>
      </c>
      <c r="E372" s="13">
        <v>81.466184813258323</v>
      </c>
    </row>
    <row r="373" spans="2:5" x14ac:dyDescent="0.2">
      <c r="B373" s="13">
        <v>0.5172405741216709</v>
      </c>
      <c r="C373" s="13">
        <v>0.12356076474321051</v>
      </c>
      <c r="D373" s="13">
        <v>26.215173578600119</v>
      </c>
      <c r="E373" s="13">
        <v>76.471986003587375</v>
      </c>
    </row>
    <row r="374" spans="2:5" x14ac:dyDescent="0.2">
      <c r="B374" s="13">
        <v>0.49946357211291986</v>
      </c>
      <c r="C374" s="13">
        <v>0.13357892604911675</v>
      </c>
      <c r="D374" s="13">
        <v>28.364421463459909</v>
      </c>
      <c r="E374" s="13">
        <v>73.602142505698595</v>
      </c>
    </row>
    <row r="375" spans="2:5" x14ac:dyDescent="0.2">
      <c r="B375" s="13">
        <v>0.53696944440701344</v>
      </c>
      <c r="C375" s="13">
        <v>0.1830209690936288</v>
      </c>
      <c r="D375" s="13">
        <v>29.621702182254865</v>
      </c>
      <c r="E375" s="13">
        <v>66.325744409833206</v>
      </c>
    </row>
    <row r="376" spans="2:5" x14ac:dyDescent="0.2">
      <c r="B376" s="13">
        <v>0.55552451697701299</v>
      </c>
      <c r="C376" s="13">
        <v>0.15723918988829533</v>
      </c>
      <c r="D376" s="13">
        <v>26.374338254841302</v>
      </c>
      <c r="E376" s="13">
        <v>72.125363251673306</v>
      </c>
    </row>
    <row r="377" spans="2:5" x14ac:dyDescent="0.2">
      <c r="B377" s="13">
        <v>0.52188643469683804</v>
      </c>
      <c r="C377" s="13">
        <v>0.13107788633307899</v>
      </c>
      <c r="D377" s="13">
        <v>29.433798729283669</v>
      </c>
      <c r="E377" s="13">
        <v>75.218802368991106</v>
      </c>
    </row>
    <row r="378" spans="2:5" x14ac:dyDescent="0.2">
      <c r="B378" s="13">
        <v>0.48892134195718129</v>
      </c>
      <c r="C378" s="13">
        <v>0.12869488778281504</v>
      </c>
      <c r="D378" s="13">
        <v>28.546419985500044</v>
      </c>
      <c r="E378" s="13">
        <v>74.011456400903157</v>
      </c>
    </row>
    <row r="379" spans="2:5" x14ac:dyDescent="0.2">
      <c r="B379" s="13">
        <v>0.46329884900783957</v>
      </c>
      <c r="C379" s="13">
        <v>0.13150179616682761</v>
      </c>
      <c r="D379" s="13">
        <v>27.645822959923315</v>
      </c>
      <c r="E379" s="13">
        <v>71.958486962698331</v>
      </c>
    </row>
    <row r="380" spans="2:5" x14ac:dyDescent="0.2">
      <c r="B380" s="13">
        <v>0.45035288219055347</v>
      </c>
      <c r="C380" s="13">
        <v>0.14582561651235326</v>
      </c>
      <c r="D380" s="13">
        <v>28.775841950829562</v>
      </c>
      <c r="E380" s="13">
        <v>67.964117211152754</v>
      </c>
    </row>
    <row r="381" spans="2:5" x14ac:dyDescent="0.2">
      <c r="B381" s="13">
        <v>0.50521455485216582</v>
      </c>
      <c r="C381" s="13">
        <v>0.12920436932147378</v>
      </c>
      <c r="D381" s="13">
        <v>27.933256012091505</v>
      </c>
      <c r="E381" s="13">
        <v>74.771695889974822</v>
      </c>
    </row>
    <row r="382" spans="2:5" x14ac:dyDescent="0.2">
      <c r="B382" s="13">
        <v>0.47591105080125673</v>
      </c>
      <c r="C382" s="13">
        <v>0.13896501852481596</v>
      </c>
      <c r="D382" s="13">
        <v>27.10038395689827</v>
      </c>
      <c r="E382" s="13">
        <v>71.165131563437043</v>
      </c>
    </row>
    <row r="383" spans="2:5" x14ac:dyDescent="0.2">
      <c r="B383" s="13">
        <v>0.47859262507491312</v>
      </c>
      <c r="C383" s="13">
        <v>0.15138297473282672</v>
      </c>
      <c r="D383" s="13">
        <v>26.837224851897204</v>
      </c>
      <c r="E383" s="13">
        <v>68.756980833864944</v>
      </c>
    </row>
    <row r="384" spans="2:5" x14ac:dyDescent="0.2">
      <c r="B384" s="13">
        <v>0.52296935343294826</v>
      </c>
      <c r="C384" s="13">
        <v>0.1435310989526547</v>
      </c>
      <c r="D384" s="13">
        <v>28.750617399735656</v>
      </c>
      <c r="E384" s="13">
        <v>72.918617061615848</v>
      </c>
    </row>
    <row r="385" spans="2:5" x14ac:dyDescent="0.2">
      <c r="B385" s="13">
        <v>0.47799817380881837</v>
      </c>
      <c r="C385" s="13">
        <v>0.12585395738681562</v>
      </c>
      <c r="D385" s="13">
        <v>25.517223258659104</v>
      </c>
      <c r="E385" s="13">
        <v>74.03577279223444</v>
      </c>
    </row>
    <row r="386" spans="2:5" x14ac:dyDescent="0.2">
      <c r="B386" s="13">
        <v>0.57997894676471706</v>
      </c>
      <c r="C386" s="13">
        <v>0.15765479441483501</v>
      </c>
      <c r="D386" s="13">
        <v>26.971716906759131</v>
      </c>
      <c r="E386" s="13">
        <v>73.245284756285585</v>
      </c>
    </row>
    <row r="387" spans="2:5" x14ac:dyDescent="0.2">
      <c r="B387" s="13">
        <v>0.56529570159702291</v>
      </c>
      <c r="C387" s="13">
        <v>0.20671506562825784</v>
      </c>
      <c r="D387" s="13">
        <v>28.445643938719094</v>
      </c>
      <c r="E387" s="13">
        <v>63.896739837523391</v>
      </c>
    </row>
    <row r="388" spans="2:5" x14ac:dyDescent="0.2">
      <c r="B388" s="13">
        <v>0.57335885352857552</v>
      </c>
      <c r="C388" s="13">
        <v>0.21282001325047245</v>
      </c>
      <c r="D388" s="13">
        <v>27.210696574009699</v>
      </c>
      <c r="E388" s="13">
        <v>63.377570433377116</v>
      </c>
    </row>
    <row r="389" spans="2:5" x14ac:dyDescent="0.2">
      <c r="B389" s="13">
        <v>0.55662290020952987</v>
      </c>
      <c r="C389" s="13">
        <v>0.21902238817771061</v>
      </c>
      <c r="D389" s="13">
        <v>27.797052940756409</v>
      </c>
      <c r="E389" s="13">
        <v>61.133256759914488</v>
      </c>
    </row>
    <row r="390" spans="2:5" x14ac:dyDescent="0.2">
      <c r="B390" s="13">
        <v>0.48453009374963424</v>
      </c>
      <c r="C390" s="13">
        <v>0.16823877856056457</v>
      </c>
      <c r="D390" s="13">
        <v>29.577297029708717</v>
      </c>
      <c r="E390" s="13">
        <v>65.65138256341335</v>
      </c>
    </row>
    <row r="391" spans="2:5" x14ac:dyDescent="0.2">
      <c r="B391" s="13">
        <v>0.46909043830815095</v>
      </c>
      <c r="C391" s="13">
        <v>0.14319275442366586</v>
      </c>
      <c r="D391" s="13">
        <v>28.60631398222986</v>
      </c>
      <c r="E391" s="13">
        <v>69.823895084565564</v>
      </c>
    </row>
    <row r="392" spans="2:5" x14ac:dyDescent="0.2">
      <c r="B392" s="13">
        <v>0.48735166796260276</v>
      </c>
      <c r="C392" s="13">
        <v>0.13380486142872675</v>
      </c>
      <c r="D392" s="13">
        <v>25.428770657011107</v>
      </c>
      <c r="E392" s="13">
        <v>72.928239611108253</v>
      </c>
    </row>
    <row r="393" spans="2:5" x14ac:dyDescent="0.2">
      <c r="B393" s="13">
        <v>0.45126528110237413</v>
      </c>
      <c r="C393" s="13">
        <v>0.12918754570000565</v>
      </c>
      <c r="D393" s="13">
        <v>24.134074598616099</v>
      </c>
      <c r="E393" s="13">
        <v>71.756255285413985</v>
      </c>
    </row>
    <row r="394" spans="2:5" x14ac:dyDescent="0.2">
      <c r="B394" s="13">
        <v>0.46013548261290749</v>
      </c>
      <c r="C394" s="13">
        <v>0.14523235013017283</v>
      </c>
      <c r="D394" s="13">
        <v>26.510332048821503</v>
      </c>
      <c r="E394" s="13">
        <v>68.814032110743369</v>
      </c>
    </row>
    <row r="395" spans="2:5" x14ac:dyDescent="0.2">
      <c r="B395" s="13">
        <v>0.47023155961675978</v>
      </c>
      <c r="C395" s="13">
        <v>0.16837963251801222</v>
      </c>
      <c r="D395" s="13">
        <v>27.156473220463717</v>
      </c>
      <c r="E395" s="13">
        <v>64.592685308393982</v>
      </c>
    </row>
    <row r="396" spans="2:5" x14ac:dyDescent="0.2">
      <c r="B396" s="13">
        <v>0.52218161181781131</v>
      </c>
      <c r="C396" s="13">
        <v>0.19875950321041888</v>
      </c>
      <c r="D396" s="13">
        <v>26.885124239142165</v>
      </c>
      <c r="E396" s="13">
        <v>62.398012978144664</v>
      </c>
    </row>
    <row r="397" spans="2:5" x14ac:dyDescent="0.2">
      <c r="B397" s="13">
        <v>0.50140246815608114</v>
      </c>
      <c r="C397" s="13">
        <v>0.16547538929825034</v>
      </c>
      <c r="D397" s="13">
        <v>26.843844924609332</v>
      </c>
      <c r="E397" s="13">
        <v>67.413051055125337</v>
      </c>
    </row>
    <row r="398" spans="2:5" x14ac:dyDescent="0.2">
      <c r="B398" s="13">
        <v>0.46401593698494398</v>
      </c>
      <c r="C398" s="13">
        <v>0.14807283271344043</v>
      </c>
      <c r="D398" s="13">
        <v>26.858953801132202</v>
      </c>
      <c r="E398" s="13">
        <v>68.466300860345868</v>
      </c>
    </row>
    <row r="399" spans="2:5" x14ac:dyDescent="0.2">
      <c r="B399" s="13">
        <v>0.48344601136591592</v>
      </c>
      <c r="C399" s="13">
        <v>0.13773648432397401</v>
      </c>
      <c r="D399" s="13">
        <v>27.392944976372469</v>
      </c>
      <c r="E399" s="13">
        <v>71.870817214765339</v>
      </c>
    </row>
    <row r="400" spans="2:5" x14ac:dyDescent="0.2">
      <c r="B400" s="13">
        <v>0.49408325159823024</v>
      </c>
      <c r="C400" s="13">
        <v>0.134226697144531</v>
      </c>
      <c r="D400" s="13">
        <v>26.102438832738127</v>
      </c>
      <c r="E400" s="13">
        <v>73.209648446950254</v>
      </c>
    </row>
    <row r="401" spans="2:5" x14ac:dyDescent="0.2">
      <c r="B401" s="13">
        <v>0.45855465584447452</v>
      </c>
      <c r="C401" s="13">
        <v>0.1461739976571588</v>
      </c>
      <c r="D401" s="13">
        <v>24.863882707380263</v>
      </c>
      <c r="E401" s="13">
        <v>68.525745153452704</v>
      </c>
    </row>
    <row r="402" spans="2:5" x14ac:dyDescent="0.2">
      <c r="B402" s="13">
        <v>0.43819381223983517</v>
      </c>
      <c r="C402" s="13">
        <v>0.13553316375392949</v>
      </c>
      <c r="D402" s="13">
        <v>25.568899043123803</v>
      </c>
      <c r="E402" s="13">
        <v>69.438112495086827</v>
      </c>
    </row>
    <row r="403" spans="2:5" x14ac:dyDescent="0.2">
      <c r="B403" s="13">
        <v>0.43020155516359254</v>
      </c>
      <c r="C403" s="13">
        <v>0.1207474220344646</v>
      </c>
      <c r="D403" s="13">
        <v>25.23740466598672</v>
      </c>
      <c r="E403" s="13">
        <v>72.278172628374193</v>
      </c>
    </row>
    <row r="404" spans="2:5" x14ac:dyDescent="0.2">
      <c r="B404" s="13">
        <v>0.48212056860957214</v>
      </c>
      <c r="C404" s="13">
        <v>0.12657457011687259</v>
      </c>
      <c r="D404" s="13">
        <v>27.534703446937126</v>
      </c>
      <c r="E404" s="13">
        <v>74.086853552049789</v>
      </c>
    </row>
    <row r="405" spans="2:5" x14ac:dyDescent="0.2">
      <c r="B405" s="13">
        <v>0.46390284544682875</v>
      </c>
      <c r="C405" s="13">
        <v>0.11923691707318428</v>
      </c>
      <c r="D405" s="13">
        <v>28.486172624924532</v>
      </c>
      <c r="E405" s="13">
        <v>74.609305053641023</v>
      </c>
    </row>
    <row r="406" spans="2:5" x14ac:dyDescent="0.2">
      <c r="B406" s="13">
        <v>0.4458180471512232</v>
      </c>
      <c r="C406" s="13">
        <v>0.12673568305013175</v>
      </c>
      <c r="D406" s="13">
        <v>28.313655189815826</v>
      </c>
      <c r="E406" s="13">
        <v>71.894137757775098</v>
      </c>
    </row>
    <row r="407" spans="2:5" x14ac:dyDescent="0.2">
      <c r="B407" s="13">
        <v>0.42649100685517383</v>
      </c>
      <c r="C407" s="13">
        <v>0.12219042455912142</v>
      </c>
      <c r="D407" s="13">
        <v>26.695641493579831</v>
      </c>
      <c r="E407" s="13">
        <v>71.677905675064878</v>
      </c>
    </row>
    <row r="408" spans="2:5" x14ac:dyDescent="0.2">
      <c r="B408" s="13">
        <v>0.43748181057286489</v>
      </c>
      <c r="C408" s="13">
        <v>0.14220711525250893</v>
      </c>
      <c r="D408" s="13">
        <v>26.262350928893934</v>
      </c>
      <c r="E408" s="13">
        <v>67.861626682224312</v>
      </c>
    </row>
    <row r="409" spans="2:5" x14ac:dyDescent="0.2">
      <c r="B409" s="13">
        <v>0.4379301211157709</v>
      </c>
      <c r="C409" s="13">
        <v>0.16272326205198376</v>
      </c>
      <c r="D409" s="13">
        <v>26.890317452450645</v>
      </c>
      <c r="E409" s="13">
        <v>63.225241525882019</v>
      </c>
    </row>
    <row r="410" spans="2:5" x14ac:dyDescent="0.2">
      <c r="B410" s="13">
        <v>0.43071048745132057</v>
      </c>
      <c r="C410" s="13">
        <v>0.13786323730138064</v>
      </c>
      <c r="D410" s="13">
        <v>26.252036316195273</v>
      </c>
      <c r="E410" s="13">
        <v>68.350614264076498</v>
      </c>
    </row>
    <row r="411" spans="2:5" x14ac:dyDescent="0.2">
      <c r="B411" s="13">
        <v>0.44851671394061032</v>
      </c>
      <c r="C411" s="13">
        <v>0.15965361096902408</v>
      </c>
      <c r="D411" s="13">
        <v>27.446501236239005</v>
      </c>
      <c r="E411" s="13">
        <v>64.780913084096269</v>
      </c>
    </row>
    <row r="412" spans="2:5" x14ac:dyDescent="0.2">
      <c r="B412" s="13">
        <v>0.4296423707003989</v>
      </c>
      <c r="C412" s="13">
        <v>0.13326609060967742</v>
      </c>
      <c r="D412" s="13">
        <v>25.561279036922027</v>
      </c>
      <c r="E412" s="13">
        <v>69.343617790356944</v>
      </c>
    </row>
    <row r="413" spans="2:5" x14ac:dyDescent="0.2">
      <c r="B413" s="13">
        <v>0.43764559666167668</v>
      </c>
      <c r="C413" s="13">
        <v>0.13521129563465303</v>
      </c>
      <c r="D413" s="13">
        <v>26.853039730346143</v>
      </c>
      <c r="E413" s="13">
        <v>69.454562533867332</v>
      </c>
    </row>
    <row r="414" spans="2:5" x14ac:dyDescent="0.2">
      <c r="B414" s="13">
        <v>0.40880823701349872</v>
      </c>
      <c r="C414" s="13">
        <v>0.13760781435665836</v>
      </c>
      <c r="D414" s="13">
        <v>27.210013943741281</v>
      </c>
      <c r="E414" s="13">
        <v>66.676475042415092</v>
      </c>
    </row>
    <row r="415" spans="2:5" x14ac:dyDescent="0.2">
      <c r="B415" s="13">
        <v>0.46861847056978412</v>
      </c>
      <c r="C415" s="13">
        <v>0.11878430421805757</v>
      </c>
      <c r="D415" s="13">
        <v>26.970581548148626</v>
      </c>
      <c r="E415" s="13">
        <v>74.98247506978916</v>
      </c>
    </row>
    <row r="416" spans="2:5" x14ac:dyDescent="0.2">
      <c r="B416" s="13">
        <v>0.50319173137817086</v>
      </c>
      <c r="C416" s="13">
        <v>0.13120094469528695</v>
      </c>
      <c r="D416" s="13">
        <v>29.778679337214257</v>
      </c>
      <c r="E416" s="13">
        <v>74.253402587165411</v>
      </c>
    </row>
    <row r="417" spans="2:5" x14ac:dyDescent="0.2">
      <c r="B417" s="13">
        <v>0.47202197090645548</v>
      </c>
      <c r="C417" s="13">
        <v>9.5144912015792685E-2</v>
      </c>
      <c r="D417" s="13">
        <v>28.571832075218811</v>
      </c>
      <c r="E417" s="13">
        <v>80.109885844858766</v>
      </c>
    </row>
    <row r="418" spans="2:5" x14ac:dyDescent="0.2">
      <c r="B418" s="13">
        <v>0.41412716888207024</v>
      </c>
      <c r="C418" s="13">
        <v>7.1935152237073294E-2</v>
      </c>
      <c r="D418" s="13">
        <v>23.244353759507515</v>
      </c>
      <c r="E418" s="13">
        <v>82.886205995695761</v>
      </c>
    </row>
    <row r="419" spans="2:5" x14ac:dyDescent="0.2">
      <c r="B419" s="13">
        <v>0.46347898371589757</v>
      </c>
      <c r="C419" s="13">
        <v>7.908106496203629E-2</v>
      </c>
      <c r="D419" s="13">
        <v>34.555020841047408</v>
      </c>
      <c r="E419" s="13">
        <v>83.12775033107286</v>
      </c>
    </row>
    <row r="420" spans="2:5" x14ac:dyDescent="0.2">
      <c r="B420" s="13">
        <v>0.33951930529644314</v>
      </c>
      <c r="C420" s="13">
        <v>8.1359503787268125E-2</v>
      </c>
      <c r="D420" s="13">
        <v>28.497127917581043</v>
      </c>
      <c r="E420" s="13">
        <v>76.25456221500373</v>
      </c>
    </row>
    <row r="421" spans="2:5" x14ac:dyDescent="0.2">
      <c r="B421" s="13">
        <v>0.40008680945303776</v>
      </c>
      <c r="C421" s="13">
        <v>8.2272199246683705E-2</v>
      </c>
      <c r="D421" s="13">
        <v>28.764408339279946</v>
      </c>
      <c r="E421" s="13">
        <v>79.664269376532346</v>
      </c>
    </row>
    <row r="422" spans="2:5" x14ac:dyDescent="0.2">
      <c r="B422" s="13">
        <v>0.55587548284843513</v>
      </c>
      <c r="C422" s="13">
        <v>7.9884263201564096E-2</v>
      </c>
      <c r="D422" s="13">
        <v>27.913939129499717</v>
      </c>
      <c r="E422" s="13">
        <v>85.874865534955177</v>
      </c>
    </row>
    <row r="423" spans="2:5" x14ac:dyDescent="0.2">
      <c r="B423" s="13">
        <v>0.51734316682008363</v>
      </c>
      <c r="C423" s="13">
        <v>9.0688555906819776E-2</v>
      </c>
      <c r="D423" s="13">
        <v>29.660465423372862</v>
      </c>
      <c r="E423" s="13">
        <v>82.723259901757729</v>
      </c>
    </row>
    <row r="424" spans="2:5" x14ac:dyDescent="0.2">
      <c r="B424" s="13">
        <v>0.72134742442525912</v>
      </c>
      <c r="C424" s="13">
        <v>9.0411426636818545E-2</v>
      </c>
      <c r="D424" s="13">
        <v>33.297274739634823</v>
      </c>
      <c r="E424" s="13">
        <v>87.704455399079961</v>
      </c>
    </row>
    <row r="425" spans="2:5" x14ac:dyDescent="0.2">
      <c r="B425" s="13">
        <v>0.6271607893607466</v>
      </c>
      <c r="C425" s="13">
        <v>7.69950248203497E-2</v>
      </c>
      <c r="D425" s="13">
        <v>31.098665012846759</v>
      </c>
      <c r="E425" s="13">
        <v>87.940966948849564</v>
      </c>
    </row>
    <row r="426" spans="2:5" x14ac:dyDescent="0.2">
      <c r="B426" s="13">
        <v>0.56753960034052819</v>
      </c>
      <c r="C426" s="13">
        <v>8.7051888644441883E-2</v>
      </c>
      <c r="D426" s="13">
        <v>35.457427260810512</v>
      </c>
      <c r="E426" s="13">
        <v>84.869895413778451</v>
      </c>
    </row>
    <row r="427" spans="2:5" x14ac:dyDescent="0.2">
      <c r="B427" s="13">
        <v>0.64787756316444378</v>
      </c>
      <c r="C427" s="13">
        <v>8.4811549139282433E-2</v>
      </c>
      <c r="D427" s="13">
        <v>34.530428048403941</v>
      </c>
      <c r="E427" s="13">
        <v>87.123311554094954</v>
      </c>
    </row>
    <row r="428" spans="2:5" x14ac:dyDescent="0.2">
      <c r="B428" s="13">
        <v>0.5641872307187269</v>
      </c>
      <c r="C428" s="13">
        <v>7.680675748542512E-2</v>
      </c>
      <c r="D428" s="13">
        <v>29.508751134870671</v>
      </c>
      <c r="E428" s="13">
        <v>86.611736998604968</v>
      </c>
    </row>
    <row r="429" spans="2:5" x14ac:dyDescent="0.2">
      <c r="B429" s="13">
        <v>0.61122046447186096</v>
      </c>
      <c r="C429" s="13">
        <v>6.8021757118033266E-2</v>
      </c>
      <c r="D429" s="13">
        <v>28.856708202930371</v>
      </c>
      <c r="E429" s="13">
        <v>89.08114273903071</v>
      </c>
    </row>
    <row r="430" spans="2:5" x14ac:dyDescent="0.2">
      <c r="B430" s="13">
        <v>0.61181917078241355</v>
      </c>
      <c r="C430" s="13">
        <v>7.5915698397210588E-2</v>
      </c>
      <c r="D430" s="13">
        <v>29.00926592145187</v>
      </c>
      <c r="E430" s="13">
        <v>87.82163235546615</v>
      </c>
    </row>
    <row r="431" spans="2:5" x14ac:dyDescent="0.2">
      <c r="B431" s="13">
        <v>0.67909229658055992</v>
      </c>
      <c r="C431" s="13">
        <v>7.5707163681731027E-2</v>
      </c>
      <c r="D431" s="13">
        <v>31.867549017024505</v>
      </c>
      <c r="E431" s="13">
        <v>89.063298273026987</v>
      </c>
    </row>
    <row r="432" spans="2:5" x14ac:dyDescent="0.2">
      <c r="B432" s="13">
        <v>0.59353635363759183</v>
      </c>
      <c r="C432" s="13">
        <v>7.5879508393480857E-2</v>
      </c>
      <c r="D432" s="13">
        <v>29.484672507672926</v>
      </c>
      <c r="E432" s="13">
        <v>87.440723994326447</v>
      </c>
    </row>
    <row r="433" spans="2:5" x14ac:dyDescent="0.2">
      <c r="B433" s="13">
        <v>0.51894862256082874</v>
      </c>
      <c r="C433" s="13">
        <v>6.8300565214421696E-2</v>
      </c>
      <c r="D433" s="13">
        <v>27.622157585805201</v>
      </c>
      <c r="E433" s="13">
        <v>87.053921171511803</v>
      </c>
    </row>
    <row r="434" spans="2:5" x14ac:dyDescent="0.2">
      <c r="B434" s="13">
        <v>0.58051558618826571</v>
      </c>
      <c r="C434" s="13">
        <v>7.2671200730830748E-2</v>
      </c>
      <c r="D434" s="13">
        <v>28.64815977424955</v>
      </c>
      <c r="E434" s="13">
        <v>87.704087916192861</v>
      </c>
    </row>
    <row r="435" spans="2:5" x14ac:dyDescent="0.2">
      <c r="B435" s="13">
        <v>0.54952687398118072</v>
      </c>
      <c r="C435" s="13">
        <v>7.038903683810914E-2</v>
      </c>
      <c r="D435" s="13">
        <v>29.419747401879132</v>
      </c>
      <c r="E435" s="13">
        <v>87.400086118117855</v>
      </c>
    </row>
    <row r="436" spans="2:5" x14ac:dyDescent="0.2">
      <c r="B436" s="13">
        <v>0.64235952312317224</v>
      </c>
      <c r="C436" s="13">
        <v>6.5431490924431179E-2</v>
      </c>
      <c r="D436" s="13">
        <v>34.282631852102604</v>
      </c>
      <c r="E436" s="13">
        <v>89.985628937013288</v>
      </c>
    </row>
    <row r="437" spans="2:5" x14ac:dyDescent="0.2">
      <c r="B437" s="13">
        <v>0.60531543947054089</v>
      </c>
      <c r="C437" s="13">
        <v>5.7420187059451518E-2</v>
      </c>
      <c r="D437" s="13">
        <v>26.746723562368356</v>
      </c>
      <c r="E437" s="13">
        <v>90.708740481875125</v>
      </c>
    </row>
    <row r="438" spans="2:5" x14ac:dyDescent="0.2">
      <c r="B438" s="13">
        <v>0.5178998693320469</v>
      </c>
      <c r="C438" s="13">
        <v>6.281917483833116E-2</v>
      </c>
      <c r="D438" s="13">
        <v>29.412673136254295</v>
      </c>
      <c r="E438" s="13">
        <v>88.058475546374922</v>
      </c>
    </row>
    <row r="439" spans="2:5" x14ac:dyDescent="0.2">
      <c r="B439" s="13">
        <v>0.46870064693932373</v>
      </c>
      <c r="C439" s="13">
        <v>6.4267222702476659E-2</v>
      </c>
      <c r="D439" s="13">
        <v>28.604639641812405</v>
      </c>
      <c r="E439" s="13">
        <v>86.482519330793195</v>
      </c>
    </row>
    <row r="440" spans="2:5" x14ac:dyDescent="0.2">
      <c r="B440" s="13">
        <v>0.59307465358364309</v>
      </c>
      <c r="C440" s="13">
        <v>6.7188633288981017E-2</v>
      </c>
      <c r="D440" s="13">
        <v>27.802750862018119</v>
      </c>
      <c r="E440" s="13">
        <v>88.885937287250684</v>
      </c>
    </row>
    <row r="441" spans="2:5" x14ac:dyDescent="0.2">
      <c r="B441" s="13">
        <v>0.719425153819505</v>
      </c>
      <c r="C441" s="13">
        <v>7.7146767391179413E-2</v>
      </c>
      <c r="D441" s="13">
        <v>32.588267840462905</v>
      </c>
      <c r="E441" s="13">
        <v>89.488457233074229</v>
      </c>
    </row>
    <row r="442" spans="2:5" x14ac:dyDescent="0.2">
      <c r="B442" s="13">
        <v>0.72892897858047312</v>
      </c>
      <c r="C442" s="13">
        <v>7.4999667701788134E-2</v>
      </c>
      <c r="D442" s="13">
        <v>36.443531661180444</v>
      </c>
      <c r="E442" s="13">
        <v>89.895980514975378</v>
      </c>
    </row>
    <row r="443" spans="2:5" x14ac:dyDescent="0.2">
      <c r="B443" s="13">
        <v>0.78695864102024915</v>
      </c>
      <c r="C443" s="13">
        <v>6.3719226720337946E-2</v>
      </c>
      <c r="D443" s="13">
        <v>34.376209157315266</v>
      </c>
      <c r="E443" s="13">
        <v>92.073770054418119</v>
      </c>
    </row>
    <row r="444" spans="2:5" x14ac:dyDescent="0.2">
      <c r="B444" s="13">
        <v>0.78264372102384738</v>
      </c>
      <c r="C444" s="13">
        <v>8.4912177306345385E-2</v>
      </c>
      <c r="D444" s="13">
        <v>35.369149441791507</v>
      </c>
      <c r="E444" s="13">
        <v>89.36513881696284</v>
      </c>
    </row>
    <row r="445" spans="2:5" x14ac:dyDescent="0.2">
      <c r="B445" s="13">
        <v>0.8802185532647927</v>
      </c>
      <c r="C445" s="13">
        <v>8.303699626233417E-2</v>
      </c>
      <c r="D445" s="13">
        <v>34.135100812157468</v>
      </c>
      <c r="E445" s="13">
        <v>90.787169343411634</v>
      </c>
    </row>
    <row r="446" spans="2:5" x14ac:dyDescent="0.2">
      <c r="B446" s="13">
        <v>0.74358578671160536</v>
      </c>
      <c r="C446" s="13">
        <v>7.5992909987759316E-2</v>
      </c>
      <c r="D446" s="13">
        <v>33.723982002459657</v>
      </c>
      <c r="E446" s="13">
        <v>89.982975185496187</v>
      </c>
    </row>
    <row r="447" spans="2:5" x14ac:dyDescent="0.2">
      <c r="B447" s="13">
        <v>0.73013488948970862</v>
      </c>
      <c r="C447" s="13">
        <v>6.493919547160984E-2</v>
      </c>
      <c r="D447" s="13">
        <v>32.69923904263311</v>
      </c>
      <c r="E447" s="13">
        <v>91.287155379889072</v>
      </c>
    </row>
    <row r="448" spans="2:5" x14ac:dyDescent="0.2">
      <c r="B448" s="13">
        <v>0.56752383209163992</v>
      </c>
      <c r="C448" s="13">
        <v>6.2202385328222788E-2</v>
      </c>
      <c r="D448" s="13">
        <v>29.030182573529281</v>
      </c>
      <c r="E448" s="13">
        <v>89.2308807361606</v>
      </c>
    </row>
    <row r="449" spans="2:5" x14ac:dyDescent="0.2">
      <c r="B449" s="13">
        <v>0.54910715594024773</v>
      </c>
      <c r="C449" s="13">
        <v>4.7884908129557618E-2</v>
      </c>
      <c r="D449" s="13">
        <v>30.678763402998825</v>
      </c>
      <c r="E449" s="13">
        <v>91.422192824731695</v>
      </c>
    </row>
    <row r="450" spans="2:5" x14ac:dyDescent="0.2">
      <c r="B450" s="13">
        <v>0.65521938087439335</v>
      </c>
      <c r="C450" s="13">
        <v>6.0557644441013067E-2</v>
      </c>
      <c r="D450" s="13">
        <v>32.556296504293265</v>
      </c>
      <c r="E450" s="13">
        <v>90.926785676801899</v>
      </c>
    </row>
    <row r="451" spans="2:5" x14ac:dyDescent="0.2">
      <c r="B451" s="13">
        <v>0.61475805171635078</v>
      </c>
      <c r="C451" s="13">
        <v>7.5943933861345625E-2</v>
      </c>
      <c r="D451" s="13">
        <v>32.249775075543184</v>
      </c>
      <c r="E451" s="13">
        <v>87.853415985508562</v>
      </c>
    </row>
    <row r="452" spans="2:5" x14ac:dyDescent="0.2">
      <c r="B452" s="13">
        <v>0.62955889644164409</v>
      </c>
      <c r="C452" s="13">
        <v>7.0623813860601889E-2</v>
      </c>
      <c r="D452" s="13">
        <v>29.958238150609056</v>
      </c>
      <c r="E452" s="13">
        <v>88.991806449751749</v>
      </c>
    </row>
    <row r="453" spans="2:5" x14ac:dyDescent="0.2">
      <c r="B453" s="13">
        <v>0.76458146649000713</v>
      </c>
      <c r="C453" s="13">
        <v>8.4487441777779809E-2</v>
      </c>
      <c r="D453" s="13">
        <v>31.148802272611469</v>
      </c>
      <c r="E453" s="13">
        <v>89.191766511278701</v>
      </c>
    </row>
    <row r="454" spans="2:5" x14ac:dyDescent="0.2">
      <c r="B454" s="13">
        <v>0.59546113554289548</v>
      </c>
      <c r="C454" s="13">
        <v>4.8602959787425105E-2</v>
      </c>
      <c r="D454" s="13">
        <v>30.139467451579712</v>
      </c>
      <c r="E454" s="13">
        <v>91.986098157988366</v>
      </c>
    </row>
    <row r="455" spans="2:5" x14ac:dyDescent="0.2">
      <c r="B455" s="13">
        <v>0.45926304555645625</v>
      </c>
      <c r="C455" s="13">
        <v>6.3389688829092225E-2</v>
      </c>
      <c r="D455" s="13">
        <v>29.826854750603886</v>
      </c>
      <c r="E455" s="13">
        <v>86.381102174682667</v>
      </c>
    </row>
    <row r="456" spans="2:5" x14ac:dyDescent="0.2">
      <c r="B456" s="13">
        <v>0.51354931440184393</v>
      </c>
      <c r="C456" s="13">
        <v>0.13537131482043341</v>
      </c>
      <c r="D456" s="13">
        <v>28.153337849341643</v>
      </c>
      <c r="E456" s="13">
        <v>73.995853913579325</v>
      </c>
    </row>
    <row r="457" spans="2:5" x14ac:dyDescent="0.2">
      <c r="B457" s="13">
        <v>0.602463084361474</v>
      </c>
      <c r="C457" s="13">
        <v>0.13299952150669231</v>
      </c>
      <c r="D457" s="13">
        <v>29.764863621810456</v>
      </c>
      <c r="E457" s="13">
        <v>78.273791901206977</v>
      </c>
    </row>
    <row r="458" spans="2:5" x14ac:dyDescent="0.2">
      <c r="B458" s="13">
        <v>0.59554194863729504</v>
      </c>
      <c r="C458" s="13">
        <v>0.12210468882386494</v>
      </c>
      <c r="D458" s="13">
        <v>30.753405623721079</v>
      </c>
      <c r="E458" s="13">
        <v>79.813774741396827</v>
      </c>
    </row>
    <row r="459" spans="2:5" x14ac:dyDescent="0.2">
      <c r="B459" s="13">
        <v>0.67884897190523186</v>
      </c>
      <c r="C459" s="13">
        <v>0.10066875064983116</v>
      </c>
      <c r="D459" s="13">
        <v>32.919109766915874</v>
      </c>
      <c r="E459" s="13">
        <v>85.431926845584186</v>
      </c>
    </row>
    <row r="460" spans="2:5" x14ac:dyDescent="0.2">
      <c r="B460" s="13">
        <v>0.71747000878365597</v>
      </c>
      <c r="C460" s="13">
        <v>8.4432622404022536E-2</v>
      </c>
      <c r="D460" s="13">
        <v>32.259286546284315</v>
      </c>
      <c r="E460" s="13">
        <v>88.463431633093151</v>
      </c>
    </row>
    <row r="461" spans="2:5" x14ac:dyDescent="0.2">
      <c r="B461" s="13">
        <v>0.7644989942106214</v>
      </c>
      <c r="C461" s="13">
        <v>7.6298558055953883E-2</v>
      </c>
      <c r="D461" s="13">
        <v>33.067060505930598</v>
      </c>
      <c r="E461" s="13">
        <v>90.227987177616356</v>
      </c>
    </row>
    <row r="462" spans="2:5" x14ac:dyDescent="0.2">
      <c r="B462" s="13">
        <v>0.67848692536655231</v>
      </c>
      <c r="C462" s="13">
        <v>5.7740077183351161E-2</v>
      </c>
      <c r="D462" s="13">
        <v>32.802462447363752</v>
      </c>
      <c r="E462" s="13">
        <v>91.651203973449753</v>
      </c>
    </row>
    <row r="463" spans="2:5" x14ac:dyDescent="0.2">
      <c r="B463" s="13">
        <v>0.58122530682066342</v>
      </c>
      <c r="C463" s="13">
        <v>5.9694247067687729E-2</v>
      </c>
      <c r="D463" s="13">
        <v>29.783183474448172</v>
      </c>
      <c r="E463" s="13">
        <v>89.909791321494225</v>
      </c>
    </row>
    <row r="464" spans="2:5" x14ac:dyDescent="0.2">
      <c r="B464" s="13">
        <v>0.5476505745236202</v>
      </c>
      <c r="C464" s="13">
        <v>6.2099588745162457E-2</v>
      </c>
      <c r="D464" s="13">
        <v>28.51709799505786</v>
      </c>
      <c r="E464" s="13">
        <v>88.854219214253717</v>
      </c>
    </row>
    <row r="465" spans="2:5" x14ac:dyDescent="0.2">
      <c r="B465" s="13">
        <v>0.57312378538503184</v>
      </c>
      <c r="C465" s="13">
        <v>5.4962780448781952E-2</v>
      </c>
      <c r="D465" s="13">
        <v>28.928263119416506</v>
      </c>
      <c r="E465" s="13">
        <v>90.582066505323766</v>
      </c>
    </row>
    <row r="466" spans="2:5" x14ac:dyDescent="0.2">
      <c r="B466" s="13">
        <v>0.62156563694650435</v>
      </c>
      <c r="C466" s="13">
        <v>6.0969636823039783E-2</v>
      </c>
      <c r="D466" s="13">
        <v>29.830310474426522</v>
      </c>
      <c r="E466" s="13">
        <v>90.375674829519582</v>
      </c>
    </row>
    <row r="467" spans="2:5" x14ac:dyDescent="0.2">
      <c r="B467" s="13">
        <v>0.62727034011728733</v>
      </c>
      <c r="C467" s="13">
        <v>5.69606610592783E-2</v>
      </c>
      <c r="D467" s="13">
        <v>28.742434604959275</v>
      </c>
      <c r="E467" s="13">
        <v>91.099818492910799</v>
      </c>
    </row>
    <row r="468" spans="2:5" x14ac:dyDescent="0.2">
      <c r="B468" s="13">
        <v>0.74626782472484809</v>
      </c>
      <c r="C468" s="13">
        <v>8.2428143857747577E-2</v>
      </c>
      <c r="D468" s="13">
        <v>30.039637346977532</v>
      </c>
      <c r="E468" s="13">
        <v>89.199377657143401</v>
      </c>
    </row>
    <row r="469" spans="2:5" x14ac:dyDescent="0.2">
      <c r="B469" s="13">
        <v>0.85733777484073248</v>
      </c>
      <c r="C469" s="13">
        <v>6.8930290755853066E-2</v>
      </c>
      <c r="D469" s="13">
        <v>32.046742105243716</v>
      </c>
      <c r="E469" s="13">
        <v>92.158186867187098</v>
      </c>
    </row>
    <row r="470" spans="2:5" x14ac:dyDescent="0.2">
      <c r="B470" s="13">
        <v>0.63320315371622837</v>
      </c>
      <c r="C470" s="13">
        <v>6.3815561622556735E-2</v>
      </c>
      <c r="D470" s="13">
        <v>29.344603470125556</v>
      </c>
      <c r="E470" s="13">
        <v>90.117765799311869</v>
      </c>
    </row>
    <row r="471" spans="2:5" x14ac:dyDescent="0.2">
      <c r="B471" s="13">
        <v>0.87123395339431342</v>
      </c>
      <c r="C471" s="13">
        <v>5.303189995170992E-2</v>
      </c>
      <c r="D471" s="13">
        <v>32.270596617974832</v>
      </c>
      <c r="E471" s="13">
        <v>94.067598748734383</v>
      </c>
    </row>
    <row r="472" spans="2:5" x14ac:dyDescent="0.2">
      <c r="B472" s="13">
        <v>0.82926000846398096</v>
      </c>
      <c r="C472" s="13">
        <v>6.2424694945462031E-2</v>
      </c>
      <c r="D472" s="13">
        <v>34.713296777128484</v>
      </c>
      <c r="E472" s="13">
        <v>92.638832805174971</v>
      </c>
    </row>
    <row r="473" spans="2:5" x14ac:dyDescent="0.2">
      <c r="B473" s="13">
        <v>0.75821316937501748</v>
      </c>
      <c r="C473" s="13">
        <v>5.3866457771026333E-2</v>
      </c>
      <c r="D473" s="13">
        <v>34.142984312610324</v>
      </c>
      <c r="E473" s="13">
        <v>93.042395552417915</v>
      </c>
    </row>
    <row r="474" spans="2:5" x14ac:dyDescent="0.2">
      <c r="B474" s="13">
        <v>0.86938066159528782</v>
      </c>
      <c r="C474" s="13">
        <v>5.5353806605732844E-2</v>
      </c>
      <c r="D474" s="13">
        <v>34.638510275110171</v>
      </c>
      <c r="E474" s="13">
        <v>93.782829839727654</v>
      </c>
    </row>
    <row r="475" spans="2:5" x14ac:dyDescent="0.2">
      <c r="B475" s="13">
        <v>0.76988031000000012</v>
      </c>
      <c r="C475" s="13">
        <v>5.5961236999999997E-2</v>
      </c>
      <c r="D475" s="13">
        <v>30.290375999999998</v>
      </c>
      <c r="E475" s="13">
        <v>92.902814241668764</v>
      </c>
    </row>
    <row r="476" spans="2:5" x14ac:dyDescent="0.2">
      <c r="B476" s="13">
        <v>0.62306097071121347</v>
      </c>
      <c r="C476" s="13">
        <v>4.6696329653941271E-2</v>
      </c>
      <c r="D476" s="13">
        <v>27.70905593698669</v>
      </c>
      <c r="E476" s="13">
        <v>92.661492042957008</v>
      </c>
    </row>
    <row r="477" spans="2:5" x14ac:dyDescent="0.2">
      <c r="B477" s="13">
        <v>0.46657577374236442</v>
      </c>
      <c r="C477" s="13">
        <v>4.2556163769366655E-2</v>
      </c>
      <c r="D477" s="13">
        <v>29.176904463613891</v>
      </c>
      <c r="E477" s="13">
        <v>91.011791396362582</v>
      </c>
    </row>
    <row r="478" spans="2:5" x14ac:dyDescent="0.2">
      <c r="B478" s="13">
        <v>0.49325777553868055</v>
      </c>
      <c r="C478" s="13">
        <v>5.8457599238370385E-2</v>
      </c>
      <c r="D478" s="13">
        <v>31.727630997882791</v>
      </c>
      <c r="E478" s="13">
        <v>88.311383682036904</v>
      </c>
    </row>
    <row r="479" spans="2:5" x14ac:dyDescent="0.2">
      <c r="B479" s="13">
        <v>0.64539727653214984</v>
      </c>
      <c r="C479" s="13">
        <v>6.6735467628441195E-2</v>
      </c>
      <c r="D479" s="13">
        <v>29.781737398056062</v>
      </c>
      <c r="E479" s="13">
        <v>89.861147267040039</v>
      </c>
    </row>
    <row r="480" spans="2:5" x14ac:dyDescent="0.2">
      <c r="B480" s="13">
        <v>0.88452789208612415</v>
      </c>
      <c r="C480" s="13">
        <v>7.3202106264423E-2</v>
      </c>
      <c r="D480" s="13">
        <v>33.728179823341598</v>
      </c>
      <c r="E480" s="13">
        <v>91.923667717567511</v>
      </c>
    </row>
    <row r="481" spans="2:5" x14ac:dyDescent="0.2">
      <c r="B481" s="13">
        <v>0.83640873667416915</v>
      </c>
      <c r="C481" s="13">
        <v>7.1382105002350094E-2</v>
      </c>
      <c r="D481" s="13">
        <v>35.273163288335795</v>
      </c>
      <c r="E481" s="13">
        <v>91.651117164340121</v>
      </c>
    </row>
    <row r="482" spans="2:5" x14ac:dyDescent="0.2">
      <c r="B482" s="13">
        <v>0.82451618429414641</v>
      </c>
      <c r="C482" s="13">
        <v>6.8041187215824833E-2</v>
      </c>
      <c r="D482" s="13">
        <v>35.502145194947012</v>
      </c>
      <c r="E482" s="13">
        <v>91.923919512599142</v>
      </c>
    </row>
    <row r="483" spans="2:5" x14ac:dyDescent="0.2">
      <c r="B483" s="13">
        <v>1.0192928010916029</v>
      </c>
      <c r="C483" s="13">
        <v>7.3845869271095543E-2</v>
      </c>
      <c r="D483" s="13">
        <v>38.338362454713121</v>
      </c>
      <c r="E483" s="13">
        <v>92.934192073880709</v>
      </c>
    </row>
    <row r="484" spans="2:5" x14ac:dyDescent="0.2">
      <c r="B484" s="13">
        <v>1.0655308906782333</v>
      </c>
      <c r="C484" s="13">
        <v>6.8690342298832266E-2</v>
      </c>
      <c r="D484" s="13">
        <v>37.021933507283237</v>
      </c>
      <c r="E484" s="13">
        <v>93.72731742861933</v>
      </c>
    </row>
    <row r="485" spans="2:5" x14ac:dyDescent="0.2">
      <c r="B485" s="13">
        <v>0.95611883200142089</v>
      </c>
      <c r="C485" s="13">
        <v>6.6579749971024435E-2</v>
      </c>
      <c r="D485" s="13">
        <v>34.916049837732054</v>
      </c>
      <c r="E485" s="13">
        <v>93.214202300545082</v>
      </c>
    </row>
    <row r="486" spans="2:5" x14ac:dyDescent="0.2">
      <c r="B486" s="13">
        <v>0.76629647573064319</v>
      </c>
      <c r="C486" s="13">
        <v>6.4325325692722063E-2</v>
      </c>
      <c r="D486" s="13">
        <v>31.447749752101839</v>
      </c>
      <c r="E486" s="13">
        <v>91.793447309988039</v>
      </c>
    </row>
    <row r="487" spans="2:5" x14ac:dyDescent="0.2">
      <c r="B487" s="13">
        <v>0.74406958659423228</v>
      </c>
      <c r="C487" s="13">
        <v>6.9427638096735564E-2</v>
      </c>
      <c r="D487" s="13">
        <v>31.486150511027606</v>
      </c>
      <c r="E487" s="13">
        <v>90.869570279930556</v>
      </c>
    </row>
    <row r="488" spans="2:5" x14ac:dyDescent="0.2">
      <c r="B488" s="13">
        <v>0.69721412586538467</v>
      </c>
      <c r="C488" s="13">
        <v>7.1747229811757157E-2</v>
      </c>
      <c r="D488" s="13">
        <v>32.556536376284072</v>
      </c>
      <c r="E488" s="13">
        <v>89.907577096831972</v>
      </c>
    </row>
    <row r="489" spans="2:5" x14ac:dyDescent="0.2">
      <c r="B489" s="13">
        <v>0.64403109982519402</v>
      </c>
      <c r="C489" s="13">
        <v>6.2194196981360417E-2</v>
      </c>
      <c r="D489" s="13">
        <v>31.075843114706494</v>
      </c>
      <c r="E489" s="13">
        <v>90.524154493150917</v>
      </c>
    </row>
    <row r="490" spans="2:5" x14ac:dyDescent="0.2">
      <c r="B490" s="13">
        <v>0.70403022946736538</v>
      </c>
      <c r="C490" s="13">
        <v>7.627288239494813E-2</v>
      </c>
      <c r="D490" s="13">
        <v>28.808069551741159</v>
      </c>
      <c r="E490" s="13">
        <v>89.402954187252035</v>
      </c>
    </row>
    <row r="491" spans="2:5" x14ac:dyDescent="0.2">
      <c r="B491" s="13">
        <v>0.91563214437387697</v>
      </c>
      <c r="C491" s="13">
        <v>7.4841563727934546E-2</v>
      </c>
      <c r="D491" s="13">
        <v>33.376743341382046</v>
      </c>
      <c r="E491" s="13">
        <v>92.032608295459156</v>
      </c>
    </row>
    <row r="492" spans="2:5" x14ac:dyDescent="0.2">
      <c r="B492" s="13">
        <v>0.75609773992903917</v>
      </c>
      <c r="C492" s="13">
        <v>8.1666592135853019E-2</v>
      </c>
      <c r="D492" s="13">
        <v>32.279777267999172</v>
      </c>
      <c r="E492" s="13">
        <v>89.425179401520438</v>
      </c>
    </row>
    <row r="493" spans="2:5" x14ac:dyDescent="0.2">
      <c r="B493" s="13">
        <v>0.82416276208397699</v>
      </c>
      <c r="C493" s="13">
        <v>7.354620532636276E-2</v>
      </c>
      <c r="D493" s="13">
        <v>30.659260628051612</v>
      </c>
      <c r="E493" s="13">
        <v>91.29525367433682</v>
      </c>
    </row>
    <row r="494" spans="2:5" x14ac:dyDescent="0.2">
      <c r="B494" s="13">
        <v>0.66040304037475006</v>
      </c>
      <c r="C494" s="13">
        <v>5.6958109700917477E-2</v>
      </c>
      <c r="D494" s="13">
        <v>31.203617001543783</v>
      </c>
      <c r="E494" s="13">
        <v>91.542348780366666</v>
      </c>
    </row>
    <row r="495" spans="2:5" x14ac:dyDescent="0.2">
      <c r="B495" s="13">
        <v>0.63127806015724786</v>
      </c>
      <c r="C495" s="13">
        <v>6.8078311729193181E-2</v>
      </c>
      <c r="D495" s="13">
        <v>30.405517267377096</v>
      </c>
      <c r="E495" s="13">
        <v>89.415999808386786</v>
      </c>
    </row>
    <row r="496" spans="2:5" x14ac:dyDescent="0.2">
      <c r="B496" s="13">
        <v>0.73470559101568544</v>
      </c>
      <c r="C496" s="13">
        <v>8.7181624349223177E-2</v>
      </c>
      <c r="D496" s="13">
        <v>33.565214214285533</v>
      </c>
      <c r="E496" s="13">
        <v>88.36331455572703</v>
      </c>
    </row>
    <row r="497" spans="2:5" x14ac:dyDescent="0.2">
      <c r="B497" s="13">
        <v>0.68381796604125678</v>
      </c>
      <c r="C497" s="13">
        <v>7.957796821597693E-2</v>
      </c>
      <c r="D497" s="13">
        <v>33.833739918972789</v>
      </c>
      <c r="E497" s="13">
        <v>88.571018752527792</v>
      </c>
    </row>
    <row r="498" spans="2:5" x14ac:dyDescent="0.2">
      <c r="B498" s="13">
        <v>0.68022196915188182</v>
      </c>
      <c r="C498" s="13">
        <v>6.7506531658163796E-2</v>
      </c>
      <c r="D498" s="13">
        <v>32.317071347078063</v>
      </c>
      <c r="E498" s="13">
        <v>90.264359929561152</v>
      </c>
    </row>
    <row r="499" spans="2:5" x14ac:dyDescent="0.2">
      <c r="B499" s="13">
        <v>0.83050829683611582</v>
      </c>
      <c r="C499" s="13">
        <v>8.9351840355600759E-2</v>
      </c>
      <c r="D499" s="13">
        <v>31.115286155502321</v>
      </c>
      <c r="E499" s="13">
        <v>89.498313480299373</v>
      </c>
    </row>
    <row r="500" spans="2:5" x14ac:dyDescent="0.2">
      <c r="B500" s="13">
        <v>0.82306889449713294</v>
      </c>
      <c r="C500" s="13">
        <v>8.4926467958395063E-2</v>
      </c>
      <c r="D500" s="13">
        <v>32.18262820321975</v>
      </c>
      <c r="E500" s="13">
        <v>89.919016888080336</v>
      </c>
    </row>
    <row r="501" spans="2:5" x14ac:dyDescent="0.2">
      <c r="B501" s="13">
        <v>0.77776052171741994</v>
      </c>
      <c r="C501" s="13">
        <v>8.0010475196536021E-2</v>
      </c>
      <c r="D501" s="13">
        <v>33.538046749872834</v>
      </c>
      <c r="E501" s="13">
        <v>89.92724676562959</v>
      </c>
    </row>
    <row r="502" spans="2:5" x14ac:dyDescent="0.2">
      <c r="B502" s="13">
        <v>0.70148562785136515</v>
      </c>
      <c r="C502" s="13">
        <v>5.6019191471051152E-2</v>
      </c>
      <c r="D502" s="13">
        <v>31.740077450233631</v>
      </c>
      <c r="E502" s="13">
        <v>92.176893090532715</v>
      </c>
    </row>
    <row r="503" spans="2:5" x14ac:dyDescent="0.2">
      <c r="B503" s="13">
        <v>0.80897802832623211</v>
      </c>
      <c r="C503" s="13">
        <v>9.3330201548474698E-2</v>
      </c>
      <c r="D503" s="13">
        <v>34.023645391468719</v>
      </c>
      <c r="E503" s="13">
        <v>88.70652770614258</v>
      </c>
    </row>
    <row r="504" spans="2:5" x14ac:dyDescent="0.2">
      <c r="B504" s="13">
        <v>0.7416563637961715</v>
      </c>
      <c r="C504" s="13">
        <v>6.8029952294045543E-2</v>
      </c>
      <c r="D504" s="13">
        <v>30.477777649679147</v>
      </c>
      <c r="E504" s="13">
        <v>91.030485394048895</v>
      </c>
    </row>
    <row r="505" spans="2:5" x14ac:dyDescent="0.2">
      <c r="B505" s="13">
        <v>0.68888031580212439</v>
      </c>
      <c r="C505" s="13">
        <v>7.3919225410472425E-2</v>
      </c>
      <c r="D505" s="13">
        <v>34.429397056939216</v>
      </c>
      <c r="E505" s="13">
        <v>89.4617288615311</v>
      </c>
    </row>
    <row r="506" spans="2:5" x14ac:dyDescent="0.2">
      <c r="B506" s="13">
        <v>0.66642315166130695</v>
      </c>
      <c r="C506" s="13">
        <v>7.6793384678183488E-2</v>
      </c>
      <c r="D506" s="13">
        <v>30.275056589130102</v>
      </c>
      <c r="E506" s="13">
        <v>88.701777303664727</v>
      </c>
    </row>
    <row r="507" spans="2:5" x14ac:dyDescent="0.2">
      <c r="B507" s="13">
        <v>0.61804436602896129</v>
      </c>
      <c r="C507" s="13">
        <v>7.1973267002492194E-2</v>
      </c>
      <c r="D507" s="13">
        <v>29.425184489383053</v>
      </c>
      <c r="E507" s="13">
        <v>88.571319542492034</v>
      </c>
    </row>
    <row r="508" spans="2:5" x14ac:dyDescent="0.2">
      <c r="B508" s="13">
        <v>0.73427782754736337</v>
      </c>
      <c r="C508" s="13">
        <v>8.0032060576818609E-2</v>
      </c>
      <c r="D508" s="13">
        <v>32.889261377489738</v>
      </c>
      <c r="E508" s="13">
        <v>89.317919482963447</v>
      </c>
    </row>
    <row r="509" spans="2:5" x14ac:dyDescent="0.2">
      <c r="B509" s="13">
        <v>0.63563090483016094</v>
      </c>
      <c r="C509" s="13">
        <v>6.2929869239940261E-2</v>
      </c>
      <c r="D509" s="13">
        <v>30.157258032956737</v>
      </c>
      <c r="E509" s="13">
        <v>90.288027080797761</v>
      </c>
    </row>
    <row r="510" spans="2:5" x14ac:dyDescent="0.2">
      <c r="B510" s="13">
        <v>0.72657915303312226</v>
      </c>
      <c r="C510" s="13">
        <v>8.3831240387973766E-2</v>
      </c>
      <c r="D510" s="13">
        <v>32.297816051300387</v>
      </c>
      <c r="E510" s="13">
        <v>88.692408606125085</v>
      </c>
    </row>
    <row r="511" spans="2:5" x14ac:dyDescent="0.2">
      <c r="B511" s="13">
        <v>0.78390468347641606</v>
      </c>
      <c r="C511" s="13">
        <v>8.2436031262623444E-2</v>
      </c>
      <c r="D511" s="13">
        <v>33.583592137981341</v>
      </c>
      <c r="E511" s="13">
        <v>89.704113960517063</v>
      </c>
    </row>
    <row r="512" spans="2:5" x14ac:dyDescent="0.2">
      <c r="B512" s="13">
        <v>0.83175537462337756</v>
      </c>
      <c r="C512" s="13">
        <v>7.742685304690998E-2</v>
      </c>
      <c r="D512" s="13">
        <v>33.133969363981286</v>
      </c>
      <c r="E512" s="13">
        <v>90.903572663357423</v>
      </c>
    </row>
    <row r="513" spans="2:5" x14ac:dyDescent="0.2">
      <c r="B513" s="13">
        <v>0.90109292165524135</v>
      </c>
      <c r="C513" s="13">
        <v>7.6514392458904151E-2</v>
      </c>
      <c r="D513" s="13">
        <v>35.115074266390415</v>
      </c>
      <c r="E513" s="13">
        <v>91.708541671070904</v>
      </c>
    </row>
    <row r="514" spans="2:5" x14ac:dyDescent="0.2">
      <c r="B514" s="13">
        <v>0.69400180254321364</v>
      </c>
      <c r="C514" s="13">
        <v>6.7753480531907301E-2</v>
      </c>
      <c r="D514" s="13">
        <v>32.372619573513219</v>
      </c>
      <c r="E514" s="13">
        <v>90.426531994139225</v>
      </c>
    </row>
    <row r="515" spans="2:5" x14ac:dyDescent="0.2">
      <c r="B515" s="13">
        <v>0.9937095099952159</v>
      </c>
      <c r="C515" s="13">
        <v>0.13483249000581121</v>
      </c>
      <c r="D515" s="13">
        <v>33.324610939734022</v>
      </c>
      <c r="E515" s="13">
        <v>86.78252283195566</v>
      </c>
    </row>
    <row r="516" spans="2:5" x14ac:dyDescent="0.2">
      <c r="B516" s="13">
        <v>0.99164985563786401</v>
      </c>
      <c r="C516" s="13">
        <v>7.6057024403871354E-2</v>
      </c>
      <c r="D516" s="13">
        <v>34.244237729852543</v>
      </c>
      <c r="E516" s="13">
        <v>92.535777582692106</v>
      </c>
    </row>
    <row r="517" spans="2:5" x14ac:dyDescent="0.2">
      <c r="B517" s="13">
        <v>1.1063453491352049</v>
      </c>
      <c r="C517" s="13">
        <v>9.9495337016211605E-2</v>
      </c>
      <c r="D517" s="13">
        <v>36.333049317628898</v>
      </c>
      <c r="E517" s="13">
        <v>91.25674613305506</v>
      </c>
    </row>
    <row r="518" spans="2:5" x14ac:dyDescent="0.2">
      <c r="B518" s="13">
        <v>1.0453638577836211</v>
      </c>
      <c r="C518" s="13">
        <v>7.2486060627080726E-2</v>
      </c>
      <c r="D518" s="13">
        <v>34.300382685006049</v>
      </c>
      <c r="E518" s="13">
        <v>93.263039460861634</v>
      </c>
    </row>
    <row r="519" spans="2:5" x14ac:dyDescent="0.2">
      <c r="B519" s="13">
        <v>1.0426738643063453</v>
      </c>
      <c r="C519" s="13">
        <v>7.6697715946840356E-2</v>
      </c>
      <c r="D519" s="13">
        <v>31.753771091247874</v>
      </c>
      <c r="E519" s="13">
        <v>92.868445169787122</v>
      </c>
    </row>
    <row r="520" spans="2:5" x14ac:dyDescent="0.2">
      <c r="B520" s="13">
        <v>1.0002992419351056</v>
      </c>
      <c r="C520" s="13">
        <v>7.909341914725411E-2</v>
      </c>
      <c r="D520" s="13">
        <v>26.592417798515964</v>
      </c>
      <c r="E520" s="13">
        <v>92.367752168261603</v>
      </c>
    </row>
    <row r="521" spans="2:5" x14ac:dyDescent="0.2">
      <c r="B521" s="13">
        <v>0.8711346940168293</v>
      </c>
      <c r="C521" s="13">
        <v>7.045317623344638E-2</v>
      </c>
      <c r="D521" s="13">
        <v>31.049894927273041</v>
      </c>
      <c r="E521" s="13">
        <v>92.12150844404681</v>
      </c>
    </row>
    <row r="522" spans="2:5" x14ac:dyDescent="0.2">
      <c r="B522" s="13">
        <v>0.63731045897819094</v>
      </c>
      <c r="C522" s="13">
        <v>4.4340019606072339E-2</v>
      </c>
      <c r="D522" s="13">
        <v>30.828172698689272</v>
      </c>
      <c r="E522" s="13">
        <v>93.176649796797562</v>
      </c>
    </row>
    <row r="523" spans="2:5" x14ac:dyDescent="0.2">
      <c r="B523" s="13">
        <v>1.0085706604747295</v>
      </c>
      <c r="C523" s="13">
        <v>6.9185123560864772E-2</v>
      </c>
      <c r="D523" s="13">
        <v>36.038348728290188</v>
      </c>
      <c r="E523" s="13">
        <v>93.31943125737358</v>
      </c>
    </row>
    <row r="524" spans="2:5" x14ac:dyDescent="0.2">
      <c r="B524" s="13">
        <v>1.0636112165950347</v>
      </c>
      <c r="C524" s="13">
        <v>6.9886155328136607E-2</v>
      </c>
      <c r="D524" s="13">
        <v>38.475542077592046</v>
      </c>
      <c r="E524" s="13">
        <v>93.599363307746373</v>
      </c>
    </row>
    <row r="525" spans="2:5" x14ac:dyDescent="0.2">
      <c r="B525" s="13">
        <v>0.95580498628941579</v>
      </c>
      <c r="C525" s="13">
        <v>8.3022134971041495E-2</v>
      </c>
      <c r="D525" s="13">
        <v>32.994512521344163</v>
      </c>
      <c r="E525" s="13">
        <v>91.54425175950594</v>
      </c>
    </row>
    <row r="526" spans="2:5" x14ac:dyDescent="0.2">
      <c r="B526" s="13">
        <v>0.91104465787696276</v>
      </c>
      <c r="C526" s="13">
        <v>8.1074802678541225E-2</v>
      </c>
      <c r="D526" s="13">
        <v>32.390228620645509</v>
      </c>
      <c r="E526" s="13">
        <v>91.329500527827506</v>
      </c>
    </row>
    <row r="527" spans="2:5" x14ac:dyDescent="0.2">
      <c r="B527" s="13">
        <v>0.68327620524477883</v>
      </c>
      <c r="C527" s="13">
        <v>9.1386963852276917E-2</v>
      </c>
      <c r="D527" s="13">
        <v>29.229361833674119</v>
      </c>
      <c r="E527" s="13">
        <v>86.89686691977704</v>
      </c>
    </row>
    <row r="528" spans="2:5" x14ac:dyDescent="0.2">
      <c r="B528" s="13">
        <v>0.82935790059310388</v>
      </c>
      <c r="C528" s="13">
        <v>8.614646285985296E-2</v>
      </c>
      <c r="D528" s="13">
        <v>34.551357007033289</v>
      </c>
      <c r="E528" s="13">
        <v>89.836861579021971</v>
      </c>
    </row>
    <row r="529" spans="2:5" x14ac:dyDescent="0.2">
      <c r="B529" s="13">
        <v>0.74790179186154615</v>
      </c>
      <c r="C529" s="13">
        <v>6.2049615858861699E-2</v>
      </c>
      <c r="D529" s="13">
        <v>23.608904863521147</v>
      </c>
      <c r="E529" s="13">
        <v>91.945160494307672</v>
      </c>
    </row>
    <row r="530" spans="2:5" x14ac:dyDescent="0.2">
      <c r="B530" s="13">
        <v>0.69966497592556842</v>
      </c>
      <c r="C530" s="13">
        <v>5.6076079304991512E-2</v>
      </c>
      <c r="D530" s="13">
        <v>28.368779846516055</v>
      </c>
      <c r="E530" s="13">
        <v>92.167481519549327</v>
      </c>
    </row>
    <row r="531" spans="2:5" x14ac:dyDescent="0.2">
      <c r="B531" s="13">
        <v>0.68187815726278744</v>
      </c>
      <c r="C531" s="13">
        <v>5.4940472944605558E-2</v>
      </c>
      <c r="D531" s="13">
        <v>27.091388917911601</v>
      </c>
      <c r="E531" s="13">
        <v>92.129608622777738</v>
      </c>
    </row>
    <row r="532" spans="2:5" x14ac:dyDescent="0.2">
      <c r="B532" s="13">
        <v>0.62531644636407502</v>
      </c>
      <c r="C532" s="13">
        <v>6.1408718666285042E-2</v>
      </c>
      <c r="D532" s="13">
        <v>30.890985658613278</v>
      </c>
      <c r="E532" s="13">
        <v>90.359203839290373</v>
      </c>
    </row>
    <row r="533" spans="2:5" x14ac:dyDescent="0.2">
      <c r="B533" s="13">
        <v>0.63122227397159503</v>
      </c>
      <c r="C533" s="13">
        <v>7.5149226569825464E-2</v>
      </c>
      <c r="D533" s="13">
        <v>32.632996740055241</v>
      </c>
      <c r="E533" s="13">
        <v>88.297987029119284</v>
      </c>
    </row>
    <row r="534" spans="2:5" x14ac:dyDescent="0.2">
      <c r="B534" s="13">
        <v>0.85477977002647643</v>
      </c>
      <c r="C534" s="13">
        <v>6.1165939922450785E-2</v>
      </c>
      <c r="D534" s="13">
        <v>37.193079839156063</v>
      </c>
      <c r="E534" s="13">
        <v>92.997184397333783</v>
      </c>
    </row>
    <row r="535" spans="2:5" x14ac:dyDescent="0.2">
      <c r="B535" s="13">
        <v>0.85444777788612691</v>
      </c>
      <c r="C535" s="13">
        <v>7.9147627696218831E-2</v>
      </c>
      <c r="D535" s="13">
        <v>36.954329990898003</v>
      </c>
      <c r="E535" s="13">
        <v>90.93173953645146</v>
      </c>
    </row>
    <row r="536" spans="2:5" x14ac:dyDescent="0.2">
      <c r="B536" s="13">
        <v>0.88011097277429862</v>
      </c>
      <c r="C536" s="13">
        <v>7.8411950674025579E-2</v>
      </c>
      <c r="D536" s="13">
        <v>33.176967084595859</v>
      </c>
      <c r="E536" s="13">
        <v>91.306472437503658</v>
      </c>
    </row>
    <row r="537" spans="2:5" x14ac:dyDescent="0.2">
      <c r="B537" s="13">
        <v>0.85898836142500423</v>
      </c>
      <c r="C537" s="13">
        <v>6.3047347527922404E-2</v>
      </c>
      <c r="D537" s="13">
        <v>34.035489690452941</v>
      </c>
      <c r="E537" s="13">
        <v>92.832241650919329</v>
      </c>
    </row>
    <row r="538" spans="2:5" x14ac:dyDescent="0.2">
      <c r="B538" s="13">
        <v>0.93883927554287405</v>
      </c>
      <c r="C538" s="13">
        <v>5.9458691831118446E-2</v>
      </c>
      <c r="D538" s="13">
        <v>33.465879614825532</v>
      </c>
      <c r="E538" s="13">
        <v>93.833500514255775</v>
      </c>
    </row>
    <row r="539" spans="2:5" x14ac:dyDescent="0.2">
      <c r="B539" s="13">
        <v>0.95012781183893213</v>
      </c>
      <c r="C539" s="13">
        <v>8.1834252489653939E-2</v>
      </c>
      <c r="D539" s="13">
        <v>30.936354600299683</v>
      </c>
      <c r="E539" s="13">
        <v>91.629409219360141</v>
      </c>
    </row>
    <row r="540" spans="2:5" x14ac:dyDescent="0.2">
      <c r="B540" s="13">
        <v>1.0385185699391886</v>
      </c>
      <c r="C540" s="13">
        <v>8.5095710135559874E-2</v>
      </c>
      <c r="D540" s="13">
        <v>28.719039150745207</v>
      </c>
      <c r="E540" s="13">
        <v>92.078881853693517</v>
      </c>
    </row>
    <row r="541" spans="2:5" x14ac:dyDescent="0.2">
      <c r="B541" s="13">
        <v>0.90296723552968827</v>
      </c>
      <c r="C541" s="13">
        <v>7.1187431956995062E-2</v>
      </c>
      <c r="D541" s="13">
        <v>30.999474360008399</v>
      </c>
      <c r="E541" s="13">
        <v>92.328300828727322</v>
      </c>
    </row>
    <row r="542" spans="2:5" x14ac:dyDescent="0.2">
      <c r="B542" s="13">
        <v>0.88171306791661097</v>
      </c>
      <c r="C542" s="13">
        <v>7.1685742319249818E-2</v>
      </c>
      <c r="D542" s="13">
        <v>33.857482097995835</v>
      </c>
      <c r="E542" s="13">
        <v>92.064646435285923</v>
      </c>
    </row>
    <row r="543" spans="2:5" x14ac:dyDescent="0.2">
      <c r="B543" s="13">
        <v>1.0347347035397414</v>
      </c>
      <c r="C543" s="13">
        <v>9.1713364539195999E-2</v>
      </c>
      <c r="D543" s="13">
        <v>37.325869626753168</v>
      </c>
      <c r="E543" s="13">
        <v>91.361016510655219</v>
      </c>
    </row>
    <row r="544" spans="2:5" x14ac:dyDescent="0.2">
      <c r="B544" s="13">
        <v>1.017038609412914</v>
      </c>
      <c r="C544" s="13">
        <v>9.1857276084479814E-2</v>
      </c>
      <c r="D544" s="13">
        <v>33.450655320163662</v>
      </c>
      <c r="E544" s="13">
        <v>91.218653613100017</v>
      </c>
    </row>
    <row r="545" spans="2:5" x14ac:dyDescent="0.2">
      <c r="B545" s="13">
        <v>0.87838231906516762</v>
      </c>
      <c r="C545" s="13">
        <v>8.679106379846821E-2</v>
      </c>
      <c r="D545" s="13">
        <v>28.417404528212185</v>
      </c>
      <c r="E545" s="13">
        <v>90.395296473336089</v>
      </c>
    </row>
    <row r="546" spans="2:5" x14ac:dyDescent="0.2">
      <c r="B546" s="13">
        <v>0.79437228800163506</v>
      </c>
      <c r="C546" s="13">
        <v>7.9626209825979261E-2</v>
      </c>
      <c r="D546" s="13">
        <v>25.93315555449756</v>
      </c>
      <c r="E546" s="13">
        <v>90.253327485324107</v>
      </c>
    </row>
    <row r="547" spans="2:5" x14ac:dyDescent="0.2">
      <c r="B547" s="13">
        <v>0.63027206680689463</v>
      </c>
      <c r="C547" s="13">
        <v>6.5432992369007459E-2</v>
      </c>
      <c r="D547" s="13">
        <v>29.123955060243851</v>
      </c>
      <c r="E547" s="13">
        <v>89.820093525062703</v>
      </c>
    </row>
    <row r="548" spans="2:5" x14ac:dyDescent="0.2">
      <c r="B548" s="13">
        <v>0.66950000372047924</v>
      </c>
      <c r="C548" s="13">
        <v>5.881580515143469E-2</v>
      </c>
      <c r="D548" s="13">
        <v>28.993616389182339</v>
      </c>
      <c r="E548" s="13">
        <v>91.400378446427624</v>
      </c>
    </row>
    <row r="549" spans="2:5" x14ac:dyDescent="0.2">
      <c r="B549" s="13">
        <v>0.7698554883383868</v>
      </c>
      <c r="C549" s="13">
        <v>5.799584184024998E-2</v>
      </c>
      <c r="D549" s="13">
        <v>34.871747066769949</v>
      </c>
      <c r="E549" s="13">
        <v>92.620697830288563</v>
      </c>
    </row>
    <row r="550" spans="2:5" x14ac:dyDescent="0.2">
      <c r="B550" s="13">
        <v>0.72972403582528977</v>
      </c>
      <c r="C550" s="13">
        <v>7.2670409514624612E-2</v>
      </c>
      <c r="D550" s="13">
        <v>35.387303432541827</v>
      </c>
      <c r="E550" s="13">
        <v>90.22667174870557</v>
      </c>
    </row>
    <row r="551" spans="2:5" x14ac:dyDescent="0.2">
      <c r="B551" s="13">
        <v>0.70928748906703054</v>
      </c>
      <c r="C551" s="13">
        <v>7.787464461028247E-2</v>
      </c>
      <c r="D551" s="13">
        <v>29.512445236039216</v>
      </c>
      <c r="E551" s="13">
        <v>89.256243007636712</v>
      </c>
    </row>
    <row r="552" spans="2:5" x14ac:dyDescent="0.2">
      <c r="B552" s="13">
        <v>0.8714574418229547</v>
      </c>
      <c r="C552" s="13">
        <v>7.0882177714370512E-2</v>
      </c>
      <c r="D552" s="13">
        <v>32.891459530335531</v>
      </c>
      <c r="E552" s="13">
        <v>92.064651430990068</v>
      </c>
    </row>
    <row r="553" spans="2:5" x14ac:dyDescent="0.2">
      <c r="B553" s="13">
        <v>0.81688860405234631</v>
      </c>
      <c r="C553" s="13">
        <v>7.9782926447273764E-2</v>
      </c>
      <c r="D553" s="13">
        <v>32.07559272276805</v>
      </c>
      <c r="E553" s="13">
        <v>90.458316913310682</v>
      </c>
    </row>
    <row r="554" spans="2:5" x14ac:dyDescent="0.2">
      <c r="B554" s="13">
        <v>0.83188105600417073</v>
      </c>
      <c r="C554" s="13">
        <v>6.7448263248115328E-2</v>
      </c>
      <c r="D554" s="13">
        <v>32.095969296585942</v>
      </c>
      <c r="E554" s="13">
        <v>92.085592278389115</v>
      </c>
    </row>
    <row r="555" spans="2:5" x14ac:dyDescent="0.2">
      <c r="B555" s="13">
        <v>0.6654954742615008</v>
      </c>
      <c r="C555" s="13">
        <v>8.3987439042897377E-2</v>
      </c>
      <c r="D555" s="13">
        <v>29.941094571265637</v>
      </c>
      <c r="E555" s="13">
        <v>87.625510333981339</v>
      </c>
    </row>
    <row r="556" spans="2:5" x14ac:dyDescent="0.2">
      <c r="B556" s="13">
        <v>0.80151098638085216</v>
      </c>
      <c r="C556" s="13">
        <v>8.1682958288176399E-2</v>
      </c>
      <c r="D556" s="13">
        <v>32.888809928779025</v>
      </c>
      <c r="E556" s="13">
        <v>90.032484047036903</v>
      </c>
    </row>
    <row r="557" spans="2:5" x14ac:dyDescent="0.2">
      <c r="B557" s="13">
        <v>0.78420028696133737</v>
      </c>
      <c r="C557" s="13">
        <v>7.3467004936996844E-2</v>
      </c>
      <c r="D557" s="13">
        <v>33.969922576179776</v>
      </c>
      <c r="E557" s="13">
        <v>90.828036352179581</v>
      </c>
    </row>
    <row r="558" spans="2:5" x14ac:dyDescent="0.2">
      <c r="B558" s="13">
        <v>0.8080427421186881</v>
      </c>
      <c r="C558" s="13">
        <v>6.011069247619253E-2</v>
      </c>
      <c r="D558" s="13">
        <v>33.05969594018385</v>
      </c>
      <c r="E558" s="13">
        <v>92.729556614330789</v>
      </c>
    </row>
    <row r="559" spans="2:5" x14ac:dyDescent="0.2">
      <c r="B559" s="13">
        <v>0.85478221113532504</v>
      </c>
      <c r="C559" s="13">
        <v>9.5760987650430854E-2</v>
      </c>
      <c r="D559" s="13">
        <v>32.446990366891946</v>
      </c>
      <c r="E559" s="13">
        <v>89.059873735330427</v>
      </c>
    </row>
    <row r="560" spans="2:5" x14ac:dyDescent="0.2">
      <c r="B560" s="13">
        <v>0.97105001408014679</v>
      </c>
      <c r="C560" s="13">
        <v>9.6651926553238177E-2</v>
      </c>
      <c r="D560" s="13">
        <v>30.356950231749359</v>
      </c>
      <c r="E560" s="13">
        <v>90.334268855664035</v>
      </c>
    </row>
    <row r="561" spans="2:5" x14ac:dyDescent="0.2">
      <c r="B561" s="13">
        <v>0.93383260108373844</v>
      </c>
      <c r="C561" s="13">
        <v>7.5352362043807214E-2</v>
      </c>
      <c r="D561" s="13">
        <v>32.407551406544478</v>
      </c>
      <c r="E561" s="13">
        <v>92.145100086844906</v>
      </c>
    </row>
    <row r="562" spans="2:5" x14ac:dyDescent="0.2">
      <c r="B562" s="13">
        <v>1.051302225407202</v>
      </c>
      <c r="C562" s="13">
        <v>9.2019330528992804E-2</v>
      </c>
      <c r="D562" s="13">
        <v>34.728757294486755</v>
      </c>
      <c r="E562" s="13">
        <v>91.489525654347645</v>
      </c>
    </row>
    <row r="563" spans="2:5" x14ac:dyDescent="0.2">
      <c r="B563" s="13">
        <v>0.842949241143779</v>
      </c>
      <c r="C563" s="13">
        <v>7.1040450618820042E-2</v>
      </c>
      <c r="D563" s="13">
        <v>35.127922889536457</v>
      </c>
      <c r="E563" s="13">
        <v>91.757958227681002</v>
      </c>
    </row>
    <row r="564" spans="2:5" x14ac:dyDescent="0.2">
      <c r="B564" s="13">
        <v>0.9288500501803546</v>
      </c>
      <c r="C564" s="13">
        <v>8.3051556459964454E-2</v>
      </c>
      <c r="D564" s="13">
        <v>32.450541568661208</v>
      </c>
      <c r="E564" s="13">
        <v>91.292316025191425</v>
      </c>
    </row>
    <row r="565" spans="2:5" x14ac:dyDescent="0.2">
      <c r="B565" s="13">
        <v>0.78409142979040702</v>
      </c>
      <c r="C565" s="13">
        <v>7.4769806662946026E-2</v>
      </c>
      <c r="D565" s="13">
        <v>30.42688208157282</v>
      </c>
      <c r="E565" s="13">
        <v>90.686997543426429</v>
      </c>
    </row>
    <row r="566" spans="2:5" x14ac:dyDescent="0.2">
      <c r="B566" s="13">
        <v>0.76825383921419521</v>
      </c>
      <c r="C566" s="13">
        <v>8.693775051991566E-2</v>
      </c>
      <c r="D566" s="13">
        <v>29.683284194862317</v>
      </c>
      <c r="E566" s="13">
        <v>88.944224538896663</v>
      </c>
    </row>
    <row r="567" spans="2:5" x14ac:dyDescent="0.2">
      <c r="B567" s="13">
        <v>1.009343303162386</v>
      </c>
      <c r="C567" s="13">
        <v>8.8639674112440059E-2</v>
      </c>
      <c r="D567" s="13">
        <v>30.862099060163789</v>
      </c>
      <c r="E567" s="13">
        <v>91.480828669205138</v>
      </c>
    </row>
    <row r="568" spans="2:5" x14ac:dyDescent="0.2">
      <c r="B568" s="13">
        <v>0.98974520131234434</v>
      </c>
      <c r="C568" s="13">
        <v>8.6014846967035624E-2</v>
      </c>
      <c r="D568" s="13">
        <v>28.419289107137736</v>
      </c>
      <c r="E568" s="13">
        <v>91.586594191748119</v>
      </c>
    </row>
    <row r="569" spans="2:5" x14ac:dyDescent="0.2">
      <c r="B569" s="13">
        <v>0.86565188226231005</v>
      </c>
      <c r="C569" s="13">
        <v>6.0506953310179842E-2</v>
      </c>
      <c r="D569" s="13">
        <v>27.176342808270697</v>
      </c>
      <c r="E569" s="13">
        <v>93.217789505082152</v>
      </c>
    </row>
    <row r="570" spans="2:5" x14ac:dyDescent="0.2">
      <c r="B570" s="13">
        <v>0.77913468888372894</v>
      </c>
      <c r="C570" s="13">
        <v>6.6461461833438581E-2</v>
      </c>
      <c r="D570" s="13">
        <v>27.980502540917424</v>
      </c>
      <c r="E570" s="13">
        <v>91.687620183493067</v>
      </c>
    </row>
    <row r="571" spans="2:5" x14ac:dyDescent="0.2">
      <c r="B571" s="13">
        <v>0.87881590629399475</v>
      </c>
      <c r="C571" s="13">
        <v>6.9503772485809537E-2</v>
      </c>
      <c r="D571" s="13">
        <v>29.516084737290004</v>
      </c>
      <c r="E571" s="13">
        <v>92.308568281038959</v>
      </c>
    </row>
    <row r="572" spans="2:5" x14ac:dyDescent="0.2">
      <c r="B572" s="13">
        <v>0.65729707770853663</v>
      </c>
      <c r="C572" s="13">
        <v>4.9678814683744743E-2</v>
      </c>
      <c r="D572" s="13">
        <v>28.105158526739118</v>
      </c>
      <c r="E572" s="13">
        <v>92.605644309193636</v>
      </c>
    </row>
    <row r="573" spans="2:5" x14ac:dyDescent="0.2">
      <c r="B573" s="13">
        <v>0.53557468760294324</v>
      </c>
      <c r="C573" s="13">
        <v>4.5767848482326075E-2</v>
      </c>
      <c r="D573" s="13">
        <v>27.329194055163711</v>
      </c>
      <c r="E573" s="13">
        <v>91.607855948570474</v>
      </c>
    </row>
    <row r="574" spans="2:5" x14ac:dyDescent="0.2">
      <c r="B574" s="13">
        <v>0.72317674129043874</v>
      </c>
      <c r="C574" s="13">
        <v>8.1379053156725667E-2</v>
      </c>
      <c r="D574" s="13">
        <v>28.621008193405487</v>
      </c>
      <c r="E574" s="13">
        <v>89.000060328038259</v>
      </c>
    </row>
    <row r="575" spans="2:5" x14ac:dyDescent="0.2">
      <c r="B575" s="13">
        <v>0.93867558770063042</v>
      </c>
      <c r="C575" s="13">
        <v>0.10548482546151464</v>
      </c>
      <c r="D575" s="13">
        <v>32.292770641148245</v>
      </c>
      <c r="E575" s="13">
        <v>89.05327067685586</v>
      </c>
    </row>
    <row r="576" spans="2:5" x14ac:dyDescent="0.2">
      <c r="B576" s="13">
        <v>0.88857049570041324</v>
      </c>
      <c r="C576" s="13">
        <v>0.1028223187079655</v>
      </c>
      <c r="D576" s="13">
        <v>32.813051103005662</v>
      </c>
      <c r="E576" s="13">
        <v>88.706312588626332</v>
      </c>
    </row>
    <row r="577" spans="2:5" x14ac:dyDescent="0.2">
      <c r="B577" s="13">
        <v>0.85373307058782411</v>
      </c>
      <c r="C577" s="13">
        <v>8.6922551185886168E-2</v>
      </c>
      <c r="D577" s="13">
        <v>33.389557599406629</v>
      </c>
      <c r="E577" s="13">
        <v>90.052966542784873</v>
      </c>
    </row>
    <row r="578" spans="2:5" x14ac:dyDescent="0.2">
      <c r="B578" s="13">
        <v>0.84723301989155397</v>
      </c>
      <c r="C578" s="13">
        <v>7.9502830581029346E-2</v>
      </c>
      <c r="D578" s="13">
        <v>31.366064245408253</v>
      </c>
      <c r="E578" s="13">
        <v>90.846445299534963</v>
      </c>
    </row>
    <row r="579" spans="2:5" x14ac:dyDescent="0.2">
      <c r="B579" s="13">
        <v>0.89966794855931231</v>
      </c>
      <c r="C579" s="13">
        <v>8.3164351130751074E-2</v>
      </c>
      <c r="D579" s="13">
        <v>29.677292612349714</v>
      </c>
      <c r="E579" s="13">
        <v>91.011145576549481</v>
      </c>
    </row>
    <row r="580" spans="2:5" x14ac:dyDescent="0.2">
      <c r="B580" s="13">
        <v>0.76748502185073719</v>
      </c>
      <c r="C580" s="13">
        <v>8.1507305757537812E-2</v>
      </c>
      <c r="D580" s="13">
        <v>27.28789530109788</v>
      </c>
      <c r="E580" s="13">
        <v>89.647720708089935</v>
      </c>
    </row>
    <row r="581" spans="2:5" x14ac:dyDescent="0.2">
      <c r="B581" s="13">
        <v>0.85452506139374784</v>
      </c>
      <c r="C581" s="13">
        <v>7.5595050051055449E-2</v>
      </c>
      <c r="D581" s="13">
        <v>31.534199633989996</v>
      </c>
      <c r="E581" s="13">
        <v>91.372601695469982</v>
      </c>
    </row>
    <row r="582" spans="2:5" x14ac:dyDescent="0.2">
      <c r="B582" s="13">
        <v>0.9296301920618063</v>
      </c>
      <c r="C582" s="13">
        <v>8.9797669184253998E-2</v>
      </c>
      <c r="D582" s="13">
        <v>32.397213173391357</v>
      </c>
      <c r="E582" s="13">
        <v>90.591594805408121</v>
      </c>
    </row>
    <row r="583" spans="2:5" x14ac:dyDescent="0.2">
      <c r="B583" s="13">
        <v>0.82597411213748151</v>
      </c>
      <c r="C583" s="13">
        <v>7.9361798330881098E-2</v>
      </c>
      <c r="D583" s="13">
        <v>31.773306634381917</v>
      </c>
      <c r="E583" s="13">
        <v>90.618074322378845</v>
      </c>
    </row>
    <row r="584" spans="2:5" x14ac:dyDescent="0.2">
      <c r="B584" s="13">
        <v>0.93207591913264487</v>
      </c>
      <c r="C584" s="13">
        <v>0.10053854984137098</v>
      </c>
      <c r="D584" s="13">
        <v>31.758980396410458</v>
      </c>
      <c r="E584" s="13">
        <v>89.496798206233592</v>
      </c>
    </row>
    <row r="585" spans="2:5" x14ac:dyDescent="0.2">
      <c r="B585" s="13">
        <v>0.82078772631114794</v>
      </c>
      <c r="C585" s="13">
        <v>7.8543918959335504E-2</v>
      </c>
      <c r="D585" s="13">
        <v>31.514488206735223</v>
      </c>
      <c r="E585" s="13">
        <v>90.656610506259312</v>
      </c>
    </row>
    <row r="586" spans="2:5" x14ac:dyDescent="0.2">
      <c r="B586" s="13">
        <v>0.58449224974070035</v>
      </c>
      <c r="C586" s="13">
        <v>5.9526238894819998E-2</v>
      </c>
      <c r="D586" s="13">
        <v>23.552951584831721</v>
      </c>
      <c r="E586" s="13">
        <v>90.043304872582524</v>
      </c>
    </row>
    <row r="587" spans="2:5" x14ac:dyDescent="0.2">
      <c r="B587" s="13">
        <v>0.56399366618468905</v>
      </c>
      <c r="C587" s="13">
        <v>5.435948052915341E-2</v>
      </c>
      <c r="D587" s="13">
        <v>26.335995537153138</v>
      </c>
      <c r="E587" s="13">
        <v>90.548585099555339</v>
      </c>
    </row>
    <row r="588" spans="2:5" x14ac:dyDescent="0.2">
      <c r="B588" s="13">
        <v>0.61495560475901634</v>
      </c>
      <c r="C588" s="13">
        <v>5.7717844682508797E-2</v>
      </c>
      <c r="D588" s="13">
        <v>25.628210900598219</v>
      </c>
      <c r="E588" s="13">
        <v>90.818842142517354</v>
      </c>
    </row>
    <row r="589" spans="2:5" x14ac:dyDescent="0.2">
      <c r="B589" s="13">
        <v>0.78483706900252015</v>
      </c>
      <c r="C589" s="13">
        <v>8.8473000475454408E-2</v>
      </c>
      <c r="D589" s="13">
        <v>26.671396367698975</v>
      </c>
      <c r="E589" s="13">
        <v>89.022515315199001</v>
      </c>
    </row>
    <row r="590" spans="2:5" x14ac:dyDescent="0.2">
      <c r="B590" s="13">
        <v>0.82534595014227774</v>
      </c>
      <c r="C590" s="13">
        <v>9.0553643237605466E-2</v>
      </c>
      <c r="D590" s="13">
        <v>26.214214058152972</v>
      </c>
      <c r="E590" s="13">
        <v>89.337004813532417</v>
      </c>
    </row>
    <row r="591" spans="2:5" x14ac:dyDescent="0.2">
      <c r="B591" s="13">
        <v>0.91714949388426747</v>
      </c>
      <c r="C591" s="13">
        <v>9.1092767882267903E-2</v>
      </c>
      <c r="D591" s="13">
        <v>25.748332851107584</v>
      </c>
      <c r="E591" s="13">
        <v>90.387613020494143</v>
      </c>
    </row>
    <row r="592" spans="2:5" x14ac:dyDescent="0.2">
      <c r="B592" s="13">
        <v>0.91696856160334261</v>
      </c>
      <c r="C592" s="13">
        <v>7.886664699183174E-2</v>
      </c>
      <c r="D592" s="13">
        <v>27.501432432022533</v>
      </c>
      <c r="E592" s="13">
        <v>91.662060290839108</v>
      </c>
    </row>
    <row r="593" spans="2:5" x14ac:dyDescent="0.2">
      <c r="B593" s="13">
        <v>0.74938301947123787</v>
      </c>
      <c r="C593" s="13">
        <v>7.2953537671073987E-2</v>
      </c>
      <c r="D593" s="13">
        <v>28.378605277306534</v>
      </c>
      <c r="E593" s="13">
        <v>90.497497127024673</v>
      </c>
    </row>
    <row r="594" spans="2:5" x14ac:dyDescent="0.2">
      <c r="B594" s="13">
        <v>0.76682488208383126</v>
      </c>
      <c r="C594" s="13">
        <v>6.8209424031331276E-2</v>
      </c>
      <c r="D594" s="13">
        <v>29.231171723076049</v>
      </c>
      <c r="E594" s="13">
        <v>91.318040170142595</v>
      </c>
    </row>
    <row r="595" spans="2:5" x14ac:dyDescent="0.2">
      <c r="B595" s="13">
        <v>0.7430972709827407</v>
      </c>
      <c r="C595" s="13">
        <v>9.3732919156316624E-2</v>
      </c>
      <c r="D595" s="13">
        <v>28.515923816712611</v>
      </c>
      <c r="E595" s="13">
        <v>87.674373423473739</v>
      </c>
    </row>
    <row r="596" spans="2:5" x14ac:dyDescent="0.2">
      <c r="B596" s="13">
        <v>0.736715587133428</v>
      </c>
      <c r="C596" s="13">
        <v>7.4423361608199387E-2</v>
      </c>
      <c r="D596" s="13">
        <v>31.712086996739714</v>
      </c>
      <c r="E596" s="13">
        <v>90.109424963610266</v>
      </c>
    </row>
    <row r="597" spans="2:5" x14ac:dyDescent="0.2">
      <c r="B597" s="13">
        <v>0.74592817484199225</v>
      </c>
      <c r="C597" s="13">
        <v>6.6566679314592925E-2</v>
      </c>
      <c r="D597" s="13">
        <v>30.086690352135975</v>
      </c>
      <c r="E597" s="13">
        <v>91.277945513131499</v>
      </c>
    </row>
    <row r="598" spans="2:5" x14ac:dyDescent="0.2">
      <c r="B598" s="13">
        <v>0.72751124598599359</v>
      </c>
      <c r="C598" s="13">
        <v>6.7496921914877467E-2</v>
      </c>
      <c r="D598" s="13">
        <v>32.091002358251878</v>
      </c>
      <c r="E598" s="13">
        <v>90.913433998328884</v>
      </c>
    </row>
    <row r="599" spans="2:5" x14ac:dyDescent="0.2">
      <c r="B599" s="13">
        <v>0.70577286497846714</v>
      </c>
      <c r="C599" s="13">
        <v>6.9530968580316641E-2</v>
      </c>
      <c r="D599" s="13">
        <v>30.160040832014928</v>
      </c>
      <c r="E599" s="13">
        <v>90.356559409974764</v>
      </c>
    </row>
    <row r="600" spans="2:5" x14ac:dyDescent="0.2">
      <c r="B600" s="13">
        <v>0.71964314197136048</v>
      </c>
      <c r="C600" s="13">
        <v>6.9037014278944833E-2</v>
      </c>
      <c r="D600" s="13">
        <v>28.679634334082316</v>
      </c>
      <c r="E600" s="13">
        <v>90.624921453788502</v>
      </c>
    </row>
    <row r="601" spans="2:5" x14ac:dyDescent="0.2">
      <c r="B601" s="13">
        <v>0.77496500969082871</v>
      </c>
      <c r="C601" s="13">
        <v>0.10388912271435526</v>
      </c>
      <c r="D601" s="13">
        <v>27.784810147614596</v>
      </c>
      <c r="E601" s="13">
        <v>86.919343457126431</v>
      </c>
    </row>
    <row r="602" spans="2:5" x14ac:dyDescent="0.2">
      <c r="B602" s="13">
        <v>0.62882738038183272</v>
      </c>
      <c r="C602" s="13">
        <v>8.0247663485240581E-2</v>
      </c>
      <c r="D602" s="13">
        <v>27.055944221083617</v>
      </c>
      <c r="E602" s="13">
        <v>87.49804101295318</v>
      </c>
    </row>
    <row r="603" spans="2:5" x14ac:dyDescent="0.2">
      <c r="B603" s="13">
        <v>0.7047812827532639</v>
      </c>
      <c r="C603" s="13">
        <v>9.5675801234351779E-2</v>
      </c>
      <c r="D603" s="13">
        <v>28.121835020093442</v>
      </c>
      <c r="E603" s="13">
        <v>86.719789942971261</v>
      </c>
    </row>
    <row r="604" spans="2:5" x14ac:dyDescent="0.2">
      <c r="B604" s="13">
        <v>0.75037946476602868</v>
      </c>
      <c r="C604" s="13">
        <v>8.3773755185463483E-2</v>
      </c>
      <c r="D604" s="13">
        <v>25.790077670809644</v>
      </c>
      <c r="E604" s="13">
        <v>89.125319772275986</v>
      </c>
    </row>
    <row r="605" spans="2:5" x14ac:dyDescent="0.2">
      <c r="B605" s="13">
        <v>0.74735919224822145</v>
      </c>
      <c r="C605" s="13">
        <v>7.3395229664774603E-2</v>
      </c>
      <c r="D605" s="13">
        <v>26.242332957234101</v>
      </c>
      <c r="E605" s="13">
        <v>90.432313668447946</v>
      </c>
    </row>
    <row r="606" spans="2:5" x14ac:dyDescent="0.2">
      <c r="B606" s="13">
        <v>0.93445259777305911</v>
      </c>
      <c r="C606" s="13">
        <v>9.6278016120651538E-2</v>
      </c>
      <c r="D606" s="13">
        <v>24.867253234725144</v>
      </c>
      <c r="E606" s="13">
        <v>90.045481104614822</v>
      </c>
    </row>
    <row r="607" spans="2:5" x14ac:dyDescent="0.2">
      <c r="B607" s="13">
        <v>0.94842441302504921</v>
      </c>
      <c r="C607" s="13">
        <v>9.816024596580239E-2</v>
      </c>
      <c r="D607" s="13">
        <v>27.561853133331127</v>
      </c>
      <c r="E607" s="13">
        <v>89.970603298094161</v>
      </c>
    </row>
    <row r="608" spans="2:5" x14ac:dyDescent="0.2">
      <c r="B608" s="13">
        <v>0.84499630846676022</v>
      </c>
      <c r="C608" s="13">
        <v>9.0126489775750274E-2</v>
      </c>
      <c r="D608" s="13">
        <v>28.299801484864993</v>
      </c>
      <c r="E608" s="13">
        <v>89.619508228397009</v>
      </c>
    </row>
    <row r="609" spans="2:5" x14ac:dyDescent="0.2">
      <c r="B609" s="13">
        <v>0.79597255324131033</v>
      </c>
      <c r="C609" s="13">
        <v>8.7089528402335956E-2</v>
      </c>
      <c r="D609" s="13">
        <v>28.643157425739521</v>
      </c>
      <c r="E609" s="13">
        <v>89.330336120355199</v>
      </c>
    </row>
    <row r="610" spans="2:5" x14ac:dyDescent="0.2">
      <c r="B610" s="13">
        <v>0.8805827998501532</v>
      </c>
      <c r="C610" s="13">
        <v>9.7804807132581953E-2</v>
      </c>
      <c r="D610" s="13">
        <v>29.915781403166985</v>
      </c>
      <c r="E610" s="13">
        <v>89.184748222780016</v>
      </c>
    </row>
    <row r="611" spans="2:5" x14ac:dyDescent="0.2">
      <c r="B611" s="13">
        <v>0.91059295586506572</v>
      </c>
      <c r="C611" s="13">
        <v>8.0483452512444931E-2</v>
      </c>
      <c r="D611" s="13">
        <v>32.691525650831025</v>
      </c>
      <c r="E611" s="13">
        <v>91.386408491680953</v>
      </c>
    </row>
    <row r="612" spans="2:5" x14ac:dyDescent="0.2">
      <c r="B612" s="13">
        <v>0.85886738514570482</v>
      </c>
      <c r="C612" s="13">
        <v>9.0457481234364839E-2</v>
      </c>
      <c r="D612" s="13">
        <v>30.03397501457038</v>
      </c>
      <c r="E612" s="13">
        <v>89.738094050628419</v>
      </c>
    </row>
    <row r="613" spans="2:5" x14ac:dyDescent="0.2">
      <c r="B613" s="13">
        <v>1.1194957071705964</v>
      </c>
      <c r="C613" s="13">
        <v>8.5383746697716686E-2</v>
      </c>
      <c r="D613" s="13">
        <v>31.544847886636823</v>
      </c>
      <c r="E613" s="13">
        <v>92.623725526607714</v>
      </c>
    </row>
    <row r="614" spans="2:5" x14ac:dyDescent="0.2">
      <c r="B614" s="13">
        <v>0.8087847202387064</v>
      </c>
      <c r="C614" s="13">
        <v>6.8199783080328855E-2</v>
      </c>
      <c r="D614" s="13">
        <v>29.954659612782368</v>
      </c>
      <c r="E614" s="13">
        <v>91.776576102438341</v>
      </c>
    </row>
    <row r="615" spans="2:5" x14ac:dyDescent="0.2">
      <c r="B615" s="13">
        <v>0.89381528495336238</v>
      </c>
      <c r="C615" s="13">
        <v>7.2698463096612723E-2</v>
      </c>
      <c r="D615" s="13">
        <v>30.282638544103865</v>
      </c>
      <c r="E615" s="13">
        <v>92.087571735402037</v>
      </c>
    </row>
    <row r="616" spans="2:5" x14ac:dyDescent="0.2">
      <c r="B616" s="13">
        <v>0.89359408616983371</v>
      </c>
      <c r="C616" s="13">
        <v>8.9895908320125034E-2</v>
      </c>
      <c r="D616" s="13">
        <v>28.72081653229306</v>
      </c>
      <c r="E616" s="13">
        <v>90.222356787033476</v>
      </c>
    </row>
    <row r="617" spans="2:5" x14ac:dyDescent="0.2">
      <c r="B617" s="13">
        <v>0.92036689514501158</v>
      </c>
      <c r="C617" s="13">
        <v>8.0973515926013012E-2</v>
      </c>
      <c r="D617" s="13">
        <v>25.26248747437938</v>
      </c>
      <c r="E617" s="13">
        <v>91.49530819349846</v>
      </c>
    </row>
    <row r="618" spans="2:5" x14ac:dyDescent="0.2">
      <c r="B618" s="13">
        <v>0.75928970252785322</v>
      </c>
      <c r="C618" s="13">
        <v>7.4059294558559655E-2</v>
      </c>
      <c r="D618" s="13">
        <v>27.355009217695148</v>
      </c>
      <c r="E618" s="13">
        <v>90.491230571163015</v>
      </c>
    </row>
    <row r="619" spans="2:5" x14ac:dyDescent="0.2">
      <c r="B619" s="13">
        <v>0.69625676218788091</v>
      </c>
      <c r="C619" s="13">
        <v>7.1454244144649251E-2</v>
      </c>
      <c r="D619" s="13">
        <v>26.879682886334518</v>
      </c>
      <c r="E619" s="13">
        <v>89.976556232803929</v>
      </c>
    </row>
    <row r="620" spans="2:5" x14ac:dyDescent="0.2">
      <c r="B620" s="13">
        <v>0.81546515224526073</v>
      </c>
      <c r="C620" s="13">
        <v>8.5492811492130269E-2</v>
      </c>
      <c r="D620" s="13">
        <v>27.915654730218723</v>
      </c>
      <c r="E620" s="13">
        <v>89.791056778086329</v>
      </c>
    </row>
    <row r="621" spans="2:5" x14ac:dyDescent="0.2">
      <c r="B621" s="13">
        <v>0.63165102811788543</v>
      </c>
      <c r="C621" s="13">
        <v>6.4652986996691669E-2</v>
      </c>
      <c r="D621" s="13">
        <v>26.97302045291578</v>
      </c>
      <c r="E621" s="13">
        <v>89.980123095560401</v>
      </c>
    </row>
    <row r="622" spans="2:5" x14ac:dyDescent="0.2">
      <c r="B622" s="13">
        <v>0.7248784902851575</v>
      </c>
      <c r="C622" s="13">
        <v>9.6887496875970189E-2</v>
      </c>
      <c r="D622" s="13">
        <v>29.361788309906498</v>
      </c>
      <c r="E622" s="13">
        <v>86.920786822507807</v>
      </c>
    </row>
    <row r="623" spans="2:5" x14ac:dyDescent="0.2">
      <c r="B623" s="13">
        <v>0.68409144377956033</v>
      </c>
      <c r="C623" s="13">
        <v>8.9225007739964807E-2</v>
      </c>
      <c r="D623" s="13">
        <v>28.338998151140419</v>
      </c>
      <c r="E623" s="13">
        <v>87.231800233659683</v>
      </c>
    </row>
    <row r="624" spans="2:5" x14ac:dyDescent="0.2">
      <c r="B624" s="13">
        <v>0.76998980647656612</v>
      </c>
      <c r="C624" s="13">
        <v>6.7526208635861618E-2</v>
      </c>
      <c r="D624" s="13">
        <v>26.914656273464772</v>
      </c>
      <c r="E624" s="13">
        <v>91.459709777172279</v>
      </c>
    </row>
    <row r="625" spans="2:5" x14ac:dyDescent="0.2">
      <c r="B625" s="13">
        <v>0.85289054734939029</v>
      </c>
      <c r="C625" s="13">
        <v>6.6801805603437667E-2</v>
      </c>
      <c r="D625" s="13">
        <v>28.562002987648071</v>
      </c>
      <c r="E625" s="13">
        <v>92.383669390671059</v>
      </c>
    </row>
    <row r="626" spans="2:5" x14ac:dyDescent="0.2">
      <c r="B626" s="13">
        <v>0.82193967641051768</v>
      </c>
      <c r="C626" s="13">
        <v>7.4561857491689629E-2</v>
      </c>
      <c r="D626" s="13">
        <v>25.899759729174953</v>
      </c>
      <c r="E626" s="13">
        <v>91.191075300064952</v>
      </c>
    </row>
    <row r="627" spans="2:5" x14ac:dyDescent="0.2">
      <c r="B627" s="13">
        <v>0.61039642771971137</v>
      </c>
      <c r="C627" s="13">
        <v>7.0855239331996056E-2</v>
      </c>
      <c r="D627" s="13">
        <v>28.225427155679288</v>
      </c>
      <c r="E627" s="13">
        <v>88.614382529803578</v>
      </c>
    </row>
    <row r="628" spans="2:5" x14ac:dyDescent="0.2">
      <c r="B628" s="13">
        <v>0.71881167428210868</v>
      </c>
      <c r="C628" s="13">
        <v>9.5941136817581221E-2</v>
      </c>
      <c r="D628" s="13">
        <v>28.172726026240706</v>
      </c>
      <c r="E628" s="13">
        <v>86.948914402065924</v>
      </c>
    </row>
    <row r="629" spans="2:5" x14ac:dyDescent="0.2">
      <c r="B629" s="13">
        <v>0.74653158512639539</v>
      </c>
      <c r="C629" s="13">
        <v>7.3472200790087788E-2</v>
      </c>
      <c r="D629" s="13">
        <v>27.678422599900355</v>
      </c>
      <c r="E629" s="13">
        <v>90.398153937629843</v>
      </c>
    </row>
    <row r="630" spans="2:5" x14ac:dyDescent="0.2">
      <c r="B630" s="13">
        <v>0.74248563633654074</v>
      </c>
      <c r="C630" s="13">
        <v>0.10969726652236622</v>
      </c>
      <c r="D630" s="13">
        <v>24.359510354181001</v>
      </c>
      <c r="E630" s="13">
        <v>85.611201263098408</v>
      </c>
    </row>
    <row r="631" spans="2:5" x14ac:dyDescent="0.2">
      <c r="B631" s="13">
        <v>0.65643905225720489</v>
      </c>
      <c r="C631" s="13">
        <v>0.10376133391688828</v>
      </c>
      <c r="D631" s="13">
        <v>27.50951351525919</v>
      </c>
      <c r="E631" s="13">
        <v>84.512068245020671</v>
      </c>
    </row>
    <row r="632" spans="2:5" x14ac:dyDescent="0.2">
      <c r="B632" s="13">
        <v>0.68078743924088281</v>
      </c>
      <c r="C632" s="13">
        <v>0.13471661591676687</v>
      </c>
      <c r="D632" s="13">
        <v>25.917750736673995</v>
      </c>
      <c r="E632" s="13">
        <v>80.630754520170314</v>
      </c>
    </row>
    <row r="633" spans="2:5" x14ac:dyDescent="0.2">
      <c r="B633" s="13">
        <v>0.75415878410850945</v>
      </c>
      <c r="C633" s="13">
        <v>9.3636702208501843E-2</v>
      </c>
      <c r="D633" s="13">
        <v>27.582282417341641</v>
      </c>
      <c r="E633" s="13">
        <v>87.882297915814078</v>
      </c>
    </row>
    <row r="634" spans="2:5" x14ac:dyDescent="0.2">
      <c r="B634" s="13">
        <v>0.74928111993867497</v>
      </c>
      <c r="C634" s="13">
        <v>9.7764360714442472E-2</v>
      </c>
      <c r="D634" s="13">
        <v>29.124307836957367</v>
      </c>
      <c r="E634" s="13">
        <v>87.245109580894592</v>
      </c>
    </row>
    <row r="635" spans="2:5" x14ac:dyDescent="0.2">
      <c r="B635" s="13">
        <v>1.0271740312063637</v>
      </c>
      <c r="C635" s="13">
        <v>0.11021179330879646</v>
      </c>
      <c r="D635" s="13">
        <v>28.520930859711534</v>
      </c>
      <c r="E635" s="13">
        <v>89.616688109531111</v>
      </c>
    </row>
    <row r="636" spans="2:5" x14ac:dyDescent="0.2">
      <c r="B636" s="13">
        <v>1.1505301997332187</v>
      </c>
      <c r="C636" s="13">
        <v>8.5014224440007072E-2</v>
      </c>
      <c r="D636" s="13">
        <v>30.212537146545454</v>
      </c>
      <c r="E636" s="13">
        <v>92.872195963965709</v>
      </c>
    </row>
    <row r="637" spans="2:5" x14ac:dyDescent="0.2">
      <c r="B637" s="13">
        <v>0.81394843436414577</v>
      </c>
      <c r="C637" s="13">
        <v>7.5031327259468317E-2</v>
      </c>
      <c r="D637" s="13">
        <v>28.873127810675442</v>
      </c>
      <c r="E637" s="13">
        <v>91.018333610556255</v>
      </c>
    </row>
    <row r="638" spans="2:5" x14ac:dyDescent="0.2">
      <c r="B638" s="13">
        <v>0.74037193800528633</v>
      </c>
      <c r="C638" s="13">
        <v>7.0988858897844009E-2</v>
      </c>
      <c r="D638" s="13">
        <v>27.640149170869471</v>
      </c>
      <c r="E638" s="13">
        <v>90.644534741035073</v>
      </c>
    </row>
    <row r="639" spans="2:5" x14ac:dyDescent="0.2">
      <c r="B639" s="13">
        <v>0.88933545914653134</v>
      </c>
      <c r="C639" s="13">
        <v>7.0014016633015708E-2</v>
      </c>
      <c r="D639" s="13">
        <v>29.158892323200416</v>
      </c>
      <c r="E639" s="13">
        <v>92.349119639640634</v>
      </c>
    </row>
    <row r="640" spans="2:5" x14ac:dyDescent="0.2">
      <c r="B640" s="13">
        <v>0.82167617622445954</v>
      </c>
      <c r="C640" s="13">
        <v>7.3512378453805718E-2</v>
      </c>
      <c r="D640" s="13">
        <v>30.002382479430814</v>
      </c>
      <c r="E640" s="13">
        <v>91.277012353896751</v>
      </c>
    </row>
    <row r="641" spans="2:5" x14ac:dyDescent="0.2">
      <c r="B641" s="13">
        <v>0.75146671765957451</v>
      </c>
      <c r="C641" s="13">
        <v>6.761723823922082E-2</v>
      </c>
      <c r="D641" s="13">
        <v>28.153789969329587</v>
      </c>
      <c r="E641" s="13">
        <v>91.221051513343269</v>
      </c>
    </row>
    <row r="642" spans="2:5" x14ac:dyDescent="0.2">
      <c r="B642" s="13">
        <v>0.93330869743553324</v>
      </c>
      <c r="C642" s="13">
        <v>0.115749852038667</v>
      </c>
      <c r="D642" s="13">
        <v>26.734607920202507</v>
      </c>
      <c r="E642" s="13">
        <v>87.978814846266644</v>
      </c>
    </row>
    <row r="643" spans="2:5" x14ac:dyDescent="0.2">
      <c r="B643" s="13">
        <v>0.90573029313357667</v>
      </c>
      <c r="C643" s="13">
        <v>9.2588072495704679E-2</v>
      </c>
      <c r="D643" s="13">
        <v>28.771381572006309</v>
      </c>
      <c r="E643" s="13">
        <v>90.067365134804561</v>
      </c>
    </row>
    <row r="644" spans="2:5" x14ac:dyDescent="0.2">
      <c r="B644" s="13">
        <v>0.74019712813044891</v>
      </c>
      <c r="C644" s="13">
        <v>8.2441495770436565E-2</v>
      </c>
      <c r="D644" s="13">
        <v>27.949070677953106</v>
      </c>
      <c r="E644" s="13">
        <v>89.125117060121497</v>
      </c>
    </row>
    <row r="645" spans="2:5" x14ac:dyDescent="0.2">
      <c r="B645" s="13">
        <v>0.58821232536686863</v>
      </c>
      <c r="C645" s="13">
        <v>8.1959198598354474E-2</v>
      </c>
      <c r="D645" s="13">
        <v>27.719857144206909</v>
      </c>
      <c r="E645" s="13">
        <v>86.321618984458169</v>
      </c>
    </row>
    <row r="646" spans="2:5" x14ac:dyDescent="0.2">
      <c r="B646" s="13">
        <v>0.62222368370749837</v>
      </c>
      <c r="C646" s="13">
        <v>9.652211370648181E-2</v>
      </c>
      <c r="D646" s="13">
        <v>27.008804863969331</v>
      </c>
      <c r="E646" s="13">
        <v>84.790572291610616</v>
      </c>
    </row>
    <row r="647" spans="2:5" x14ac:dyDescent="0.2">
      <c r="B647" s="13">
        <v>0.61144652425206503</v>
      </c>
      <c r="C647" s="13">
        <v>8.8895921123599661E-2</v>
      </c>
      <c r="D647" s="13">
        <v>24.762785618377393</v>
      </c>
      <c r="E647" s="13">
        <v>85.769277483242561</v>
      </c>
    </row>
    <row r="648" spans="2:5" x14ac:dyDescent="0.2">
      <c r="B648" s="13">
        <v>0.64766924681864424</v>
      </c>
      <c r="C648" s="13">
        <v>9.9302545611523185E-2</v>
      </c>
      <c r="D648" s="13">
        <v>27.966991440330865</v>
      </c>
      <c r="E648" s="13">
        <v>84.969408483270399</v>
      </c>
    </row>
    <row r="649" spans="2:5" x14ac:dyDescent="0.2">
      <c r="B649" s="13">
        <v>0.61959269154333962</v>
      </c>
      <c r="C649" s="13">
        <v>7.8459208335254618E-2</v>
      </c>
      <c r="D649" s="13">
        <v>26.991515243171609</v>
      </c>
      <c r="E649" s="13">
        <v>87.591582104711335</v>
      </c>
    </row>
    <row r="650" spans="2:5" x14ac:dyDescent="0.2">
      <c r="B650" s="13">
        <v>0.58137019517207889</v>
      </c>
      <c r="C650" s="13">
        <v>9.3515914049324661E-2</v>
      </c>
      <c r="D650" s="13">
        <v>25.103492960591808</v>
      </c>
      <c r="E650" s="13">
        <v>84.228335535931222</v>
      </c>
    </row>
    <row r="651" spans="2:5" x14ac:dyDescent="0.2">
      <c r="B651" s="13">
        <v>0.53175087509465835</v>
      </c>
      <c r="C651" s="13">
        <v>9.4488232365001035E-2</v>
      </c>
      <c r="D651" s="13">
        <v>26.686014565478626</v>
      </c>
      <c r="E651" s="13">
        <v>82.522925277511618</v>
      </c>
    </row>
    <row r="652" spans="2:5" x14ac:dyDescent="0.2">
      <c r="B652" s="13">
        <v>0.54300243675595661</v>
      </c>
      <c r="C652" s="13">
        <v>8.2863711230872522E-2</v>
      </c>
      <c r="D652" s="13">
        <v>25.338067990712407</v>
      </c>
      <c r="E652" s="13">
        <v>85.017752165841372</v>
      </c>
    </row>
    <row r="653" spans="2:5" x14ac:dyDescent="0.2">
      <c r="B653" s="13">
        <v>0.57390090654268466</v>
      </c>
      <c r="C653" s="13">
        <v>8.4821161012066729E-2</v>
      </c>
      <c r="D653" s="13">
        <v>23.3687792206273</v>
      </c>
      <c r="E653" s="13">
        <v>85.530691653191312</v>
      </c>
    </row>
    <row r="654" spans="2:5" x14ac:dyDescent="0.2">
      <c r="B654" s="13">
        <v>0.43918677213326135</v>
      </c>
      <c r="C654" s="13">
        <v>9.8643740252564074E-2</v>
      </c>
      <c r="D654" s="13">
        <v>25.634841931858276</v>
      </c>
      <c r="E654" s="13">
        <v>77.838982574100726</v>
      </c>
    </row>
    <row r="655" spans="2:5" x14ac:dyDescent="0.2">
      <c r="B655" s="13">
        <v>0.46971878705387815</v>
      </c>
      <c r="C655" s="13">
        <v>8.4522623226566354E-2</v>
      </c>
      <c r="D655" s="13">
        <v>27.540281393844829</v>
      </c>
      <c r="E655" s="13">
        <v>82.258151440156652</v>
      </c>
    </row>
    <row r="656" spans="2:5" x14ac:dyDescent="0.2">
      <c r="B656" s="13">
        <v>0.37408659697418056</v>
      </c>
      <c r="C656" s="13">
        <v>6.6677165920705009E-2</v>
      </c>
      <c r="D656" s="13">
        <v>26.669039418175576</v>
      </c>
      <c r="E656" s="13">
        <v>82.381976836293873</v>
      </c>
    </row>
    <row r="657" spans="2:5" x14ac:dyDescent="0.2">
      <c r="B657" s="13">
        <v>0.47642706688605718</v>
      </c>
      <c r="C657" s="13">
        <v>7.6422286649137583E-2</v>
      </c>
      <c r="D657" s="13">
        <v>24.868074397850148</v>
      </c>
      <c r="E657" s="13">
        <v>84.21810082509333</v>
      </c>
    </row>
    <row r="658" spans="2:5" x14ac:dyDescent="0.2">
      <c r="B658" s="13">
        <v>0.66424700847943796</v>
      </c>
      <c r="C658" s="13">
        <v>8.7116649255413139E-2</v>
      </c>
      <c r="D658" s="13">
        <v>25.455144533502004</v>
      </c>
      <c r="E658" s="13">
        <v>87.183274012522361</v>
      </c>
    </row>
    <row r="659" spans="2:5" x14ac:dyDescent="0.2">
      <c r="B659" s="13">
        <v>0.82608120230616711</v>
      </c>
      <c r="C659" s="13">
        <v>9.5271511916354204E-2</v>
      </c>
      <c r="D659" s="13">
        <v>27.360417788283623</v>
      </c>
      <c r="E659" s="13">
        <v>88.776179322547407</v>
      </c>
    </row>
    <row r="660" spans="2:5" x14ac:dyDescent="0.2">
      <c r="B660" s="13">
        <v>0.73762385836886102</v>
      </c>
      <c r="C660" s="13">
        <v>6.9027640279981872E-2</v>
      </c>
      <c r="D660" s="13">
        <v>29.461731926475732</v>
      </c>
      <c r="E660" s="13">
        <v>90.854760606834731</v>
      </c>
    </row>
    <row r="661" spans="2:5" x14ac:dyDescent="0.2">
      <c r="B661" s="13">
        <v>0.59419800092351927</v>
      </c>
      <c r="C661" s="13">
        <v>9.734922983961776E-2</v>
      </c>
      <c r="D661" s="13">
        <v>32.005199982300695</v>
      </c>
      <c r="E661" s="13">
        <v>83.871812197382098</v>
      </c>
    </row>
    <row r="662" spans="2:5" x14ac:dyDescent="0.2">
      <c r="B662" s="13">
        <v>0.63829795837306513</v>
      </c>
      <c r="C662" s="13">
        <v>7.2578077304572608E-2</v>
      </c>
      <c r="D662" s="13">
        <v>27.453124759571967</v>
      </c>
      <c r="E662" s="13">
        <v>88.86436763059416</v>
      </c>
    </row>
    <row r="663" spans="2:5" x14ac:dyDescent="0.2">
      <c r="B663" s="13">
        <v>0.55634450236539523</v>
      </c>
      <c r="C663" s="13">
        <v>7.4587603718212395E-2</v>
      </c>
      <c r="D663" s="13">
        <v>27.538904825257891</v>
      </c>
      <c r="E663" s="13">
        <v>86.828440322818992</v>
      </c>
    </row>
    <row r="664" spans="2:5" x14ac:dyDescent="0.2">
      <c r="B664" s="13">
        <v>0.75944617040837703</v>
      </c>
      <c r="C664" s="13">
        <v>6.8538347784661419E-2</v>
      </c>
      <c r="D664" s="13">
        <v>27.25011701471745</v>
      </c>
      <c r="E664" s="13">
        <v>91.204613785098317</v>
      </c>
    </row>
    <row r="665" spans="2:5" x14ac:dyDescent="0.2">
      <c r="B665" s="13">
        <v>0.64060001292717172</v>
      </c>
      <c r="C665" s="13">
        <v>6.4275642312924139E-2</v>
      </c>
      <c r="D665" s="13">
        <v>24.541044399973114</v>
      </c>
      <c r="E665" s="13">
        <v>90.20258795695527</v>
      </c>
    </row>
    <row r="666" spans="2:5" x14ac:dyDescent="0.2">
      <c r="B666" s="13">
        <v>0.57766706888092012</v>
      </c>
      <c r="C666" s="13">
        <v>6.862665626961377E-2</v>
      </c>
      <c r="D666" s="13">
        <v>26.086988082948633</v>
      </c>
      <c r="E666" s="13">
        <v>88.352460673093248</v>
      </c>
    </row>
    <row r="667" spans="2:5" x14ac:dyDescent="0.2">
      <c r="B667" s="13">
        <v>0.51625759263858306</v>
      </c>
      <c r="C667" s="13">
        <v>7.7675358746208234E-2</v>
      </c>
      <c r="D667" s="13">
        <v>29.76802855002277</v>
      </c>
      <c r="E667" s="13">
        <v>85.176402435085748</v>
      </c>
    </row>
    <row r="668" spans="2:5" x14ac:dyDescent="0.2">
      <c r="B668" s="13">
        <v>0.53862439552696006</v>
      </c>
      <c r="C668" s="13">
        <v>5.8960558671238276E-2</v>
      </c>
      <c r="D668" s="13">
        <v>28.487143019264554</v>
      </c>
      <c r="E668" s="13">
        <v>89.238191255465054</v>
      </c>
    </row>
    <row r="669" spans="2:5" x14ac:dyDescent="0.2">
      <c r="B669" s="13">
        <v>0.40780117499710944</v>
      </c>
      <c r="C669" s="13">
        <v>6.5944262807335022E-2</v>
      </c>
      <c r="D669" s="13">
        <v>27.253286059229243</v>
      </c>
      <c r="E669" s="13">
        <v>84.032642451291721</v>
      </c>
    </row>
    <row r="670" spans="2:5" x14ac:dyDescent="0.2">
      <c r="B670" s="13">
        <v>0.58674499987838347</v>
      </c>
      <c r="C670" s="13">
        <v>4.9933182391459746E-2</v>
      </c>
      <c r="D670" s="13">
        <v>28.135922556554355</v>
      </c>
      <c r="E670" s="13">
        <v>91.652455182890876</v>
      </c>
    </row>
    <row r="671" spans="2:5" x14ac:dyDescent="0.2">
      <c r="B671" s="13">
        <v>0.48349075173483269</v>
      </c>
      <c r="C671" s="13">
        <v>5.2448034391511918E-2</v>
      </c>
      <c r="D671" s="13">
        <v>24.558328533364833</v>
      </c>
      <c r="E671" s="13">
        <v>89.343021158659894</v>
      </c>
    </row>
    <row r="672" spans="2:5" x14ac:dyDescent="0.2">
      <c r="B672" s="13">
        <v>0.62772659864913294</v>
      </c>
      <c r="C672" s="13">
        <v>5.3908654421925495E-2</v>
      </c>
      <c r="D672" s="13">
        <v>24.106659960131427</v>
      </c>
      <c r="E672" s="13">
        <v>91.616959530584836</v>
      </c>
    </row>
    <row r="673" spans="2:5" x14ac:dyDescent="0.2">
      <c r="B673" s="13">
        <v>0.53458664803332157</v>
      </c>
      <c r="C673" s="13">
        <v>6.2034675236083733E-2</v>
      </c>
      <c r="D673" s="13">
        <v>29.315619593200793</v>
      </c>
      <c r="E673" s="13">
        <v>88.583218557471426</v>
      </c>
    </row>
    <row r="674" spans="2:5" x14ac:dyDescent="0.2">
      <c r="B674" s="13">
        <v>0.48674178626865805</v>
      </c>
      <c r="C674" s="13">
        <v>7.2007143290364548E-2</v>
      </c>
      <c r="D674" s="13">
        <v>28.671182239406349</v>
      </c>
      <c r="E674" s="13">
        <v>85.420827967810141</v>
      </c>
    </row>
    <row r="675" spans="2:5" x14ac:dyDescent="0.2">
      <c r="B675" s="13">
        <v>0.40099690413173661</v>
      </c>
      <c r="C675" s="13">
        <v>7.1687405371005888E-2</v>
      </c>
      <c r="D675" s="13">
        <v>26.089269789519737</v>
      </c>
      <c r="E675" s="13">
        <v>82.34897988251592</v>
      </c>
    </row>
    <row r="676" spans="2:5" x14ac:dyDescent="0.2">
      <c r="B676" s="13">
        <v>0.45470269469125268</v>
      </c>
      <c r="C676" s="13">
        <v>7.3362742920995025E-2</v>
      </c>
      <c r="D676" s="13">
        <v>29.035658093539997</v>
      </c>
      <c r="E676" s="13">
        <v>84.078213473161483</v>
      </c>
    </row>
    <row r="677" spans="2:5" x14ac:dyDescent="0.2">
      <c r="B677" s="13">
        <v>0.45687391550643974</v>
      </c>
      <c r="C677" s="13">
        <v>5.9991857922105922E-2</v>
      </c>
      <c r="D677" s="13">
        <v>29.003256727944191</v>
      </c>
      <c r="E677" s="13">
        <v>87.0491129685673</v>
      </c>
    </row>
    <row r="678" spans="2:5" x14ac:dyDescent="0.2">
      <c r="B678" s="13">
        <v>0.66400732806479867</v>
      </c>
      <c r="C678" s="13">
        <v>7.0005188904753532E-2</v>
      </c>
      <c r="D678" s="13">
        <v>26.987448531742629</v>
      </c>
      <c r="E678" s="13">
        <v>89.689820772649185</v>
      </c>
    </row>
    <row r="679" spans="2:5" x14ac:dyDescent="0.2">
      <c r="B679" s="13">
        <v>0.66463038465821411</v>
      </c>
      <c r="C679" s="13">
        <v>7.4593120938435176E-2</v>
      </c>
      <c r="D679" s="13">
        <v>26.581676280791278</v>
      </c>
      <c r="E679" s="13">
        <v>89.026576419435528</v>
      </c>
    </row>
    <row r="680" spans="2:5" x14ac:dyDescent="0.2">
      <c r="B680" s="13">
        <v>0.53412405387223649</v>
      </c>
      <c r="C680" s="13">
        <v>5.6006528305007505E-2</v>
      </c>
      <c r="D680" s="13">
        <v>27.619411962009956</v>
      </c>
      <c r="E680" s="13">
        <v>89.696207615028371</v>
      </c>
    </row>
    <row r="681" spans="2:5" x14ac:dyDescent="0.2">
      <c r="B681" s="13">
        <v>0.5643606360071568</v>
      </c>
      <c r="C681" s="13">
        <v>5.4902755845140434E-2</v>
      </c>
      <c r="D681" s="13">
        <v>27.11616913063882</v>
      </c>
      <c r="E681" s="13">
        <v>90.454835419695826</v>
      </c>
    </row>
    <row r="682" spans="2:5" x14ac:dyDescent="0.2">
      <c r="B682" s="13">
        <v>0.50338264298630575</v>
      </c>
      <c r="C682" s="13">
        <v>6.583902296309839E-2</v>
      </c>
      <c r="D682" s="13">
        <v>29.895090043794664</v>
      </c>
      <c r="E682" s="13">
        <v>87.112531777945492</v>
      </c>
    </row>
    <row r="683" spans="2:5" x14ac:dyDescent="0.2">
      <c r="B683" s="13">
        <v>0.4411925865279645</v>
      </c>
      <c r="C683" s="13">
        <v>7.3454511913831386E-2</v>
      </c>
      <c r="D683" s="13">
        <v>29.660148522474898</v>
      </c>
      <c r="E683" s="13">
        <v>83.557853089338948</v>
      </c>
    </row>
    <row r="684" spans="2:5" x14ac:dyDescent="0.2">
      <c r="B684" s="13">
        <v>0.38737811001153255</v>
      </c>
      <c r="C684" s="13">
        <v>6.0535729729943706E-2</v>
      </c>
      <c r="D684" s="13">
        <v>29.277848134335937</v>
      </c>
      <c r="E684" s="13">
        <v>84.547774073302321</v>
      </c>
    </row>
    <row r="685" spans="2:5" x14ac:dyDescent="0.2">
      <c r="B685" s="13">
        <v>0.37079168123927009</v>
      </c>
      <c r="C685" s="13">
        <v>6.3361280938628098E-2</v>
      </c>
      <c r="D685" s="13">
        <v>30.234872878095945</v>
      </c>
      <c r="E685" s="13">
        <v>83.086010556406151</v>
      </c>
    </row>
    <row r="686" spans="2:5" x14ac:dyDescent="0.2">
      <c r="B686" s="13">
        <v>0.46055744450416436</v>
      </c>
      <c r="C686" s="13">
        <v>5.4863764547029258E-2</v>
      </c>
      <c r="D686" s="13">
        <v>29.0572608604826</v>
      </c>
      <c r="E686" s="13">
        <v>88.254165590434766</v>
      </c>
    </row>
    <row r="687" spans="2:5" x14ac:dyDescent="0.2">
      <c r="B687" s="13">
        <v>0.61044842595870608</v>
      </c>
      <c r="C687" s="13">
        <v>6.5862653774418772E-2</v>
      </c>
      <c r="D687" s="13">
        <v>28.828028190389517</v>
      </c>
      <c r="E687" s="13">
        <v>89.415059351304265</v>
      </c>
    </row>
    <row r="688" spans="2:5" x14ac:dyDescent="0.2">
      <c r="B688" s="13">
        <v>0.51297813542269188</v>
      </c>
      <c r="C688" s="13">
        <v>8.8721114549359908E-2</v>
      </c>
      <c r="D688" s="13">
        <v>26.126362440991855</v>
      </c>
      <c r="E688" s="13">
        <v>82.986508054049239</v>
      </c>
    </row>
    <row r="689" spans="2:5" x14ac:dyDescent="0.2">
      <c r="B689" s="13">
        <v>0.58237928473238743</v>
      </c>
      <c r="C689" s="13">
        <v>9.9621594519091528E-2</v>
      </c>
      <c r="D689" s="13">
        <v>28.841886234351836</v>
      </c>
      <c r="E689" s="13">
        <v>83.181348697061068</v>
      </c>
    </row>
    <row r="690" spans="2:5" x14ac:dyDescent="0.2">
      <c r="B690" s="13">
        <v>0.53109416114570962</v>
      </c>
      <c r="C690" s="13">
        <v>8.2460883476085045E-2</v>
      </c>
      <c r="D690" s="13">
        <v>30.305160790092859</v>
      </c>
      <c r="E690" s="13">
        <v>84.703877476654</v>
      </c>
    </row>
    <row r="691" spans="2:5" x14ac:dyDescent="0.2">
      <c r="B691" s="13">
        <v>0.42107459757239207</v>
      </c>
      <c r="C691" s="13">
        <v>6.0571205358566076E-2</v>
      </c>
      <c r="D691" s="13">
        <v>27.611275447600544</v>
      </c>
      <c r="E691" s="13">
        <v>85.803317002546734</v>
      </c>
    </row>
    <row r="692" spans="2:5" x14ac:dyDescent="0.2">
      <c r="B692" s="13">
        <v>0.42473727028827057</v>
      </c>
      <c r="C692" s="13">
        <v>5.363555638024517E-2</v>
      </c>
      <c r="D692" s="13">
        <v>27.127374588743297</v>
      </c>
      <c r="E692" s="13">
        <v>87.545154710731921</v>
      </c>
    </row>
    <row r="693" spans="2:5" x14ac:dyDescent="0.2">
      <c r="B693" s="13">
        <v>0.56304750411635218</v>
      </c>
      <c r="C693" s="13">
        <v>6.0015108332066497E-2</v>
      </c>
      <c r="D693" s="13">
        <v>29.271710142666368</v>
      </c>
      <c r="E693" s="13">
        <v>89.524572378178433</v>
      </c>
    </row>
    <row r="694" spans="2:5" x14ac:dyDescent="0.2">
      <c r="B694" s="13">
        <v>0.6145383324973267</v>
      </c>
      <c r="C694" s="13">
        <v>5.8415633172102001E-2</v>
      </c>
      <c r="D694" s="13">
        <v>29.707360271604696</v>
      </c>
      <c r="E694" s="13">
        <v>90.672683355285784</v>
      </c>
    </row>
    <row r="695" spans="2:5" x14ac:dyDescent="0.2">
      <c r="B695" s="13">
        <v>0.53797655170593917</v>
      </c>
      <c r="C695" s="13">
        <v>5.5705435185645413E-2</v>
      </c>
      <c r="D695" s="13">
        <v>26.938207880763816</v>
      </c>
      <c r="E695" s="13">
        <v>89.831140124937733</v>
      </c>
    </row>
    <row r="696" spans="2:5" x14ac:dyDescent="0.2">
      <c r="B696" s="13">
        <v>0.58826054233946468</v>
      </c>
      <c r="C696" s="13">
        <v>7.4188666885580581E-2</v>
      </c>
      <c r="D696" s="13">
        <v>29.308433081726189</v>
      </c>
      <c r="E696" s="13">
        <v>87.610236420996387</v>
      </c>
    </row>
    <row r="697" spans="2:5" x14ac:dyDescent="0.2">
      <c r="B697" s="13">
        <v>0.56071405079726955</v>
      </c>
      <c r="C697" s="13">
        <v>6.8055263822564396E-2</v>
      </c>
      <c r="D697" s="13">
        <v>28.94906983343505</v>
      </c>
      <c r="E697" s="13">
        <v>88.069790321664598</v>
      </c>
    </row>
    <row r="698" spans="2:5" x14ac:dyDescent="0.2">
      <c r="B698" s="13">
        <v>0.45595827381755799</v>
      </c>
      <c r="C698" s="13">
        <v>5.360036893580343E-2</v>
      </c>
      <c r="D698" s="13">
        <v>32.339682502509696</v>
      </c>
      <c r="E698" s="13">
        <v>88.390958196773695</v>
      </c>
    </row>
    <row r="699" spans="2:5" x14ac:dyDescent="0.2">
      <c r="B699" s="13">
        <v>0.44339572158116752</v>
      </c>
      <c r="C699" s="13">
        <v>7.9987593559345149E-2</v>
      </c>
      <c r="D699" s="13">
        <v>27.581006461974926</v>
      </c>
      <c r="E699" s="13">
        <v>82.198608253027643</v>
      </c>
    </row>
    <row r="700" spans="2:5" x14ac:dyDescent="0.2">
      <c r="B700" s="13">
        <v>0.50765172515497314</v>
      </c>
      <c r="C700" s="13">
        <v>7.2273331929833401E-2</v>
      </c>
      <c r="D700" s="13">
        <v>28.390469752681611</v>
      </c>
      <c r="E700" s="13">
        <v>85.982089424450734</v>
      </c>
    </row>
    <row r="701" spans="2:5" x14ac:dyDescent="0.2">
      <c r="B701" s="13">
        <v>0.5665609374186259</v>
      </c>
      <c r="C701" s="13">
        <v>7.074226711129171E-2</v>
      </c>
      <c r="D701" s="13">
        <v>31.410302255028167</v>
      </c>
      <c r="E701" s="13">
        <v>87.711284121181151</v>
      </c>
    </row>
    <row r="702" spans="2:5" x14ac:dyDescent="0.2">
      <c r="B702" s="13">
        <v>0.49303512236679625</v>
      </c>
      <c r="C702" s="13">
        <v>4.9893486539351883E-2</v>
      </c>
      <c r="D702" s="13">
        <v>27.269541537785557</v>
      </c>
      <c r="E702" s="13">
        <v>90.045088517295284</v>
      </c>
    </row>
    <row r="703" spans="2:5" x14ac:dyDescent="0.2">
      <c r="B703" s="13">
        <v>0.64612205637315712</v>
      </c>
      <c r="C703" s="13">
        <v>5.6340533230450469E-2</v>
      </c>
      <c r="D703" s="13">
        <v>30.099077936933178</v>
      </c>
      <c r="E703" s="13">
        <v>91.451384742054714</v>
      </c>
    </row>
    <row r="704" spans="2:5" x14ac:dyDescent="0.2">
      <c r="B704" s="13">
        <v>0.58206743926509696</v>
      </c>
      <c r="C704" s="13">
        <v>8.7900305329763631E-2</v>
      </c>
      <c r="D704" s="13">
        <v>27.882232769613385</v>
      </c>
      <c r="E704" s="13">
        <v>85.167098692536925</v>
      </c>
    </row>
    <row r="705" spans="2:5" x14ac:dyDescent="0.2">
      <c r="B705" s="13">
        <v>0.49292914399475407</v>
      </c>
      <c r="C705" s="13">
        <v>9.5985921783096645E-2</v>
      </c>
      <c r="D705" s="13">
        <v>28.498627685597381</v>
      </c>
      <c r="E705" s="13">
        <v>80.799580511360716</v>
      </c>
    </row>
    <row r="706" spans="2:5" x14ac:dyDescent="0.2">
      <c r="B706" s="13">
        <v>0.42657721421301525</v>
      </c>
      <c r="C706" s="13">
        <v>7.4343784794478507E-2</v>
      </c>
      <c r="D706" s="13">
        <v>28.160772254348743</v>
      </c>
      <c r="E706" s="13">
        <v>82.790586816738809</v>
      </c>
    </row>
    <row r="707" spans="2:5" x14ac:dyDescent="0.2">
      <c r="B707" s="13">
        <v>0.57584328483017644</v>
      </c>
      <c r="C707" s="13">
        <v>6.5787004808856284E-2</v>
      </c>
      <c r="D707" s="13">
        <v>30.788968829318957</v>
      </c>
      <c r="E707" s="13">
        <v>88.765201915307827</v>
      </c>
    </row>
    <row r="708" spans="2:5" x14ac:dyDescent="0.2">
      <c r="B708" s="13">
        <v>0.48766020942125687</v>
      </c>
      <c r="C708" s="13">
        <v>6.7972454157196188E-2</v>
      </c>
      <c r="D708" s="13">
        <v>29.227811408929757</v>
      </c>
      <c r="E708" s="13">
        <v>86.262125104693311</v>
      </c>
    </row>
    <row r="709" spans="2:5" x14ac:dyDescent="0.2">
      <c r="B709" s="13">
        <v>0.42458339778081983</v>
      </c>
      <c r="C709" s="13">
        <v>7.2831982851860488E-2</v>
      </c>
      <c r="D709" s="13">
        <v>27.087513066307412</v>
      </c>
      <c r="E709" s="13">
        <v>83.069602775305924</v>
      </c>
    </row>
    <row r="710" spans="2:5" x14ac:dyDescent="0.2">
      <c r="B710" s="13">
        <v>0.43222826996301839</v>
      </c>
      <c r="C710" s="13">
        <v>6.7764027342340077E-2</v>
      </c>
      <c r="D710" s="13">
        <v>28.553333289017022</v>
      </c>
      <c r="E710" s="13">
        <v>84.522759903018752</v>
      </c>
    </row>
    <row r="711" spans="2:5" x14ac:dyDescent="0.2">
      <c r="B711" s="13">
        <v>0.43449216350571124</v>
      </c>
      <c r="C711" s="13">
        <v>6.4522805609457515E-2</v>
      </c>
      <c r="D711" s="13">
        <v>30.50960043955358</v>
      </c>
      <c r="E711" s="13">
        <v>85.330294033377683</v>
      </c>
    </row>
    <row r="712" spans="2:5" x14ac:dyDescent="0.2">
      <c r="B712" s="13">
        <v>0.56361133156356247</v>
      </c>
      <c r="C712" s="13">
        <v>5.998628246227547E-2</v>
      </c>
      <c r="D712" s="13">
        <v>30.273013210232815</v>
      </c>
      <c r="E712" s="13">
        <v>89.534212733176687</v>
      </c>
    </row>
    <row r="713" spans="2:5" x14ac:dyDescent="0.2">
      <c r="B713" s="13">
        <v>0.60994296917968538</v>
      </c>
      <c r="C713" s="13">
        <v>9.2501325994654382E-2</v>
      </c>
      <c r="D713" s="13">
        <v>31.573922249836883</v>
      </c>
      <c r="E713" s="13">
        <v>85.083697890772854</v>
      </c>
    </row>
    <row r="714" spans="2:5" x14ac:dyDescent="0.2">
      <c r="B714" s="13">
        <v>0.66162756748726603</v>
      </c>
      <c r="C714" s="13">
        <v>8.0562417154750848E-2</v>
      </c>
      <c r="D714" s="13">
        <v>29.095230401969047</v>
      </c>
      <c r="E714" s="13">
        <v>88.067452184634064</v>
      </c>
    </row>
    <row r="715" spans="2:5" x14ac:dyDescent="0.2">
      <c r="B715" s="13">
        <v>0.57912939353878479</v>
      </c>
      <c r="C715" s="13">
        <v>6.0273714322440032E-2</v>
      </c>
      <c r="D715" s="13">
        <v>30.011284762630531</v>
      </c>
      <c r="E715" s="13">
        <v>89.772654501266373</v>
      </c>
    </row>
    <row r="716" spans="2:5" x14ac:dyDescent="0.2">
      <c r="B716" s="13">
        <v>0.54500330325057122</v>
      </c>
      <c r="C716" s="13">
        <v>6.4002015453093947E-2</v>
      </c>
      <c r="D716" s="13">
        <v>30.852722287546513</v>
      </c>
      <c r="E716" s="13">
        <v>88.440045367536442</v>
      </c>
    </row>
    <row r="717" spans="2:5" x14ac:dyDescent="0.2">
      <c r="B717" s="13">
        <v>0.56062606852924612</v>
      </c>
      <c r="C717" s="13">
        <v>8.4049822605364866E-2</v>
      </c>
      <c r="D717" s="13">
        <v>28.050034270420756</v>
      </c>
      <c r="E717" s="13">
        <v>85.26334923430997</v>
      </c>
    </row>
    <row r="718" spans="2:5" x14ac:dyDescent="0.2">
      <c r="B718" s="13">
        <v>0.54040446679207554</v>
      </c>
      <c r="C718" s="13">
        <v>0.10079119668308929</v>
      </c>
      <c r="D718" s="13">
        <v>26.92296270375352</v>
      </c>
      <c r="E718" s="13">
        <v>81.654622966431944</v>
      </c>
    </row>
    <row r="719" spans="2:5" x14ac:dyDescent="0.2">
      <c r="B719" s="13">
        <v>0.52537460622695098</v>
      </c>
      <c r="C719" s="13">
        <v>8.4453924047843076E-2</v>
      </c>
      <c r="D719" s="13">
        <v>28.160829482661686</v>
      </c>
      <c r="E719" s="13">
        <v>84.17745533876041</v>
      </c>
    </row>
    <row r="720" spans="2:5" x14ac:dyDescent="0.2">
      <c r="B720" s="13">
        <v>0.7024744074283068</v>
      </c>
      <c r="C720" s="13">
        <v>7.8280703962624709E-2</v>
      </c>
      <c r="D720" s="13">
        <v>31.579223103848562</v>
      </c>
      <c r="E720" s="13">
        <v>89.077243994147338</v>
      </c>
    </row>
    <row r="721" spans="2:5" x14ac:dyDescent="0.2">
      <c r="B721" s="13">
        <v>0.67602836188598747</v>
      </c>
      <c r="C721" s="13">
        <v>7.5592973070064393E-2</v>
      </c>
      <c r="D721" s="13">
        <v>31.198894699515836</v>
      </c>
      <c r="E721" s="13">
        <v>89.033800012751854</v>
      </c>
    </row>
    <row r="722" spans="2:5" x14ac:dyDescent="0.2">
      <c r="B722" s="13">
        <v>0.56230085830196819</v>
      </c>
      <c r="C722" s="13">
        <v>8.5484723420113568E-2</v>
      </c>
      <c r="D722" s="13">
        <v>26.901922583666892</v>
      </c>
      <c r="E722" s="13">
        <v>85.067648313559957</v>
      </c>
    </row>
    <row r="723" spans="2:5" x14ac:dyDescent="0.2">
      <c r="B723" s="13">
        <v>0.41887814777129367</v>
      </c>
      <c r="C723" s="13">
        <v>6.9392904237119912E-2</v>
      </c>
      <c r="D723" s="13">
        <v>28.173155578446242</v>
      </c>
      <c r="E723" s="13">
        <v>83.63964152535975</v>
      </c>
    </row>
    <row r="724" spans="2:5" x14ac:dyDescent="0.2">
      <c r="B724" s="13">
        <v>0.37329953429463031</v>
      </c>
      <c r="C724" s="13">
        <v>6.3169622173831E-2</v>
      </c>
      <c r="D724" s="13">
        <v>27.606417512554923</v>
      </c>
      <c r="E724" s="13">
        <v>83.268570496326575</v>
      </c>
    </row>
    <row r="725" spans="2:5" x14ac:dyDescent="0.2">
      <c r="B725" s="13">
        <v>0.36452063898948628</v>
      </c>
      <c r="C725" s="13">
        <v>5.4944013847147102E-2</v>
      </c>
      <c r="D725" s="13">
        <v>28.559055428760839</v>
      </c>
      <c r="E725" s="13">
        <v>85.090753805197082</v>
      </c>
    </row>
    <row r="726" spans="2:5" x14ac:dyDescent="0.2">
      <c r="B726" s="13">
        <v>0.42786729346066266</v>
      </c>
      <c r="C726" s="13">
        <v>5.4251900382904873E-2</v>
      </c>
      <c r="D726" s="13">
        <v>29.907049107295457</v>
      </c>
      <c r="E726" s="13">
        <v>87.479079426885519</v>
      </c>
    </row>
    <row r="727" spans="2:5" x14ac:dyDescent="0.2">
      <c r="B727" s="13">
        <v>0.49276443578303575</v>
      </c>
      <c r="C727" s="13">
        <v>7.2461180930762314E-2</v>
      </c>
      <c r="D727" s="13">
        <v>29.133718874881154</v>
      </c>
      <c r="E727" s="13">
        <v>85.507639369053621</v>
      </c>
    </row>
    <row r="728" spans="2:5" x14ac:dyDescent="0.2">
      <c r="B728" s="13">
        <v>0.49759890313643895</v>
      </c>
      <c r="C728" s="13">
        <v>8.6214506171902835E-2</v>
      </c>
      <c r="D728" s="13">
        <v>27.452520785244875</v>
      </c>
      <c r="E728" s="13">
        <v>82.93435037349991</v>
      </c>
    </row>
    <row r="729" spans="2:5" x14ac:dyDescent="0.2">
      <c r="B729" s="13">
        <v>0.53144033406443791</v>
      </c>
      <c r="C729" s="13">
        <v>0.1040658491642686</v>
      </c>
      <c r="D729" s="13">
        <v>26.714359339787553</v>
      </c>
      <c r="E729" s="13">
        <v>80.732644183488091</v>
      </c>
    </row>
    <row r="730" spans="2:5" x14ac:dyDescent="0.2">
      <c r="B730" s="13">
        <v>0.65169932121067864</v>
      </c>
      <c r="C730" s="13">
        <v>7.7937825712766556E-2</v>
      </c>
      <c r="D730" s="13">
        <v>28.204639721472351</v>
      </c>
      <c r="E730" s="13">
        <v>88.284787794965396</v>
      </c>
    </row>
    <row r="731" spans="2:5" x14ac:dyDescent="0.2">
      <c r="B731" s="13">
        <v>0.5359628607677539</v>
      </c>
      <c r="C731" s="13">
        <v>8.1777620530487233E-2</v>
      </c>
      <c r="D731" s="13">
        <v>29.701209816136828</v>
      </c>
      <c r="E731" s="13">
        <v>84.975891801845421</v>
      </c>
    </row>
    <row r="732" spans="2:5" x14ac:dyDescent="0.2">
      <c r="B732" s="13">
        <v>0.48267831890072965</v>
      </c>
      <c r="C732" s="13">
        <v>8.4593685397207311E-2</v>
      </c>
      <c r="D732" s="13">
        <v>28.498486211501667</v>
      </c>
      <c r="E732" s="13">
        <v>82.719648524108834</v>
      </c>
    </row>
    <row r="733" spans="2:5" x14ac:dyDescent="0.2">
      <c r="B733" s="13">
        <v>0.448389140136014</v>
      </c>
      <c r="C733" s="13">
        <v>8.0131707532165031E-2</v>
      </c>
      <c r="D733" s="13">
        <v>27.664169417759034</v>
      </c>
      <c r="E733" s="13">
        <v>82.36756612228551</v>
      </c>
    </row>
    <row r="734" spans="2:5" x14ac:dyDescent="0.2">
      <c r="B734" s="13">
        <v>0.43542849396110644</v>
      </c>
      <c r="C734" s="13">
        <v>8.7258924678884464E-2</v>
      </c>
      <c r="D734" s="13">
        <v>28.762858142762052</v>
      </c>
      <c r="E734" s="13">
        <v>80.203533509907913</v>
      </c>
    </row>
    <row r="735" spans="2:5" x14ac:dyDescent="0.2">
      <c r="B735" s="13">
        <v>0.46176847498661627</v>
      </c>
      <c r="C735" s="13">
        <v>7.8936943271809862E-2</v>
      </c>
      <c r="D735" s="13">
        <v>26.590865055151266</v>
      </c>
      <c r="E735" s="13">
        <v>83.152358781564786</v>
      </c>
    </row>
    <row r="736" spans="2:5" x14ac:dyDescent="0.2">
      <c r="B736" s="13">
        <v>0.44878929631243758</v>
      </c>
      <c r="C736" s="13">
        <v>8.8544951845371672E-2</v>
      </c>
      <c r="D736" s="13">
        <v>27.38566728599957</v>
      </c>
      <c r="E736" s="13">
        <v>80.530638510792741</v>
      </c>
    </row>
    <row r="737" spans="2:5" x14ac:dyDescent="0.2">
      <c r="B737" s="13">
        <v>0.46101623408346976</v>
      </c>
      <c r="C737" s="13">
        <v>6.9456272027387148E-2</v>
      </c>
      <c r="D737" s="13">
        <v>26.007704091869062</v>
      </c>
      <c r="E737" s="13">
        <v>85.161526789026112</v>
      </c>
    </row>
    <row r="738" spans="2:5" x14ac:dyDescent="0.2">
      <c r="B738" s="13">
        <v>0.47910934001195388</v>
      </c>
      <c r="C738" s="13">
        <v>7.784244765727405E-2</v>
      </c>
      <c r="D738" s="13">
        <v>28.535376256219305</v>
      </c>
      <c r="E738" s="13">
        <v>83.981772033139308</v>
      </c>
    </row>
    <row r="739" spans="2:5" x14ac:dyDescent="0.2">
      <c r="B739" s="13">
        <v>0.51005316363790953</v>
      </c>
      <c r="C739" s="13">
        <v>5.3975948440087775E-2</v>
      </c>
      <c r="D739" s="13">
        <v>27.208924896447364</v>
      </c>
      <c r="E739" s="13">
        <v>89.595319351928566</v>
      </c>
    </row>
    <row r="740" spans="2:5" x14ac:dyDescent="0.2">
      <c r="B740" s="13">
        <v>0.47347653830736131</v>
      </c>
      <c r="C740" s="13">
        <v>5.340620096429198E-2</v>
      </c>
      <c r="D740" s="13">
        <v>28.191384422924369</v>
      </c>
      <c r="E740" s="13">
        <v>88.888804733552675</v>
      </c>
    </row>
    <row r="741" spans="2:5" x14ac:dyDescent="0.2">
      <c r="B741" s="13">
        <v>0.47745391151664401</v>
      </c>
      <c r="C741" s="13">
        <v>6.2159516718172207E-2</v>
      </c>
      <c r="D741" s="13">
        <v>27.995012816732537</v>
      </c>
      <c r="E741" s="13">
        <v>87.174604161449722</v>
      </c>
    </row>
    <row r="742" spans="2:5" x14ac:dyDescent="0.2">
      <c r="B742" s="13">
        <v>0.60854039793157622</v>
      </c>
      <c r="C742" s="13">
        <v>8.5912599453659172E-2</v>
      </c>
      <c r="D742" s="13">
        <v>31.74962115026414</v>
      </c>
      <c r="E742" s="13">
        <v>86.115209004355791</v>
      </c>
    </row>
    <row r="743" spans="2:5" x14ac:dyDescent="0.2">
      <c r="B743" s="13">
        <v>0.54996011677733092</v>
      </c>
      <c r="C743" s="13">
        <v>8.250719882754981E-2</v>
      </c>
      <c r="D743" s="13">
        <v>31.778470598921121</v>
      </c>
      <c r="E743" s="13">
        <v>85.218858974049994</v>
      </c>
    </row>
    <row r="744" spans="2:5" x14ac:dyDescent="0.2">
      <c r="B744" s="13">
        <v>0.39965358843206739</v>
      </c>
      <c r="C744" s="13">
        <v>7.3968861491412477E-2</v>
      </c>
      <c r="D744" s="13">
        <v>31.183986908496898</v>
      </c>
      <c r="E744" s="13">
        <v>81.685515158974411</v>
      </c>
    </row>
    <row r="745" spans="2:5" x14ac:dyDescent="0.2">
      <c r="B745" s="13">
        <v>0.62561123931905815</v>
      </c>
      <c r="C745" s="13">
        <v>9.6707376832383563E-2</v>
      </c>
      <c r="D745" s="13">
        <v>31.824581114795151</v>
      </c>
      <c r="E745" s="13">
        <v>84.799623431907278</v>
      </c>
    </row>
    <row r="746" spans="2:5" x14ac:dyDescent="0.2">
      <c r="B746" s="13">
        <v>0.83484200502909645</v>
      </c>
      <c r="C746" s="13">
        <v>7.3483994871019628E-2</v>
      </c>
      <c r="D746" s="13">
        <v>29.66462236917112</v>
      </c>
      <c r="E746" s="13">
        <v>91.424328695081229</v>
      </c>
    </row>
    <row r="747" spans="2:5" x14ac:dyDescent="0.2">
      <c r="B747" s="13">
        <v>0.61964428985827491</v>
      </c>
      <c r="C747" s="13">
        <v>0.11107871780979235</v>
      </c>
      <c r="D747" s="13">
        <v>28.500093976108612</v>
      </c>
      <c r="E747" s="13">
        <v>82.39492611352965</v>
      </c>
    </row>
    <row r="748" spans="2:5" x14ac:dyDescent="0.2">
      <c r="B748" s="13">
        <v>0.471424595632641</v>
      </c>
      <c r="C748" s="13">
        <v>8.5229960931874044E-2</v>
      </c>
      <c r="D748" s="13">
        <v>30.14169844103964</v>
      </c>
      <c r="E748" s="13">
        <v>82.153064439771981</v>
      </c>
    </row>
    <row r="749" spans="2:5" x14ac:dyDescent="0.2">
      <c r="B749" s="13">
        <v>0.46546048859729788</v>
      </c>
      <c r="C749" s="13">
        <v>8.9271684693663658E-2</v>
      </c>
      <c r="D749" s="13">
        <v>26.662727545832556</v>
      </c>
      <c r="E749" s="13">
        <v>81.092293198915243</v>
      </c>
    </row>
    <row r="750" spans="2:5" x14ac:dyDescent="0.2">
      <c r="B750" s="13">
        <v>0.47053815272360877</v>
      </c>
      <c r="C750" s="13">
        <v>6.6739017764037956E-2</v>
      </c>
      <c r="D750" s="13">
        <v>28.186589334449121</v>
      </c>
      <c r="E750" s="13">
        <v>86.02012405697549</v>
      </c>
    </row>
    <row r="751" spans="2:5" x14ac:dyDescent="0.2">
      <c r="B751" s="13">
        <v>0.52506808941574312</v>
      </c>
      <c r="C751" s="13">
        <v>6.6449553088310173E-2</v>
      </c>
      <c r="D751" s="13">
        <v>29.353555679484099</v>
      </c>
      <c r="E751" s="13">
        <v>87.542759841111049</v>
      </c>
    </row>
    <row r="752" spans="2:5" x14ac:dyDescent="0.2">
      <c r="B752" s="13">
        <v>0.54768945097046939</v>
      </c>
      <c r="C752" s="13">
        <v>8.2914458117315293E-2</v>
      </c>
      <c r="D752" s="13">
        <v>30.16708673071944</v>
      </c>
      <c r="E752" s="13">
        <v>85.094929290905426</v>
      </c>
    </row>
    <row r="753" spans="2:5" x14ac:dyDescent="0.2">
      <c r="B753" s="13">
        <v>0.43974072213738979</v>
      </c>
      <c r="C753" s="13">
        <v>6.1698085434552477E-2</v>
      </c>
      <c r="D753" s="13">
        <v>28.639838868092969</v>
      </c>
      <c r="E753" s="13">
        <v>86.155041739827738</v>
      </c>
    </row>
    <row r="754" spans="2:5" x14ac:dyDescent="0.2">
      <c r="B754" s="13">
        <v>0.46129404211300667</v>
      </c>
      <c r="C754" s="13">
        <v>9.0988652202982412E-2</v>
      </c>
      <c r="D754" s="13">
        <v>28.73453211766029</v>
      </c>
      <c r="E754" s="13">
        <v>80.530347796643511</v>
      </c>
    </row>
    <row r="755" spans="2:5" x14ac:dyDescent="0.2">
      <c r="B755" s="13">
        <v>0.42329749947877654</v>
      </c>
      <c r="C755" s="13">
        <v>8.299815814720958E-2</v>
      </c>
      <c r="D755" s="13">
        <v>25.351849744871647</v>
      </c>
      <c r="E755" s="13">
        <v>80.656533562482792</v>
      </c>
    </row>
    <row r="756" spans="2:5" x14ac:dyDescent="0.2">
      <c r="B756" s="13">
        <v>0.41133480492524604</v>
      </c>
      <c r="C756" s="13">
        <v>8.4583601066015493E-2</v>
      </c>
      <c r="D756" s="13">
        <v>25.594514708661404</v>
      </c>
      <c r="E756" s="13">
        <v>79.700189002042592</v>
      </c>
    </row>
    <row r="757" spans="2:5" x14ac:dyDescent="0.2">
      <c r="B757" s="13">
        <v>0.48817665341135918</v>
      </c>
      <c r="C757" s="13">
        <v>7.8244054348936221E-2</v>
      </c>
      <c r="D757" s="13">
        <v>24.76190931979346</v>
      </c>
      <c r="E757" s="13">
        <v>84.238365348447843</v>
      </c>
    </row>
    <row r="758" spans="2:5" x14ac:dyDescent="0.2">
      <c r="B758" s="13">
        <v>0.47003242081446595</v>
      </c>
      <c r="C758" s="13">
        <v>7.3542915915527807E-2</v>
      </c>
      <c r="D758" s="13">
        <v>28.05932423475813</v>
      </c>
      <c r="E758" s="13">
        <v>84.575320562509503</v>
      </c>
    </row>
    <row r="759" spans="2:5" x14ac:dyDescent="0.2">
      <c r="B759" s="13">
        <v>0.55686874271703179</v>
      </c>
      <c r="C759" s="13">
        <v>7.4868899616403861E-2</v>
      </c>
      <c r="D759" s="13">
        <v>27.612758942074986</v>
      </c>
      <c r="E759" s="13">
        <v>86.790700872410298</v>
      </c>
    </row>
    <row r="760" spans="2:5" x14ac:dyDescent="0.2">
      <c r="B760" s="13">
        <v>0.51955739345225993</v>
      </c>
      <c r="C760" s="13">
        <v>8.1765092047472371E-2</v>
      </c>
      <c r="D760" s="13">
        <v>26.568159686840385</v>
      </c>
      <c r="E760" s="13">
        <v>84.522672198786168</v>
      </c>
    </row>
    <row r="761" spans="2:5" x14ac:dyDescent="0.2">
      <c r="B761" s="13">
        <v>0.56799863281445451</v>
      </c>
      <c r="C761" s="13">
        <v>7.4064030728773281E-2</v>
      </c>
      <c r="D761" s="13">
        <v>26.667671586485401</v>
      </c>
      <c r="E761" s="13">
        <v>87.202714376726675</v>
      </c>
    </row>
    <row r="762" spans="2:5" x14ac:dyDescent="0.2">
      <c r="B762" s="13">
        <v>0.50303434074554376</v>
      </c>
      <c r="C762" s="13">
        <v>8.0700832799795286E-2</v>
      </c>
      <c r="D762" s="13">
        <v>26.586599382555793</v>
      </c>
      <c r="E762" s="13">
        <v>84.212811283756338</v>
      </c>
    </row>
    <row r="763" spans="2:5" x14ac:dyDescent="0.2">
      <c r="B763" s="13">
        <v>0.58359449097717297</v>
      </c>
      <c r="C763" s="13">
        <v>8.4903283680474603E-2</v>
      </c>
      <c r="D763" s="13">
        <v>28.294897797777534</v>
      </c>
      <c r="E763" s="13">
        <v>85.70884749644118</v>
      </c>
    </row>
    <row r="764" spans="2:5" x14ac:dyDescent="0.2">
      <c r="B764" s="13">
        <v>0.45571831570047561</v>
      </c>
      <c r="C764" s="13">
        <v>6.650171888378574E-2</v>
      </c>
      <c r="D764" s="13">
        <v>29.610452170565658</v>
      </c>
      <c r="E764" s="13">
        <v>85.599522196405957</v>
      </c>
    </row>
    <row r="765" spans="2:5" x14ac:dyDescent="0.2">
      <c r="B765" s="13">
        <v>0.4371032756103117</v>
      </c>
      <c r="C765" s="13">
        <v>5.561731686277633E-2</v>
      </c>
      <c r="D765" s="13">
        <v>26.695059937707967</v>
      </c>
      <c r="E765" s="13">
        <v>87.458145280295653</v>
      </c>
    </row>
    <row r="766" spans="2:5" x14ac:dyDescent="0.2">
      <c r="B766" s="13">
        <v>0.57558726717616471</v>
      </c>
      <c r="C766" s="13">
        <v>6.4945512679786668E-2</v>
      </c>
      <c r="D766" s="13">
        <v>28.068974227504398</v>
      </c>
      <c r="E766" s="13">
        <v>88.922399426228949</v>
      </c>
    </row>
    <row r="767" spans="2:5" x14ac:dyDescent="0.2">
      <c r="B767" s="13">
        <v>0.52718226791904554</v>
      </c>
      <c r="C767" s="13">
        <v>6.7107553237103296E-2</v>
      </c>
      <c r="D767" s="13">
        <v>27.253468827654128</v>
      </c>
      <c r="E767" s="13">
        <v>87.485942468330776</v>
      </c>
    </row>
    <row r="768" spans="2:5" x14ac:dyDescent="0.2">
      <c r="B768" s="13">
        <v>0.53919548008888574</v>
      </c>
      <c r="C768" s="13">
        <v>6.6529983062334874E-2</v>
      </c>
      <c r="D768" s="13">
        <v>28.436823302666088</v>
      </c>
      <c r="E768" s="13">
        <v>87.86682057301833</v>
      </c>
    </row>
    <row r="769" spans="2:5" x14ac:dyDescent="0.2">
      <c r="B769" s="13">
        <v>0.45766171690421054</v>
      </c>
      <c r="C769" s="13">
        <v>5.3200842298150544E-2</v>
      </c>
      <c r="D769" s="13">
        <v>28.200975322139747</v>
      </c>
      <c r="E769" s="13">
        <v>88.542544185540464</v>
      </c>
    </row>
    <row r="770" spans="2:5" x14ac:dyDescent="0.2">
      <c r="B770" s="13">
        <v>0.47100220281368965</v>
      </c>
      <c r="C770" s="13">
        <v>4.7252132299865732E-2</v>
      </c>
      <c r="D770" s="13">
        <v>28.900200861692166</v>
      </c>
      <c r="E770" s="13">
        <v>90.115086181844163</v>
      </c>
    </row>
    <row r="771" spans="2:5" x14ac:dyDescent="0.2">
      <c r="B771" s="13">
        <v>0.40371192946393281</v>
      </c>
      <c r="C771" s="13">
        <v>4.1646934533128961E-2</v>
      </c>
      <c r="D771" s="13">
        <v>24.111878324877914</v>
      </c>
      <c r="E771" s="13">
        <v>89.839170617379864</v>
      </c>
    </row>
    <row r="772" spans="2:5" x14ac:dyDescent="0.2">
      <c r="B772" s="13">
        <v>0.40245187713684732</v>
      </c>
      <c r="C772" s="13">
        <v>6.7744890240957215E-2</v>
      </c>
      <c r="D772" s="13">
        <v>27.480540140833135</v>
      </c>
      <c r="E772" s="13">
        <v>83.372488253290825</v>
      </c>
    </row>
    <row r="773" spans="2:5" x14ac:dyDescent="0.2">
      <c r="B773" s="13">
        <v>0.42086162531287202</v>
      </c>
      <c r="C773" s="13">
        <v>6.1530583258688966E-2</v>
      </c>
      <c r="D773" s="13">
        <v>29.779371351540746</v>
      </c>
      <c r="E773" s="13">
        <v>85.556632590964</v>
      </c>
    </row>
    <row r="774" spans="2:5" x14ac:dyDescent="0.2">
      <c r="B774" s="13">
        <v>0.76061090566067169</v>
      </c>
      <c r="C774" s="13">
        <v>7.3055470380745086E-2</v>
      </c>
      <c r="D774" s="13">
        <v>31.245392114711443</v>
      </c>
      <c r="E774" s="13">
        <v>90.607008744805157</v>
      </c>
    </row>
    <row r="775" spans="2:5" x14ac:dyDescent="0.2">
      <c r="B775" s="13">
        <v>0.42029393396899811</v>
      </c>
      <c r="C775" s="13">
        <v>5.8345932894442266E-2</v>
      </c>
      <c r="D775" s="13">
        <v>29.830991113360263</v>
      </c>
      <c r="E775" s="13">
        <v>86.286593048006296</v>
      </c>
    </row>
    <row r="776" spans="2:5" x14ac:dyDescent="0.2">
      <c r="B776" s="13">
        <v>0.33680511269018076</v>
      </c>
      <c r="C776" s="13">
        <v>6.5911039410062308E-2</v>
      </c>
      <c r="D776" s="13">
        <v>26.100963055659271</v>
      </c>
      <c r="E776" s="13">
        <v>80.634131070122237</v>
      </c>
    </row>
    <row r="777" spans="2:5" x14ac:dyDescent="0.2">
      <c r="B777" s="13">
        <v>0.37502004620177937</v>
      </c>
      <c r="C777" s="13">
        <v>5.8077316428271984E-2</v>
      </c>
      <c r="D777" s="13">
        <v>26.924868532825045</v>
      </c>
      <c r="E777" s="13">
        <v>84.696234428771845</v>
      </c>
    </row>
    <row r="778" spans="2:5" x14ac:dyDescent="0.2">
      <c r="B778" s="13">
        <v>0.45530571915964368</v>
      </c>
      <c r="C778" s="13">
        <v>9.0793424757371219E-2</v>
      </c>
      <c r="D778" s="13">
        <v>29.277981861359013</v>
      </c>
      <c r="E778" s="13">
        <v>80.307841055244353</v>
      </c>
    </row>
    <row r="779" spans="2:5" x14ac:dyDescent="0.2">
      <c r="B779" s="13">
        <v>0.39526099804655596</v>
      </c>
      <c r="C779" s="13">
        <v>0.12750494853454858</v>
      </c>
      <c r="D779" s="13">
        <v>29.070112050507596</v>
      </c>
      <c r="E779" s="13">
        <v>68.040012630852956</v>
      </c>
    </row>
    <row r="780" spans="2:5" x14ac:dyDescent="0.2">
      <c r="B780" s="13">
        <v>0.58538930780865883</v>
      </c>
      <c r="C780" s="13">
        <v>0.117664698319352</v>
      </c>
      <c r="D780" s="13">
        <v>29.418014570932183</v>
      </c>
      <c r="E780" s="13">
        <v>80.220615127697059</v>
      </c>
    </row>
    <row r="781" spans="2:5" x14ac:dyDescent="0.2">
      <c r="B781" s="13">
        <v>0.61494043953893951</v>
      </c>
      <c r="C781" s="13">
        <v>7.181473662732378E-2</v>
      </c>
      <c r="D781" s="13">
        <v>28.389115488180146</v>
      </c>
      <c r="E781" s="13">
        <v>88.545666251855508</v>
      </c>
    </row>
    <row r="782" spans="2:5" x14ac:dyDescent="0.2">
      <c r="B782" s="13">
        <v>0.52993722999996717</v>
      </c>
      <c r="C782" s="13">
        <v>7.2009288999995522E-2</v>
      </c>
      <c r="D782" s="13">
        <v>27.883469999998951</v>
      </c>
      <c r="E782" s="13">
        <v>86.635469192482987</v>
      </c>
    </row>
    <row r="783" spans="2:5" x14ac:dyDescent="0.2">
      <c r="B783" s="13">
        <v>0.48178170434833989</v>
      </c>
      <c r="C783" s="13">
        <v>6.2395508443594733E-2</v>
      </c>
      <c r="D783" s="13">
        <v>33.115913992824893</v>
      </c>
      <c r="E783" s="13">
        <v>87.213331738463211</v>
      </c>
    </row>
    <row r="784" spans="2:5" x14ac:dyDescent="0.2">
      <c r="B784" s="13">
        <v>0.5395565399540857</v>
      </c>
      <c r="C784" s="13">
        <v>6.2537771406880091E-2</v>
      </c>
      <c r="D784" s="13">
        <v>31.940980170093841</v>
      </c>
      <c r="E784" s="13">
        <v>88.582850595033989</v>
      </c>
    </row>
    <row r="785" spans="2:5" x14ac:dyDescent="0.2">
      <c r="B785" s="13">
        <v>0.55412935676234809</v>
      </c>
      <c r="C785" s="13">
        <v>7.7383453719930884E-2</v>
      </c>
      <c r="D785" s="13">
        <v>29.151380852063657</v>
      </c>
      <c r="E785" s="13">
        <v>86.264119700760617</v>
      </c>
    </row>
    <row r="786" spans="2:5" x14ac:dyDescent="0.2">
      <c r="B786" s="13">
        <v>0.42230957938811303</v>
      </c>
      <c r="C786" s="13">
        <v>4.5963466524508299E-2</v>
      </c>
      <c r="D786" s="13">
        <v>30.257175823739729</v>
      </c>
      <c r="E786" s="13">
        <v>89.251749387476309</v>
      </c>
    </row>
    <row r="787" spans="2:5" x14ac:dyDescent="0.2">
      <c r="B787" s="13">
        <v>0.4243919007883733</v>
      </c>
      <c r="C787" s="13">
        <v>5.619626166162011E-2</v>
      </c>
      <c r="D787" s="13">
        <v>26.432102755338867</v>
      </c>
      <c r="E787" s="13">
        <v>86.943250484739693</v>
      </c>
    </row>
    <row r="788" spans="2:5" x14ac:dyDescent="0.2">
      <c r="B788" s="13">
        <v>0.37334288118024</v>
      </c>
      <c r="C788" s="13">
        <v>5.8067599588447677E-2</v>
      </c>
      <c r="D788" s="13">
        <v>28.39808618111584</v>
      </c>
      <c r="E788" s="13">
        <v>84.61960421602268</v>
      </c>
    </row>
    <row r="789" spans="2:5" x14ac:dyDescent="0.2">
      <c r="B789" s="13">
        <v>0.43118906857632983</v>
      </c>
      <c r="C789" s="13">
        <v>5.7406154400140318E-2</v>
      </c>
      <c r="D789" s="13">
        <v>28.735408300666109</v>
      </c>
      <c r="E789" s="13">
        <v>86.860071589213319</v>
      </c>
    </row>
    <row r="790" spans="2:5" x14ac:dyDescent="0.2">
      <c r="B790" s="13">
        <v>0.414408348195062</v>
      </c>
      <c r="C790" s="13">
        <v>5.3808469360104826E-2</v>
      </c>
      <c r="D790" s="13">
        <v>29.807872927442823</v>
      </c>
      <c r="E790" s="13">
        <v>87.17295488980821</v>
      </c>
    </row>
    <row r="791" spans="2:5" x14ac:dyDescent="0.2">
      <c r="B791" s="13">
        <v>0.45848988008105479</v>
      </c>
      <c r="C791" s="13">
        <v>7.1609749844057047E-2</v>
      </c>
      <c r="D791" s="13">
        <v>31.826120816425046</v>
      </c>
      <c r="E791" s="13">
        <v>84.571678092715061</v>
      </c>
    </row>
    <row r="792" spans="2:5" x14ac:dyDescent="0.2">
      <c r="B792" s="13">
        <v>0.49302275194504031</v>
      </c>
      <c r="C792" s="13">
        <v>6.2404772718422277E-2</v>
      </c>
      <c r="D792" s="13">
        <v>31.435033322671444</v>
      </c>
      <c r="E792" s="13">
        <v>87.516152149925972</v>
      </c>
    </row>
    <row r="793" spans="2:5" x14ac:dyDescent="0.2">
      <c r="B793" s="13">
        <v>0.47195122463891848</v>
      </c>
      <c r="C793" s="13">
        <v>8.009587813438665E-2</v>
      </c>
      <c r="D793" s="13">
        <v>29.794674802122486</v>
      </c>
      <c r="E793" s="13">
        <v>83.252585250356859</v>
      </c>
    </row>
    <row r="794" spans="2:5" x14ac:dyDescent="0.2">
      <c r="B794" s="13">
        <v>0.51577025846587998</v>
      </c>
      <c r="C794" s="13">
        <v>5.4284228286271434E-2</v>
      </c>
      <c r="D794" s="13">
        <v>31.003434475323466</v>
      </c>
      <c r="E794" s="13">
        <v>89.632052337521614</v>
      </c>
    </row>
    <row r="795" spans="2:5" x14ac:dyDescent="0.2">
      <c r="B795" s="13">
        <v>0.54291463513272264</v>
      </c>
      <c r="C795" s="13">
        <v>4.3228823750171751E-2</v>
      </c>
      <c r="D795" s="13">
        <v>28.519395442451458</v>
      </c>
      <c r="E795" s="13">
        <v>92.177358502491884</v>
      </c>
    </row>
    <row r="796" spans="2:5" x14ac:dyDescent="0.2">
      <c r="B796" s="13">
        <v>0.51355299928313336</v>
      </c>
      <c r="C796" s="13">
        <v>4.3014805938696346E-2</v>
      </c>
      <c r="D796" s="13">
        <v>28.526460402001341</v>
      </c>
      <c r="E796" s="13">
        <v>91.762444386425841</v>
      </c>
    </row>
    <row r="797" spans="2:5" x14ac:dyDescent="0.2">
      <c r="B797" s="13">
        <v>0.56227976113818257</v>
      </c>
      <c r="C797" s="13">
        <v>4.2511111381455309E-2</v>
      </c>
      <c r="D797" s="13">
        <v>28.356801161026585</v>
      </c>
      <c r="E797" s="13">
        <v>92.578297682303543</v>
      </c>
    </row>
    <row r="798" spans="2:5" x14ac:dyDescent="0.2">
      <c r="B798" s="13">
        <v>0.49005154287109759</v>
      </c>
      <c r="C798" s="13">
        <v>5.9835272812357794E-2</v>
      </c>
      <c r="D798" s="13">
        <v>28.080856684985843</v>
      </c>
      <c r="E798" s="13">
        <v>87.977468415424411</v>
      </c>
    </row>
    <row r="799" spans="2:5" x14ac:dyDescent="0.2">
      <c r="B799" s="13">
        <v>0.49140825601794902</v>
      </c>
      <c r="C799" s="13">
        <v>7.4896559460872827E-2</v>
      </c>
      <c r="D799" s="13">
        <v>29.025647239441206</v>
      </c>
      <c r="E799" s="13">
        <v>84.978064800655901</v>
      </c>
    </row>
    <row r="800" spans="2:5" x14ac:dyDescent="0.2">
      <c r="B800" s="13">
        <v>0.49416813467675402</v>
      </c>
      <c r="C800" s="13">
        <v>4.1483780363709262E-2</v>
      </c>
      <c r="D800" s="13">
        <v>30.026904264985649</v>
      </c>
      <c r="E800" s="13">
        <v>91.732063537253026</v>
      </c>
    </row>
    <row r="801" spans="2:5" x14ac:dyDescent="0.2">
      <c r="B801" s="13">
        <v>0.58731669367753114</v>
      </c>
      <c r="C801" s="13">
        <v>7.3695116753925552E-2</v>
      </c>
      <c r="D801" s="13">
        <v>30.823545511859429</v>
      </c>
      <c r="E801" s="13">
        <v>87.661823401206505</v>
      </c>
    </row>
    <row r="802" spans="2:5" x14ac:dyDescent="0.2">
      <c r="B802" s="13">
        <v>0.61321674869291531</v>
      </c>
      <c r="C802" s="13">
        <v>6.4998164541260742E-2</v>
      </c>
      <c r="D802" s="13">
        <v>29.946855777840121</v>
      </c>
      <c r="E802" s="13">
        <v>89.594919700654856</v>
      </c>
    </row>
    <row r="803" spans="2:5" x14ac:dyDescent="0.2">
      <c r="B803" s="13">
        <v>0.71968940388644309</v>
      </c>
      <c r="C803" s="13">
        <v>6.7513935924958066E-2</v>
      </c>
      <c r="D803" s="13">
        <v>32.727263627536132</v>
      </c>
      <c r="E803" s="13">
        <v>90.806344458635863</v>
      </c>
    </row>
    <row r="804" spans="2:5" x14ac:dyDescent="0.2">
      <c r="B804" s="13">
        <v>0.69194856588403975</v>
      </c>
      <c r="C804" s="13">
        <v>6.1791967738706162E-2</v>
      </c>
      <c r="D804" s="13">
        <v>32.489901130845951</v>
      </c>
      <c r="E804" s="13">
        <v>91.243395343159946</v>
      </c>
    </row>
    <row r="805" spans="2:5" x14ac:dyDescent="0.2">
      <c r="B805" s="13">
        <v>0.74268102720503715</v>
      </c>
      <c r="C805" s="13">
        <v>5.6429094421185495E-2</v>
      </c>
      <c r="D805" s="13">
        <v>26.94528161704503</v>
      </c>
      <c r="E805" s="13">
        <v>92.59588971438238</v>
      </c>
    </row>
    <row r="806" spans="2:5" x14ac:dyDescent="0.2">
      <c r="B806" s="13">
        <v>0.57317973683629619</v>
      </c>
      <c r="C806" s="13">
        <v>6.7417711890354878E-2</v>
      </c>
      <c r="D806" s="13">
        <v>27.465089936531395</v>
      </c>
      <c r="E806" s="13">
        <v>88.45507364862037</v>
      </c>
    </row>
    <row r="807" spans="2:5" x14ac:dyDescent="0.2">
      <c r="B807" s="13">
        <v>0.52340588158784263</v>
      </c>
      <c r="C807" s="13">
        <v>6.7173125741446418E-2</v>
      </c>
      <c r="D807" s="13">
        <v>28.546761933577304</v>
      </c>
      <c r="E807" s="13">
        <v>87.371743653550354</v>
      </c>
    </row>
    <row r="808" spans="2:5" x14ac:dyDescent="0.2">
      <c r="B808" s="13">
        <v>0.58751924884066986</v>
      </c>
      <c r="C808" s="13">
        <v>7.5596563188928836E-2</v>
      </c>
      <c r="D808" s="13">
        <v>26.163798410446827</v>
      </c>
      <c r="E808" s="13">
        <v>87.385409133480664</v>
      </c>
    </row>
    <row r="809" spans="2:5" x14ac:dyDescent="0.2">
      <c r="B809" s="13">
        <v>0.44387407745558249</v>
      </c>
      <c r="C809" s="13">
        <v>5.5997278982583748E-2</v>
      </c>
      <c r="D809" s="13">
        <v>26.120257440271441</v>
      </c>
      <c r="E809" s="13">
        <v>87.572161783902246</v>
      </c>
    </row>
    <row r="810" spans="2:5" x14ac:dyDescent="0.2">
      <c r="B810" s="13">
        <v>0.49748799493081325</v>
      </c>
      <c r="C810" s="13">
        <v>3.3302098505225114E-2</v>
      </c>
      <c r="D810" s="13">
        <v>27.764257540946218</v>
      </c>
      <c r="E810" s="13">
        <v>93.418000415210003</v>
      </c>
    </row>
    <row r="811" spans="2:5" x14ac:dyDescent="0.2">
      <c r="B811" s="13">
        <v>0.59950296075760723</v>
      </c>
      <c r="C811" s="13">
        <v>6.4862386720676915E-2</v>
      </c>
      <c r="D811" s="13">
        <v>30.733605713278283</v>
      </c>
      <c r="E811" s="13">
        <v>89.369250689612912</v>
      </c>
    </row>
    <row r="812" spans="2:5" x14ac:dyDescent="0.2">
      <c r="B812" s="13">
        <v>0.58971472739491304</v>
      </c>
      <c r="C812" s="13">
        <v>5.1093897513414657E-2</v>
      </c>
      <c r="D812" s="13">
        <v>25.650151884325254</v>
      </c>
      <c r="E812" s="13">
        <v>91.518127943183799</v>
      </c>
    </row>
    <row r="813" spans="2:5" x14ac:dyDescent="0.2">
      <c r="B813" s="13">
        <v>0.40674194045132084</v>
      </c>
      <c r="C813" s="13">
        <v>3.743043276714654E-2</v>
      </c>
      <c r="D813" s="13">
        <v>24.084608915980898</v>
      </c>
      <c r="E813" s="13">
        <v>90.938828679659849</v>
      </c>
    </row>
    <row r="814" spans="2:5" x14ac:dyDescent="0.2">
      <c r="B814" s="13">
        <v>0.42757824163010116</v>
      </c>
      <c r="C814" s="13">
        <v>8.649680993863143E-2</v>
      </c>
      <c r="D814" s="13">
        <v>27.00087116734737</v>
      </c>
      <c r="E814" s="13">
        <v>80.026895243237348</v>
      </c>
    </row>
    <row r="815" spans="2:5" x14ac:dyDescent="0.2">
      <c r="B815" s="13">
        <v>0.53012860272200257</v>
      </c>
      <c r="C815" s="13">
        <v>5.7846986284304049E-2</v>
      </c>
      <c r="D815" s="13">
        <v>28.580578780562782</v>
      </c>
      <c r="E815" s="13">
        <v>89.268801742813125</v>
      </c>
    </row>
    <row r="816" spans="2:5" x14ac:dyDescent="0.2">
      <c r="B816" s="13">
        <v>0.54703027681323724</v>
      </c>
      <c r="C816" s="13">
        <v>5.6615004830396644E-2</v>
      </c>
      <c r="D816" s="13">
        <v>31.400478936921353</v>
      </c>
      <c r="E816" s="13">
        <v>89.81241217329827</v>
      </c>
    </row>
    <row r="817" spans="2:5" x14ac:dyDescent="0.2">
      <c r="B817" s="13">
        <v>0.74657716956423448</v>
      </c>
      <c r="C817" s="13">
        <v>8.8515873937665038E-2</v>
      </c>
      <c r="D817" s="13">
        <v>32.402685318480145</v>
      </c>
      <c r="E817" s="13">
        <v>88.385220225928052</v>
      </c>
    </row>
    <row r="818" spans="2:5" x14ac:dyDescent="0.2">
      <c r="B818" s="13">
        <v>0.7157798244205491</v>
      </c>
      <c r="C818" s="13">
        <v>7.9102546337373889E-2</v>
      </c>
      <c r="D818" s="13">
        <v>30.425996004071969</v>
      </c>
      <c r="E818" s="13">
        <v>89.180614806677582</v>
      </c>
    </row>
    <row r="819" spans="2:5" x14ac:dyDescent="0.2">
      <c r="B819" s="13">
        <v>0.51830499352887605</v>
      </c>
      <c r="C819" s="13">
        <v>5.5964999719944432E-2</v>
      </c>
      <c r="D819" s="13">
        <v>26.327691593927241</v>
      </c>
      <c r="E819" s="13">
        <v>89.392325615014272</v>
      </c>
    </row>
    <row r="820" spans="2:5" x14ac:dyDescent="0.2">
      <c r="B820" s="13">
        <v>0.55840478426736684</v>
      </c>
      <c r="C820" s="13">
        <v>9.7007958702991587E-2</v>
      </c>
      <c r="D820" s="13">
        <v>28.979973518147549</v>
      </c>
      <c r="E820" s="13">
        <v>82.905181336879167</v>
      </c>
    </row>
    <row r="821" spans="2:5" x14ac:dyDescent="0.2">
      <c r="B821" s="13">
        <v>0.49570242499950917</v>
      </c>
      <c r="C821" s="13">
        <v>8.0832046922208065E-2</v>
      </c>
      <c r="D821" s="13">
        <v>25.50150503925445</v>
      </c>
      <c r="E821" s="13">
        <v>83.959559601905084</v>
      </c>
    </row>
    <row r="822" spans="2:5" x14ac:dyDescent="0.2">
      <c r="B822" s="13">
        <v>0.85546188658433675</v>
      </c>
      <c r="C822" s="13">
        <v>8.1132546677048084E-2</v>
      </c>
      <c r="D822" s="13">
        <v>30.518606927226458</v>
      </c>
      <c r="E822" s="13">
        <v>90.757211285297487</v>
      </c>
    </row>
    <row r="823" spans="2:5" x14ac:dyDescent="0.2">
      <c r="B823" s="13">
        <v>0.68177802587739567</v>
      </c>
      <c r="C823" s="13">
        <v>7.8015425678602535E-2</v>
      </c>
      <c r="D823" s="13">
        <v>30.346623776214791</v>
      </c>
      <c r="E823" s="13">
        <v>88.785313867603762</v>
      </c>
    </row>
    <row r="824" spans="2:5" x14ac:dyDescent="0.2">
      <c r="B824" s="13">
        <v>0.54964765345168842</v>
      </c>
      <c r="C824" s="13">
        <v>7.1048825675618751E-2</v>
      </c>
      <c r="D824" s="13">
        <v>26.15956864024686</v>
      </c>
      <c r="E824" s="13">
        <v>87.310885237200594</v>
      </c>
    </row>
    <row r="825" spans="2:5" x14ac:dyDescent="0.2">
      <c r="B825" s="13">
        <v>0.47175041241681326</v>
      </c>
      <c r="C825" s="13">
        <v>8.6938511206050895E-2</v>
      </c>
      <c r="D825" s="13">
        <v>25.56868269835126</v>
      </c>
      <c r="E825" s="13">
        <v>81.849382793854446</v>
      </c>
    </row>
    <row r="826" spans="2:5" x14ac:dyDescent="0.2">
      <c r="B826" s="13">
        <v>0.60178487518211454</v>
      </c>
      <c r="C826" s="13">
        <v>4.9067669647367682E-2</v>
      </c>
      <c r="D826" s="13">
        <v>31.624908594407273</v>
      </c>
      <c r="E826" s="13">
        <v>91.989036302090426</v>
      </c>
    </row>
    <row r="827" spans="2:5" x14ac:dyDescent="0.2">
      <c r="B827" s="13">
        <v>0.59700471921195386</v>
      </c>
      <c r="C827" s="13">
        <v>6.7036403820521284E-2</v>
      </c>
      <c r="D827" s="13">
        <v>30.28552885132461</v>
      </c>
      <c r="E827" s="13">
        <v>88.968139572684009</v>
      </c>
    </row>
    <row r="828" spans="2:5" x14ac:dyDescent="0.2">
      <c r="B828" s="13">
        <v>0.54335400421468438</v>
      </c>
      <c r="C828" s="13">
        <v>7.0011181910723794E-2</v>
      </c>
      <c r="D828" s="13">
        <v>30.534106827707568</v>
      </c>
      <c r="E828" s="13">
        <v>87.315200275200112</v>
      </c>
    </row>
    <row r="829" spans="2:5" x14ac:dyDescent="0.2">
      <c r="B829" s="13">
        <v>0.51837154560774323</v>
      </c>
      <c r="C829" s="13">
        <v>6.3253135207378408E-2</v>
      </c>
      <c r="D829" s="13">
        <v>27.990667152028337</v>
      </c>
      <c r="E829" s="13">
        <v>87.996576474095804</v>
      </c>
    </row>
    <row r="830" spans="2:5" x14ac:dyDescent="0.2">
      <c r="B830" s="13">
        <v>0.50974686861205365</v>
      </c>
      <c r="C830" s="13">
        <v>5.39532260129418E-2</v>
      </c>
      <c r="D830" s="13">
        <v>25.722068240966703</v>
      </c>
      <c r="E830" s="13">
        <v>89.603630450479599</v>
      </c>
    </row>
    <row r="831" spans="2:5" x14ac:dyDescent="0.2">
      <c r="B831" s="13">
        <v>0.53771899759503838</v>
      </c>
      <c r="C831" s="13">
        <v>6.1104594468477588E-2</v>
      </c>
      <c r="D831" s="13">
        <v>29.057995320251109</v>
      </c>
      <c r="E831" s="13">
        <v>88.823114991106763</v>
      </c>
    </row>
    <row r="832" spans="2:5" x14ac:dyDescent="0.2">
      <c r="B832" s="13">
        <v>0.60292387170674522</v>
      </c>
      <c r="C832" s="13">
        <v>8.2458165955349591E-2</v>
      </c>
      <c r="D832" s="13">
        <v>33.522535684566947</v>
      </c>
      <c r="E832" s="13">
        <v>86.536479948837481</v>
      </c>
    </row>
    <row r="833" spans="2:5" x14ac:dyDescent="0.2">
      <c r="B833" s="13">
        <v>0.53742508116691601</v>
      </c>
      <c r="C833" s="13">
        <v>6.0985643890919435E-2</v>
      </c>
      <c r="D833" s="13">
        <v>30.209312982946145</v>
      </c>
      <c r="E833" s="13">
        <v>88.83158250343682</v>
      </c>
    </row>
    <row r="834" spans="2:5" x14ac:dyDescent="0.2">
      <c r="B834" s="13">
        <v>0.47907919662403714</v>
      </c>
      <c r="C834" s="13">
        <v>7.1241325797100574E-2</v>
      </c>
      <c r="D834" s="13">
        <v>28.24544601562496</v>
      </c>
      <c r="E834" s="13">
        <v>85.344789130671444</v>
      </c>
    </row>
    <row r="835" spans="2:5" x14ac:dyDescent="0.2">
      <c r="B835" s="13">
        <v>0.46770140588903514</v>
      </c>
      <c r="C835" s="13">
        <v>6.7681385541246489E-2</v>
      </c>
      <c r="D835" s="13">
        <v>28.274834232648974</v>
      </c>
      <c r="E835" s="13">
        <v>85.734154215737036</v>
      </c>
    </row>
    <row r="836" spans="2:5" x14ac:dyDescent="0.2">
      <c r="B836" s="13">
        <v>0.38162657303158981</v>
      </c>
      <c r="C836" s="13">
        <v>5.4438437598650351E-2</v>
      </c>
      <c r="D836" s="13">
        <v>24.360408883863023</v>
      </c>
      <c r="E836" s="13">
        <v>85.927177680942947</v>
      </c>
    </row>
    <row r="837" spans="2:5" x14ac:dyDescent="0.2">
      <c r="B837" s="13">
        <v>0.44359665918919966</v>
      </c>
      <c r="C837" s="13">
        <v>9.0231840631458116E-2</v>
      </c>
      <c r="D837" s="13">
        <v>27.020200466702615</v>
      </c>
      <c r="E837" s="13">
        <v>79.925941539466436</v>
      </c>
    </row>
    <row r="838" spans="2:5" x14ac:dyDescent="0.2">
      <c r="B838" s="13">
        <v>0.59959935765883721</v>
      </c>
      <c r="C838" s="13">
        <v>8.4413926904677861E-2</v>
      </c>
      <c r="D838" s="13">
        <v>30.60230018676851</v>
      </c>
      <c r="E838" s="13">
        <v>86.159274788097449</v>
      </c>
    </row>
    <row r="839" spans="2:5" x14ac:dyDescent="0.2">
      <c r="B839" s="13">
        <v>0.60615366027980677</v>
      </c>
      <c r="C839" s="13">
        <v>8.1664285998404862E-2</v>
      </c>
      <c r="D839" s="13">
        <v>32.66646209537884</v>
      </c>
      <c r="E839" s="13">
        <v>86.744317205923068</v>
      </c>
    </row>
    <row r="840" spans="2:5" x14ac:dyDescent="0.2">
      <c r="B840" s="13">
        <v>0.54280252880563618</v>
      </c>
      <c r="C840" s="13">
        <v>7.2090094011195108E-2</v>
      </c>
      <c r="D840" s="13">
        <v>28.21064222140544</v>
      </c>
      <c r="E840" s="13">
        <v>86.941080843469038</v>
      </c>
    </row>
    <row r="841" spans="2:5" x14ac:dyDescent="0.2">
      <c r="B841" s="13">
        <v>0.5759714961450686</v>
      </c>
      <c r="C841" s="13">
        <v>5.844027792138487E-2</v>
      </c>
      <c r="D841" s="13">
        <v>28.44698442343007</v>
      </c>
      <c r="E841" s="13">
        <v>90.038587768689268</v>
      </c>
    </row>
    <row r="842" spans="2:5" x14ac:dyDescent="0.2">
      <c r="B842" s="13">
        <v>0.56718463802906105</v>
      </c>
      <c r="C842" s="13">
        <v>6.124081267187656E-2</v>
      </c>
      <c r="D842" s="13">
        <v>29.213663879686013</v>
      </c>
      <c r="E842" s="13">
        <v>89.390056265239139</v>
      </c>
    </row>
    <row r="843" spans="2:5" x14ac:dyDescent="0.2">
      <c r="B843" s="13">
        <v>0.6858879463881763</v>
      </c>
      <c r="C843" s="13">
        <v>5.0966707778111936E-2</v>
      </c>
      <c r="D843" s="13">
        <v>34.089816186619139</v>
      </c>
      <c r="E843" s="13">
        <v>92.707841833669349</v>
      </c>
    </row>
    <row r="844" spans="2:5" x14ac:dyDescent="0.2">
      <c r="B844" s="13">
        <v>0.66842149428110276</v>
      </c>
      <c r="C844" s="13">
        <v>6.6810274374918308E-2</v>
      </c>
      <c r="D844" s="13">
        <v>32.925458753308618</v>
      </c>
      <c r="E844" s="13">
        <v>90.187772072154857</v>
      </c>
    </row>
    <row r="845" spans="2:5" x14ac:dyDescent="0.2">
      <c r="B845" s="13">
        <v>0.65569094426372865</v>
      </c>
      <c r="C845" s="13">
        <v>6.5155275858271022E-2</v>
      </c>
      <c r="D845" s="13">
        <v>29.442025724534041</v>
      </c>
      <c r="E845" s="13">
        <v>90.26286377325755</v>
      </c>
    </row>
    <row r="846" spans="2:5" x14ac:dyDescent="0.2">
      <c r="B846" s="13">
        <v>0.66128766445705478</v>
      </c>
      <c r="C846" s="13">
        <v>7.2811837235020271E-2</v>
      </c>
      <c r="D846" s="13">
        <v>28.652079950255079</v>
      </c>
      <c r="E846" s="13">
        <v>89.216104846944219</v>
      </c>
    </row>
    <row r="847" spans="2:5" x14ac:dyDescent="0.2">
      <c r="B847" s="13">
        <v>0.69746504714018687</v>
      </c>
      <c r="C847" s="13">
        <v>7.7407227778935953E-2</v>
      </c>
      <c r="D847" s="13">
        <v>30.995321506272841</v>
      </c>
      <c r="E847" s="13">
        <v>89.124210808978617</v>
      </c>
    </row>
    <row r="848" spans="2:5" x14ac:dyDescent="0.2">
      <c r="B848" s="13">
        <v>0.53901859322190937</v>
      </c>
      <c r="C848" s="13">
        <v>8.2269010794199571E-2</v>
      </c>
      <c r="D848" s="13">
        <v>29.249993595835722</v>
      </c>
      <c r="E848" s="13">
        <v>84.976264824754381</v>
      </c>
    </row>
    <row r="849" spans="2:5" x14ac:dyDescent="0.2">
      <c r="B849" s="13">
        <v>0.3934390401453709</v>
      </c>
      <c r="C849" s="13">
        <v>7.3431259325764886E-2</v>
      </c>
      <c r="D849" s="13">
        <v>28.021766191761309</v>
      </c>
      <c r="E849" s="13">
        <v>81.549753400580045</v>
      </c>
    </row>
    <row r="850" spans="2:5" x14ac:dyDescent="0.2">
      <c r="B850" s="13">
        <v>0.43435989221507981</v>
      </c>
      <c r="C850" s="13">
        <v>5.3648470087826083E-2</v>
      </c>
      <c r="D850" s="13">
        <v>30.673578318319354</v>
      </c>
      <c r="E850" s="13">
        <v>87.802411002949952</v>
      </c>
    </row>
    <row r="851" spans="2:5" x14ac:dyDescent="0.2">
      <c r="B851" s="13">
        <v>0.56246350484472429</v>
      </c>
      <c r="C851" s="13">
        <v>5.0321211348018785E-2</v>
      </c>
      <c r="D851" s="13">
        <v>31.840150857926638</v>
      </c>
      <c r="E851" s="13">
        <v>91.197558005985712</v>
      </c>
    </row>
    <row r="852" spans="2:5" x14ac:dyDescent="0.2">
      <c r="B852" s="13">
        <v>0.5489088319901525</v>
      </c>
      <c r="C852" s="13">
        <v>6.6331210991096318E-2</v>
      </c>
      <c r="D852" s="13">
        <v>31.384424311581739</v>
      </c>
      <c r="E852" s="13">
        <v>88.102009724530234</v>
      </c>
    </row>
    <row r="853" spans="2:5" x14ac:dyDescent="0.2">
      <c r="B853" s="13">
        <v>0.446678993199774</v>
      </c>
      <c r="C853" s="13">
        <v>8.0609790288044089E-2</v>
      </c>
      <c r="D853" s="13">
        <v>23.674340082720761</v>
      </c>
      <c r="E853" s="13">
        <v>82.233530573452896</v>
      </c>
    </row>
    <row r="854" spans="2:5" x14ac:dyDescent="0.2">
      <c r="B854" s="13">
        <v>0.35389568816241712</v>
      </c>
      <c r="C854" s="13">
        <v>0.10149679630986118</v>
      </c>
      <c r="D854" s="13">
        <v>25.289648569527362</v>
      </c>
      <c r="E854" s="13">
        <v>71.607525345649265</v>
      </c>
    </row>
    <row r="855" spans="2:5" x14ac:dyDescent="0.2">
      <c r="B855" s="13">
        <v>0.39698006118857238</v>
      </c>
      <c r="C855" s="13">
        <v>8.2914374291260001E-2</v>
      </c>
      <c r="D855" s="13">
        <v>26.291476535670082</v>
      </c>
      <c r="E855" s="13">
        <v>79.364005272558487</v>
      </c>
    </row>
    <row r="856" spans="2:5" x14ac:dyDescent="0.2">
      <c r="B856" s="13">
        <v>0.45647720990886398</v>
      </c>
      <c r="C856" s="13">
        <v>8.135088315512061E-2</v>
      </c>
      <c r="D856" s="13">
        <v>27.283534792373949</v>
      </c>
      <c r="E856" s="13">
        <v>82.424307680625972</v>
      </c>
    </row>
    <row r="857" spans="2:5" x14ac:dyDescent="0.2">
      <c r="B857" s="13">
        <v>0.5117232883846069</v>
      </c>
      <c r="C857" s="13">
        <v>7.6971692984528411E-2</v>
      </c>
      <c r="D857" s="13">
        <v>30.427120956372587</v>
      </c>
      <c r="E857" s="13">
        <v>85.173801651609153</v>
      </c>
    </row>
    <row r="858" spans="2:5" x14ac:dyDescent="0.2">
      <c r="B858" s="13">
        <v>0.38297781260813402</v>
      </c>
      <c r="C858" s="13">
        <v>4.8508209721651145E-2</v>
      </c>
      <c r="D858" s="13">
        <v>30.446039800640076</v>
      </c>
      <c r="E858" s="13">
        <v>87.473304344630478</v>
      </c>
    </row>
    <row r="859" spans="2:5" x14ac:dyDescent="0.2">
      <c r="B859" s="13">
        <v>0.53068996355559794</v>
      </c>
      <c r="C859" s="13">
        <v>9.5088559081747862E-2</v>
      </c>
      <c r="D859" s="13">
        <v>32.547520778398244</v>
      </c>
      <c r="E859" s="13">
        <v>82.322596234261525</v>
      </c>
    </row>
    <row r="860" spans="2:5" x14ac:dyDescent="0.2">
      <c r="B860" s="13">
        <v>0.42973891435007155</v>
      </c>
      <c r="C860" s="13">
        <v>5.470446901424799E-2</v>
      </c>
      <c r="D860" s="13">
        <v>31.308280453939986</v>
      </c>
      <c r="E860" s="13">
        <v>87.423054231180004</v>
      </c>
    </row>
    <row r="861" spans="2:5" x14ac:dyDescent="0.2">
      <c r="B861" s="13">
        <v>0.42598894013694483</v>
      </c>
      <c r="C861" s="13">
        <v>5.5169229964213667E-2</v>
      </c>
      <c r="D861" s="13">
        <v>30.592149699828592</v>
      </c>
      <c r="E861" s="13">
        <v>87.206406474994111</v>
      </c>
    </row>
    <row r="862" spans="2:5" x14ac:dyDescent="0.2">
      <c r="B862" s="13">
        <v>0.47005897377220013</v>
      </c>
      <c r="C862" s="13">
        <v>5.9790809081861768E-2</v>
      </c>
      <c r="D862" s="13">
        <v>27.861608637335749</v>
      </c>
      <c r="E862" s="13">
        <v>87.467852671200362</v>
      </c>
    </row>
    <row r="863" spans="2:5" x14ac:dyDescent="0.2">
      <c r="B863" s="13">
        <v>0.4783656758776666</v>
      </c>
      <c r="C863" s="13">
        <v>7.6592073477706121E-2</v>
      </c>
      <c r="D863" s="13">
        <v>26.947933991993761</v>
      </c>
      <c r="E863" s="13">
        <v>84.228197861515056</v>
      </c>
    </row>
    <row r="864" spans="2:5" x14ac:dyDescent="0.2">
      <c r="B864" s="13">
        <v>0.68330962264404749</v>
      </c>
      <c r="C864" s="13">
        <v>6.7547061024614885E-2</v>
      </c>
      <c r="D864" s="13">
        <v>32.753659999784304</v>
      </c>
      <c r="E864" s="13">
        <v>90.300946638877164</v>
      </c>
    </row>
    <row r="865" spans="2:5" x14ac:dyDescent="0.2">
      <c r="B865" s="13">
        <v>0.8159425924971051</v>
      </c>
      <c r="C865" s="13">
        <v>5.2916939918451873E-2</v>
      </c>
      <c r="D865" s="13">
        <v>32.49099923549575</v>
      </c>
      <c r="E865" s="13">
        <v>93.667177045478041</v>
      </c>
    </row>
    <row r="866" spans="2:5" x14ac:dyDescent="0.2">
      <c r="B866" s="13">
        <v>0.64788771420762237</v>
      </c>
      <c r="C866" s="13">
        <v>4.5203585573510702E-2</v>
      </c>
      <c r="D866" s="13">
        <v>30.800415695159607</v>
      </c>
      <c r="E866" s="13">
        <v>93.159652853204193</v>
      </c>
    </row>
    <row r="867" spans="2:5" x14ac:dyDescent="0.2">
      <c r="B867" s="13">
        <v>0.44097202049551865</v>
      </c>
      <c r="C867" s="13">
        <v>5.3260883510091082E-2</v>
      </c>
      <c r="D867" s="13">
        <v>25.367425967598013</v>
      </c>
      <c r="E867" s="13">
        <v>88.106923188866716</v>
      </c>
    </row>
    <row r="868" spans="2:5" x14ac:dyDescent="0.2">
      <c r="B868" s="13">
        <v>0.42507334538461544</v>
      </c>
      <c r="C868" s="13">
        <v>5.5993260232648091E-2</v>
      </c>
      <c r="D868" s="13">
        <v>24.119449869798036</v>
      </c>
      <c r="E868" s="13">
        <v>87.02942719547049</v>
      </c>
    </row>
    <row r="869" spans="2:5" x14ac:dyDescent="0.2">
      <c r="B869" s="13">
        <v>0.4866396156737916</v>
      </c>
      <c r="C869" s="13">
        <v>5.0049016170667565E-2</v>
      </c>
      <c r="D869" s="13">
        <v>25.592396944892396</v>
      </c>
      <c r="E869" s="13">
        <v>89.891176947506352</v>
      </c>
    </row>
    <row r="870" spans="2:5" x14ac:dyDescent="0.2">
      <c r="B870" s="13">
        <v>0.47970216174479979</v>
      </c>
      <c r="C870" s="13">
        <v>8.4378699658178236E-2</v>
      </c>
      <c r="D870" s="13">
        <v>32.246441556441184</v>
      </c>
      <c r="E870" s="13">
        <v>82.626396872235532</v>
      </c>
    </row>
    <row r="871" spans="2:5" x14ac:dyDescent="0.2">
      <c r="B871" s="13">
        <v>0.70395774254604204</v>
      </c>
      <c r="C871" s="13">
        <v>0.12299017429056776</v>
      </c>
      <c r="D871" s="13">
        <v>31.65925074288123</v>
      </c>
      <c r="E871" s="13">
        <v>82.850614979135273</v>
      </c>
    </row>
    <row r="872" spans="2:5" x14ac:dyDescent="0.2">
      <c r="B872" s="13">
        <v>0.58576822463226952</v>
      </c>
      <c r="C872" s="13">
        <v>9.0923674880877339E-2</v>
      </c>
      <c r="D872" s="13">
        <v>31.45530644775911</v>
      </c>
      <c r="E872" s="13">
        <v>84.72277205755752</v>
      </c>
    </row>
    <row r="873" spans="2:5" x14ac:dyDescent="0.2">
      <c r="B873" s="13">
        <v>0.4842088088949219</v>
      </c>
      <c r="C873" s="13">
        <v>8.2618416311837459E-2</v>
      </c>
      <c r="D873" s="13">
        <v>26.395298820496389</v>
      </c>
      <c r="E873" s="13">
        <v>83.197853306548964</v>
      </c>
    </row>
    <row r="874" spans="2:5" x14ac:dyDescent="0.2">
      <c r="B874" s="13">
        <v>0.47990240080959862</v>
      </c>
      <c r="C874" s="13">
        <v>8.0523628497100957E-2</v>
      </c>
      <c r="D874" s="13">
        <v>28.545993617573913</v>
      </c>
      <c r="E874" s="13">
        <v>83.456248900026111</v>
      </c>
    </row>
    <row r="875" spans="2:5" x14ac:dyDescent="0.2">
      <c r="B875" s="13">
        <v>0.4661811539787028</v>
      </c>
      <c r="C875" s="13">
        <v>9.1303245338135011E-2</v>
      </c>
      <c r="D875" s="13">
        <v>29.577886893348996</v>
      </c>
      <c r="E875" s="13">
        <v>80.663641150019558</v>
      </c>
    </row>
    <row r="876" spans="2:5" x14ac:dyDescent="0.2">
      <c r="B876" s="13">
        <v>0.42603202156974512</v>
      </c>
      <c r="C876" s="13">
        <v>8.3542821201938622E-2</v>
      </c>
      <c r="D876" s="13">
        <v>27.204572120653999</v>
      </c>
      <c r="E876" s="13">
        <v>80.638115596203107</v>
      </c>
    </row>
    <row r="877" spans="2:5" x14ac:dyDescent="0.2">
      <c r="B877" s="13">
        <v>0.42356463106062769</v>
      </c>
      <c r="C877" s="13">
        <v>5.2668634994163147E-2</v>
      </c>
      <c r="D877" s="13">
        <v>25.881859467310903</v>
      </c>
      <c r="E877" s="13">
        <v>87.743939792216295</v>
      </c>
    </row>
    <row r="878" spans="2:5" x14ac:dyDescent="0.2">
      <c r="B878" s="13">
        <v>0.59301867094283889</v>
      </c>
      <c r="C878" s="13">
        <v>6.7939392132346371E-2</v>
      </c>
      <c r="D878" s="13">
        <v>30.258365572670982</v>
      </c>
      <c r="E878" s="13">
        <v>88.742719770434761</v>
      </c>
    </row>
    <row r="879" spans="2:5" x14ac:dyDescent="0.2">
      <c r="B879" s="13">
        <v>0.52770896571230619</v>
      </c>
      <c r="C879" s="13">
        <v>7.1220548577376155E-2</v>
      </c>
      <c r="D879" s="13">
        <v>29.777465239863574</v>
      </c>
      <c r="E879" s="13">
        <v>86.711213033464119</v>
      </c>
    </row>
    <row r="880" spans="2:5" x14ac:dyDescent="0.2">
      <c r="B880" s="13">
        <v>0.49839960108323694</v>
      </c>
      <c r="C880" s="13">
        <v>8.6038162995124109E-2</v>
      </c>
      <c r="D880" s="13">
        <v>27.666972965197981</v>
      </c>
      <c r="E880" s="13">
        <v>82.995209120553952</v>
      </c>
    </row>
    <row r="881" spans="2:5" x14ac:dyDescent="0.2">
      <c r="B881" s="13">
        <v>0.49351685852372723</v>
      </c>
      <c r="C881" s="13">
        <v>7.9985640133646063E-2</v>
      </c>
      <c r="D881" s="13">
        <v>27.820441935719757</v>
      </c>
      <c r="E881" s="13">
        <v>84.034328185496932</v>
      </c>
    </row>
    <row r="882" spans="2:5" x14ac:dyDescent="0.2">
      <c r="B882" s="13">
        <v>0.47081102495685229</v>
      </c>
      <c r="C882" s="13">
        <v>5.5034616989943184E-2</v>
      </c>
      <c r="D882" s="13">
        <v>27.65563215564433</v>
      </c>
      <c r="E882" s="13">
        <v>88.486766316196494</v>
      </c>
    </row>
    <row r="883" spans="2:5" x14ac:dyDescent="0.2">
      <c r="B883" s="13">
        <v>0.43877198901934772</v>
      </c>
      <c r="C883" s="13">
        <v>5.0496052251478844E-2</v>
      </c>
      <c r="D883" s="13">
        <v>26.00144054062163</v>
      </c>
      <c r="E883" s="13">
        <v>88.663694210580275</v>
      </c>
    </row>
    <row r="884" spans="2:5" x14ac:dyDescent="0.2">
      <c r="B884" s="13">
        <v>0.50896621782937268</v>
      </c>
      <c r="C884" s="13">
        <v>8.4353178150334648E-2</v>
      </c>
      <c r="D884" s="13">
        <v>28.268141568317301</v>
      </c>
      <c r="E884" s="13">
        <v>83.676259449255312</v>
      </c>
    </row>
    <row r="885" spans="2:5" x14ac:dyDescent="0.2">
      <c r="B885" s="13">
        <v>0.45231941502688316</v>
      </c>
      <c r="C885" s="13">
        <v>0.13428200836872439</v>
      </c>
      <c r="D885" s="13">
        <v>21.606378589025585</v>
      </c>
      <c r="E885" s="13">
        <v>70.752290429568504</v>
      </c>
    </row>
    <row r="886" spans="2:5" x14ac:dyDescent="0.2">
      <c r="B886" s="13">
        <v>0.41947569858753847</v>
      </c>
      <c r="C886" s="13">
        <v>8.6751126733800976E-2</v>
      </c>
      <c r="D886" s="13">
        <v>25.311663233497658</v>
      </c>
      <c r="E886" s="13">
        <v>79.591940078443116</v>
      </c>
    </row>
    <row r="887" spans="2:5" x14ac:dyDescent="0.2">
      <c r="B887" s="13">
        <v>0.43927900538251913</v>
      </c>
      <c r="C887" s="13">
        <v>6.7555609286750015E-2</v>
      </c>
      <c r="D887" s="13">
        <v>28.345174683218243</v>
      </c>
      <c r="E887" s="13">
        <v>84.823413749223931</v>
      </c>
    </row>
    <row r="888" spans="2:5" x14ac:dyDescent="0.2">
      <c r="B888" s="13">
        <v>0.40880972145173244</v>
      </c>
      <c r="C888" s="13">
        <v>0.11497956182324937</v>
      </c>
      <c r="D888" s="13">
        <v>28.012148225862191</v>
      </c>
      <c r="E888" s="13">
        <v>72.170787458538072</v>
      </c>
    </row>
    <row r="889" spans="2:5" x14ac:dyDescent="0.2">
      <c r="B889" s="13">
        <v>0.39748252452116212</v>
      </c>
      <c r="C889" s="13">
        <v>0.11694132815412531</v>
      </c>
      <c r="D889" s="13">
        <v>29.896478793948198</v>
      </c>
      <c r="E889" s="13">
        <v>70.856663326000444</v>
      </c>
    </row>
    <row r="890" spans="2:5" x14ac:dyDescent="0.2">
      <c r="B890" s="13">
        <v>0.34255322631835161</v>
      </c>
      <c r="C890" s="13">
        <v>6.0289328946852426E-2</v>
      </c>
      <c r="D890" s="13">
        <v>26.3987650607116</v>
      </c>
      <c r="E890" s="13">
        <v>82.588626723251167</v>
      </c>
    </row>
    <row r="891" spans="2:5" x14ac:dyDescent="0.2">
      <c r="B891" s="13">
        <v>0.39469145363266739</v>
      </c>
      <c r="C891" s="13">
        <v>4.6168590137788776E-2</v>
      </c>
      <c r="D891" s="13">
        <v>27.252754694967241</v>
      </c>
      <c r="E891" s="13">
        <v>88.452458482182607</v>
      </c>
    </row>
    <row r="892" spans="2:5" x14ac:dyDescent="0.2">
      <c r="B892" s="13">
        <v>0.51295776838752305</v>
      </c>
      <c r="C892" s="13">
        <v>5.1555359935732799E-2</v>
      </c>
      <c r="D892" s="13">
        <v>28.373718421237978</v>
      </c>
      <c r="E892" s="13">
        <v>90.113131396083716</v>
      </c>
    </row>
    <row r="893" spans="2:5" x14ac:dyDescent="0.2">
      <c r="B893" s="13">
        <v>0.414408342301616</v>
      </c>
      <c r="C893" s="13">
        <v>6.4690319376519437E-2</v>
      </c>
      <c r="D893" s="13">
        <v>26.61751934310173</v>
      </c>
      <c r="E893" s="13">
        <v>84.595313536873476</v>
      </c>
    </row>
    <row r="894" spans="2:5" x14ac:dyDescent="0.2">
      <c r="B894" s="13">
        <v>0.3610678217509089</v>
      </c>
      <c r="C894" s="13">
        <v>5.5901921481774287E-2</v>
      </c>
      <c r="D894" s="13">
        <v>17.130061842807329</v>
      </c>
      <c r="E894" s="13">
        <v>84.794328110883598</v>
      </c>
    </row>
    <row r="895" spans="2:5" x14ac:dyDescent="0.2">
      <c r="B895" s="13">
        <v>0.34268722156510911</v>
      </c>
      <c r="C895" s="13">
        <v>6.4503453687655657E-2</v>
      </c>
      <c r="D895" s="13">
        <v>20.113350150728923</v>
      </c>
      <c r="E895" s="13">
        <v>81.438336507228129</v>
      </c>
    </row>
    <row r="896" spans="2:5" x14ac:dyDescent="0.2">
      <c r="B896" s="13">
        <v>0.48234581697315626</v>
      </c>
      <c r="C896" s="13">
        <v>0.10971738330621415</v>
      </c>
      <c r="D896" s="13">
        <v>28.350663951715646</v>
      </c>
      <c r="E896" s="13">
        <v>77.553510199352644</v>
      </c>
    </row>
    <row r="897" spans="2:5" x14ac:dyDescent="0.2">
      <c r="B897" s="13">
        <v>0.50812209758387306</v>
      </c>
      <c r="C897" s="13">
        <v>9.2473447197183631E-2</v>
      </c>
      <c r="D897" s="13">
        <v>28.004449690211395</v>
      </c>
      <c r="E897" s="13">
        <v>82.07194929737598</v>
      </c>
    </row>
    <row r="898" spans="2:5" x14ac:dyDescent="0.2">
      <c r="B898" s="13">
        <v>0.44119282821898387</v>
      </c>
      <c r="C898" s="13">
        <v>8.311578437242878E-2</v>
      </c>
      <c r="D898" s="13">
        <v>29.198433089075731</v>
      </c>
      <c r="E898" s="13">
        <v>81.392812157895861</v>
      </c>
    </row>
    <row r="899" spans="2:5" x14ac:dyDescent="0.2">
      <c r="B899" s="13">
        <v>0.40670805689127726</v>
      </c>
      <c r="C899" s="13">
        <v>8.0533782806256782E-2</v>
      </c>
      <c r="D899" s="13">
        <v>31.165758406864349</v>
      </c>
      <c r="E899" s="13">
        <v>80.406400066611482</v>
      </c>
    </row>
    <row r="900" spans="2:5" x14ac:dyDescent="0.2">
      <c r="B900" s="13">
        <v>0.41015874799684665</v>
      </c>
      <c r="C900" s="13">
        <v>6.5063850242378735E-2</v>
      </c>
      <c r="D900" s="13">
        <v>30.629861103476181</v>
      </c>
      <c r="E900" s="13">
        <v>84.316014066869428</v>
      </c>
    </row>
    <row r="901" spans="2:5" x14ac:dyDescent="0.2">
      <c r="B901" s="13">
        <v>0.4022996657358745</v>
      </c>
      <c r="C901" s="13">
        <v>5.6505899991746711E-2</v>
      </c>
      <c r="D901" s="13">
        <v>31.669673823515762</v>
      </c>
      <c r="E901" s="13">
        <v>86.107912273591467</v>
      </c>
    </row>
    <row r="902" spans="2:5" x14ac:dyDescent="0.2">
      <c r="B902" s="13">
        <v>0.41804327224132309</v>
      </c>
      <c r="C902" s="13">
        <v>7.4155653237412189E-2</v>
      </c>
      <c r="D902" s="13">
        <v>27.706981810868051</v>
      </c>
      <c r="E902" s="13">
        <v>82.482006341237721</v>
      </c>
    </row>
    <row r="903" spans="2:5" x14ac:dyDescent="0.2">
      <c r="B903" s="13">
        <v>0.416708895674061</v>
      </c>
      <c r="C903" s="13">
        <v>8.45314150901018E-2</v>
      </c>
      <c r="D903" s="13">
        <v>26.170012816994848</v>
      </c>
      <c r="E903" s="13">
        <v>79.972835511258978</v>
      </c>
    </row>
    <row r="904" spans="2:5" x14ac:dyDescent="0.2">
      <c r="B904" s="13">
        <v>0.38799301226292865</v>
      </c>
      <c r="C904" s="13">
        <v>6.4668327837098791E-2</v>
      </c>
      <c r="D904" s="13">
        <v>26.566119723557101</v>
      </c>
      <c r="E904" s="13">
        <v>83.53595162995201</v>
      </c>
    </row>
    <row r="905" spans="2:5" x14ac:dyDescent="0.2">
      <c r="B905" s="13">
        <v>0.41242755381888418</v>
      </c>
      <c r="C905" s="13">
        <v>6.9876618597996668E-2</v>
      </c>
      <c r="D905" s="13">
        <v>28.688256374982871</v>
      </c>
      <c r="E905" s="13">
        <v>83.260036371355824</v>
      </c>
    </row>
    <row r="906" spans="2:5" x14ac:dyDescent="0.2">
      <c r="B906" s="13">
        <v>0.41090472793592536</v>
      </c>
      <c r="C906" s="13">
        <v>6.9413920027675546E-2</v>
      </c>
      <c r="D906" s="13">
        <v>26.60659104589854</v>
      </c>
      <c r="E906" s="13">
        <v>83.324437561880913</v>
      </c>
    </row>
    <row r="907" spans="2:5" x14ac:dyDescent="0.2">
      <c r="B907" s="13">
        <v>0.39019637197141205</v>
      </c>
      <c r="C907" s="13">
        <v>7.0806641381838051E-2</v>
      </c>
      <c r="D907" s="13">
        <v>27.581248122112807</v>
      </c>
      <c r="E907" s="13">
        <v>82.064263530000005</v>
      </c>
    </row>
    <row r="908" spans="2:5" x14ac:dyDescent="0.2">
      <c r="B908" s="13">
        <v>0.45745579275534465</v>
      </c>
      <c r="C908" s="13">
        <v>6.8922538648127238E-2</v>
      </c>
      <c r="D908" s="13">
        <v>24.9034682668557</v>
      </c>
      <c r="E908" s="13">
        <v>85.169221698663762</v>
      </c>
    </row>
    <row r="909" spans="2:5" x14ac:dyDescent="0.2">
      <c r="B909" s="13">
        <v>0.43710879465792601</v>
      </c>
      <c r="C909" s="13">
        <v>6.589972689397057E-2</v>
      </c>
      <c r="D909" s="13">
        <v>24.772962227479308</v>
      </c>
      <c r="E909" s="13">
        <v>85.150236488214603</v>
      </c>
    </row>
    <row r="910" spans="2:5" x14ac:dyDescent="0.2">
      <c r="B910" s="13">
        <v>0.44726651256299599</v>
      </c>
      <c r="C910" s="13">
        <v>0.10197015648212224</v>
      </c>
      <c r="D910" s="13">
        <v>23.721546312098521</v>
      </c>
      <c r="E910" s="13">
        <v>77.534770815382771</v>
      </c>
    </row>
    <row r="911" spans="2:5" x14ac:dyDescent="0.2">
      <c r="B911" s="13">
        <v>0.47943526528536251</v>
      </c>
      <c r="C911" s="13">
        <v>0.13316044598743093</v>
      </c>
      <c r="D911" s="13">
        <v>19.370525024444763</v>
      </c>
      <c r="E911" s="13">
        <v>72.725506068116928</v>
      </c>
    </row>
    <row r="912" spans="2:5" x14ac:dyDescent="0.2">
      <c r="B912" s="13">
        <v>0.55361174318181816</v>
      </c>
      <c r="C912" s="13">
        <v>0.10759572298915569</v>
      </c>
      <c r="D912" s="13">
        <v>25.549560844813296</v>
      </c>
      <c r="E912" s="13">
        <v>80.905482303738111</v>
      </c>
    </row>
    <row r="913" spans="2:5" x14ac:dyDescent="0.2">
      <c r="B913" s="13">
        <v>0.66363809339068358</v>
      </c>
      <c r="C913" s="13">
        <v>7.5763144599142809E-2</v>
      </c>
      <c r="D913" s="13">
        <v>29.87489828071206</v>
      </c>
      <c r="E913" s="13">
        <v>88.808886033437744</v>
      </c>
    </row>
    <row r="914" spans="2:5" x14ac:dyDescent="0.2">
      <c r="B914" s="13">
        <v>0.63844207967753031</v>
      </c>
      <c r="C914" s="13">
        <v>8.2425893211831941E-2</v>
      </c>
      <c r="D914" s="13">
        <v>31.875858632682291</v>
      </c>
      <c r="E914" s="13">
        <v>87.315310344804047</v>
      </c>
    </row>
    <row r="915" spans="2:5" x14ac:dyDescent="0.2">
      <c r="B915" s="13">
        <v>0.56739058090441197</v>
      </c>
      <c r="C915" s="13">
        <v>9.6575878056980938E-2</v>
      </c>
      <c r="D915" s="13">
        <v>28.639858473277307</v>
      </c>
      <c r="E915" s="13">
        <v>83.259700643286635</v>
      </c>
    </row>
    <row r="916" spans="2:5" x14ac:dyDescent="0.2">
      <c r="B916" s="13">
        <v>0.46554289522340664</v>
      </c>
      <c r="C916" s="13">
        <v>0.10604277574173085</v>
      </c>
      <c r="D916" s="13">
        <v>28.011293985043942</v>
      </c>
      <c r="E916" s="13">
        <v>77.515146291091881</v>
      </c>
    </row>
    <row r="917" spans="2:5" x14ac:dyDescent="0.2">
      <c r="B917" s="13">
        <v>0.49819958704232598</v>
      </c>
      <c r="C917" s="13">
        <v>9.8695306303008948E-2</v>
      </c>
      <c r="D917" s="13">
        <v>26.351163215893131</v>
      </c>
      <c r="E917" s="13">
        <v>80.491075188752546</v>
      </c>
    </row>
    <row r="918" spans="2:5" x14ac:dyDescent="0.2">
      <c r="B918" s="13">
        <v>0.47790999327309663</v>
      </c>
      <c r="C918" s="13">
        <v>7.9686244507796197E-2</v>
      </c>
      <c r="D918" s="13">
        <v>24.340559400348031</v>
      </c>
      <c r="E918" s="13">
        <v>83.59978727804706</v>
      </c>
    </row>
    <row r="919" spans="2:5" x14ac:dyDescent="0.2">
      <c r="B919" s="13">
        <v>0.49808254999994639</v>
      </c>
      <c r="C919" s="13">
        <v>7.1999575999992196E-2</v>
      </c>
      <c r="D919" s="13">
        <v>25.819080999998317</v>
      </c>
      <c r="E919" s="13">
        <v>85.783868491013436</v>
      </c>
    </row>
    <row r="920" spans="2:5" x14ac:dyDescent="0.2">
      <c r="B920" s="13">
        <v>0.4894121375483706</v>
      </c>
      <c r="C920" s="13">
        <v>6.8218652331949417E-2</v>
      </c>
      <c r="D920" s="13">
        <v>27.092859741421247</v>
      </c>
      <c r="E920" s="13">
        <v>86.278348451728931</v>
      </c>
    </row>
    <row r="921" spans="2:5" x14ac:dyDescent="0.2">
      <c r="B921" s="13">
        <v>0.45395129362761572</v>
      </c>
      <c r="C921" s="13">
        <v>7.1980437840151401E-2</v>
      </c>
      <c r="D921" s="13">
        <v>29.15467601474921</v>
      </c>
      <c r="E921" s="13">
        <v>84.351834457825177</v>
      </c>
    </row>
    <row r="922" spans="2:5" x14ac:dyDescent="0.2">
      <c r="B922" s="13">
        <v>0.55714190686334153</v>
      </c>
      <c r="C922" s="13">
        <v>6.932206670190437E-2</v>
      </c>
      <c r="D922" s="13">
        <v>31.748244100570183</v>
      </c>
      <c r="E922" s="13">
        <v>87.749156211917082</v>
      </c>
    </row>
    <row r="923" spans="2:5" x14ac:dyDescent="0.2">
      <c r="B923" s="13">
        <v>0.64117775019007051</v>
      </c>
      <c r="C923" s="13">
        <v>5.6817656549302063E-2</v>
      </c>
      <c r="D923" s="13">
        <v>28.935212239845935</v>
      </c>
      <c r="E923" s="13">
        <v>91.317861563042115</v>
      </c>
    </row>
    <row r="924" spans="2:5" x14ac:dyDescent="0.2">
      <c r="B924" s="13">
        <v>0.5877185668965671</v>
      </c>
      <c r="C924" s="13">
        <v>6.071879400070275E-2</v>
      </c>
      <c r="D924" s="13">
        <v>25.738903604694134</v>
      </c>
      <c r="E924" s="13">
        <v>89.880760887811704</v>
      </c>
    </row>
    <row r="925" spans="2:5" x14ac:dyDescent="0.2">
      <c r="B925" s="13">
        <v>0.63638510662679892</v>
      </c>
      <c r="C925" s="13">
        <v>7.6811887160718795E-2</v>
      </c>
      <c r="D925" s="13">
        <v>28.246042660848136</v>
      </c>
      <c r="E925" s="13">
        <v>88.169735345461149</v>
      </c>
    </row>
    <row r="926" spans="2:5" x14ac:dyDescent="0.2">
      <c r="B926" s="13">
        <v>0.5477765959867984</v>
      </c>
      <c r="C926" s="13">
        <v>0.10019086486342194</v>
      </c>
      <c r="D926" s="13">
        <v>24.657042287698598</v>
      </c>
      <c r="E926" s="13">
        <v>82.042910257812778</v>
      </c>
    </row>
    <row r="927" spans="2:5" x14ac:dyDescent="0.2">
      <c r="B927" s="13">
        <v>0.4455856636229179</v>
      </c>
      <c r="C927" s="13">
        <v>7.1722633904735142E-2</v>
      </c>
      <c r="D927" s="13">
        <v>26.76632802466348</v>
      </c>
      <c r="E927" s="13">
        <v>84.129169643886016</v>
      </c>
    </row>
    <row r="928" spans="2:5" x14ac:dyDescent="0.2">
      <c r="B928" s="13">
        <v>0.49692004191880873</v>
      </c>
      <c r="C928" s="13">
        <v>7.536307025716725E-2</v>
      </c>
      <c r="D928" s="13">
        <v>29.032105671703764</v>
      </c>
      <c r="E928" s="13">
        <v>85.05475405503131</v>
      </c>
    </row>
    <row r="929" spans="2:5" x14ac:dyDescent="0.2">
      <c r="B929" s="13">
        <v>0.52727966545977545</v>
      </c>
      <c r="C929" s="13">
        <v>7.9561473051813728E-2</v>
      </c>
      <c r="D929" s="13">
        <v>29.020773790128107</v>
      </c>
      <c r="E929" s="13">
        <v>85.144379977353267</v>
      </c>
    </row>
    <row r="930" spans="2:5" x14ac:dyDescent="0.2">
      <c r="B930" s="13">
        <v>0.3996197320153847</v>
      </c>
      <c r="C930" s="13">
        <v>9.155527832447502E-2</v>
      </c>
      <c r="D930" s="13">
        <v>28.377360733450207</v>
      </c>
      <c r="E930" s="13">
        <v>77.338922378792375</v>
      </c>
    </row>
    <row r="931" spans="2:5" x14ac:dyDescent="0.2">
      <c r="B931" s="13">
        <v>0.49795383608391253</v>
      </c>
      <c r="C931" s="13">
        <v>9.9087212606170649E-2</v>
      </c>
      <c r="D931" s="13">
        <v>23.340489798139775</v>
      </c>
      <c r="E931" s="13">
        <v>80.442627261758901</v>
      </c>
    </row>
    <row r="932" spans="2:5" x14ac:dyDescent="0.2">
      <c r="B932" s="13">
        <v>0.40214721579638751</v>
      </c>
      <c r="C932" s="13">
        <v>8.1157424575774378E-2</v>
      </c>
      <c r="D932" s="13">
        <v>23.253387628921153</v>
      </c>
      <c r="E932" s="13">
        <v>80.098530945052431</v>
      </c>
    </row>
    <row r="933" spans="2:5" x14ac:dyDescent="0.2">
      <c r="B933" s="13">
        <v>0.46524035903887156</v>
      </c>
      <c r="C933" s="13">
        <v>0.10042636155609981</v>
      </c>
      <c r="D933" s="13">
        <v>28.048339609989085</v>
      </c>
      <c r="E933" s="13">
        <v>78.695859288682101</v>
      </c>
    </row>
    <row r="934" spans="2:5" x14ac:dyDescent="0.2">
      <c r="B934" s="13">
        <v>0.43402382560775482</v>
      </c>
      <c r="C934" s="13">
        <v>8.1509765995412084E-2</v>
      </c>
      <c r="D934" s="13">
        <v>27.20101680725492</v>
      </c>
      <c r="E934" s="13">
        <v>81.464091806236766</v>
      </c>
    </row>
    <row r="935" spans="2:5" x14ac:dyDescent="0.2">
      <c r="B935" s="13">
        <v>0.39092940244103691</v>
      </c>
      <c r="C935" s="13">
        <v>6.2782557521098917E-2</v>
      </c>
      <c r="D935" s="13">
        <v>26.866195282194091</v>
      </c>
      <c r="E935" s="13">
        <v>84.136796191841981</v>
      </c>
    </row>
    <row r="936" spans="2:5" x14ac:dyDescent="0.2">
      <c r="B936" s="13">
        <v>0.42694612781015762</v>
      </c>
      <c r="C936" s="13">
        <v>7.5438046471936304E-2</v>
      </c>
      <c r="D936" s="13">
        <v>26.710710074551262</v>
      </c>
      <c r="E936" s="13">
        <v>82.56396324115093</v>
      </c>
    </row>
    <row r="937" spans="2:5" x14ac:dyDescent="0.2">
      <c r="B937" s="13">
        <v>0.41445575147540475</v>
      </c>
      <c r="C937" s="13">
        <v>6.247278970144967E-2</v>
      </c>
      <c r="D937" s="13">
        <v>24.252157407841501</v>
      </c>
      <c r="E937" s="13">
        <v>85.145880866360017</v>
      </c>
    </row>
    <row r="938" spans="2:5" x14ac:dyDescent="0.2">
      <c r="B938" s="13">
        <v>0.39171698901517171</v>
      </c>
      <c r="C938" s="13">
        <v>6.5709282575310279E-2</v>
      </c>
      <c r="D938" s="13">
        <v>25.194491995502737</v>
      </c>
      <c r="E938" s="13">
        <v>83.442943127131443</v>
      </c>
    </row>
    <row r="939" spans="2:5" x14ac:dyDescent="0.2">
      <c r="B939" s="13">
        <v>0.57596040592965059</v>
      </c>
      <c r="C939" s="13">
        <v>6.2475164582713863E-2</v>
      </c>
      <c r="D939" s="13">
        <v>30.339822422304696</v>
      </c>
      <c r="E939" s="13">
        <v>89.336832276463042</v>
      </c>
    </row>
    <row r="940" spans="2:5" x14ac:dyDescent="0.2">
      <c r="B940" s="13">
        <v>0.77223934313088416</v>
      </c>
      <c r="C940" s="13">
        <v>7.1821514286584495E-2</v>
      </c>
      <c r="D940" s="13">
        <v>29.208633483792507</v>
      </c>
      <c r="E940" s="13">
        <v>90.923150647071765</v>
      </c>
    </row>
    <row r="941" spans="2:5" x14ac:dyDescent="0.2">
      <c r="B941" s="13">
        <v>0.75966658279574295</v>
      </c>
      <c r="C941" s="13">
        <v>9.1454896365716631E-2</v>
      </c>
      <c r="D941" s="13">
        <v>28.026508450239767</v>
      </c>
      <c r="E941" s="13">
        <v>88.249150321393842</v>
      </c>
    </row>
    <row r="942" spans="2:5" x14ac:dyDescent="0.2">
      <c r="B942" s="13">
        <v>0.56267669371107421</v>
      </c>
      <c r="C942" s="13">
        <v>8.5021050155077285E-2</v>
      </c>
      <c r="D942" s="13">
        <v>26.745466699104846</v>
      </c>
      <c r="E942" s="13">
        <v>85.160609758000874</v>
      </c>
    </row>
    <row r="943" spans="2:5" x14ac:dyDescent="0.2">
      <c r="B943" s="13">
        <v>0.45196488029823534</v>
      </c>
      <c r="C943" s="13">
        <v>5.7271643175075319E-2</v>
      </c>
      <c r="D943" s="13">
        <v>24.831069351779686</v>
      </c>
      <c r="E943" s="13">
        <v>87.530181981967942</v>
      </c>
    </row>
    <row r="944" spans="2:5" x14ac:dyDescent="0.2">
      <c r="B944" s="13">
        <v>0.41228239947199746</v>
      </c>
      <c r="C944" s="13">
        <v>6.8028281570213511E-2</v>
      </c>
      <c r="D944" s="13">
        <v>27.89471263834233</v>
      </c>
      <c r="E944" s="13">
        <v>83.703723749818664</v>
      </c>
    </row>
    <row r="945" spans="2:5" x14ac:dyDescent="0.2">
      <c r="B945" s="13">
        <v>0.50471717764087376</v>
      </c>
      <c r="C945" s="13">
        <v>6.7603105204112487E-2</v>
      </c>
      <c r="D945" s="13">
        <v>29.187483429947747</v>
      </c>
      <c r="E945" s="13">
        <v>86.806804231112721</v>
      </c>
    </row>
    <row r="946" spans="2:5" x14ac:dyDescent="0.2">
      <c r="B946" s="13">
        <v>0.43379333113037577</v>
      </c>
      <c r="C946" s="13">
        <v>6.987467508234306E-2</v>
      </c>
      <c r="D946" s="13">
        <v>27.18097208489306</v>
      </c>
      <c r="E946" s="13">
        <v>84.108393124527581</v>
      </c>
    </row>
    <row r="947" spans="2:5" x14ac:dyDescent="0.2">
      <c r="B947" s="13">
        <v>0.49690550743065426</v>
      </c>
      <c r="C947" s="13">
        <v>9.6027091010535484E-2</v>
      </c>
      <c r="D947" s="13">
        <v>23.137146763711055</v>
      </c>
      <c r="E947" s="13">
        <v>81.011203801683976</v>
      </c>
    </row>
    <row r="948" spans="2:5" x14ac:dyDescent="0.2">
      <c r="B948" s="13">
        <v>0.41586177722523099</v>
      </c>
      <c r="C948" s="13">
        <v>8.2786885750019953E-2</v>
      </c>
      <c r="D948" s="13">
        <v>26.418979908299036</v>
      </c>
      <c r="E948" s="13">
        <v>80.344460309733904</v>
      </c>
    </row>
    <row r="949" spans="2:5" x14ac:dyDescent="0.2">
      <c r="B949" s="13">
        <v>0.43901892887541011</v>
      </c>
      <c r="C949" s="13">
        <v>7.7769534452089437E-2</v>
      </c>
      <c r="D949" s="13">
        <v>26.740724560064105</v>
      </c>
      <c r="E949" s="13">
        <v>82.525615559513398</v>
      </c>
    </row>
    <row r="950" spans="2:5" x14ac:dyDescent="0.2">
      <c r="B950" s="13">
        <v>0.41971086090274334</v>
      </c>
      <c r="C950" s="13">
        <v>8.9132527885764354E-2</v>
      </c>
      <c r="D950" s="13">
        <v>26.089268325920191</v>
      </c>
      <c r="E950" s="13">
        <v>79.033362748830456</v>
      </c>
    </row>
    <row r="951" spans="2:5" x14ac:dyDescent="0.2">
      <c r="B951" s="13">
        <v>0.43635873711013168</v>
      </c>
      <c r="C951" s="13">
        <v>7.2386720775785354E-2</v>
      </c>
      <c r="D951" s="13">
        <v>26.353005582197316</v>
      </c>
      <c r="E951" s="13">
        <v>83.64093606662685</v>
      </c>
    </row>
    <row r="952" spans="2:5" x14ac:dyDescent="0.2">
      <c r="B952" s="13">
        <v>0.40939546504233237</v>
      </c>
      <c r="C952" s="13">
        <v>6.3144863970292092E-2</v>
      </c>
      <c r="D952" s="13">
        <v>26.271980432191221</v>
      </c>
      <c r="E952" s="13">
        <v>84.779840320246066</v>
      </c>
    </row>
    <row r="953" spans="2:5" x14ac:dyDescent="0.2">
      <c r="B953" s="13">
        <v>0.42301024863910414</v>
      </c>
      <c r="C953" s="13">
        <v>4.736464730120974E-2</v>
      </c>
      <c r="D953" s="13">
        <v>27.69942201643925</v>
      </c>
      <c r="E953" s="13">
        <v>88.955063918089394</v>
      </c>
    </row>
    <row r="954" spans="2:5" x14ac:dyDescent="0.2">
      <c r="B954" s="13">
        <v>0.47839081812722506</v>
      </c>
      <c r="C954" s="13">
        <v>6.2068277517251212E-2</v>
      </c>
      <c r="D954" s="13">
        <v>28.765560056984221</v>
      </c>
      <c r="E954" s="13">
        <v>87.213796427868331</v>
      </c>
    </row>
    <row r="955" spans="2:5" x14ac:dyDescent="0.2">
      <c r="B955" s="13">
        <v>0.426968484011718</v>
      </c>
      <c r="C955" s="13">
        <v>5.7310182093953284E-2</v>
      </c>
      <c r="D955" s="13">
        <v>28.798844275625076</v>
      </c>
      <c r="E955" s="13">
        <v>86.750055056193688</v>
      </c>
    </row>
    <row r="956" spans="2:5" x14ac:dyDescent="0.2">
      <c r="B956" s="13">
        <v>0.6631664257665596</v>
      </c>
      <c r="C956" s="13">
        <v>6.5508868685284813E-2</v>
      </c>
      <c r="D956" s="13">
        <v>30.805931173194907</v>
      </c>
      <c r="E956" s="13">
        <v>90.313858190909443</v>
      </c>
    </row>
    <row r="957" spans="2:5" x14ac:dyDescent="0.2">
      <c r="B957" s="13">
        <v>0.74547784833545006</v>
      </c>
      <c r="C957" s="13">
        <v>6.2643291502265094E-2</v>
      </c>
      <c r="D957" s="13">
        <v>32.529615261119638</v>
      </c>
      <c r="E957" s="13">
        <v>91.773625632770106</v>
      </c>
    </row>
    <row r="958" spans="2:5" x14ac:dyDescent="0.2">
      <c r="B958" s="13">
        <v>0.5705268645875361</v>
      </c>
      <c r="C958" s="13">
        <v>6.7455586677523438E-2</v>
      </c>
      <c r="D958" s="13">
        <v>27.765094253217033</v>
      </c>
      <c r="E958" s="13">
        <v>88.391362924286085</v>
      </c>
    </row>
    <row r="959" spans="2:5" x14ac:dyDescent="0.2">
      <c r="B959" s="13">
        <v>0.51599349555879293</v>
      </c>
      <c r="C959" s="13">
        <v>6.1142785767820992E-2</v>
      </c>
      <c r="D959" s="13">
        <v>27.261574265520647</v>
      </c>
      <c r="E959" s="13">
        <v>88.348623544724603</v>
      </c>
    </row>
    <row r="960" spans="2:5" x14ac:dyDescent="0.2">
      <c r="B960" s="13">
        <v>0.51668945369360719</v>
      </c>
      <c r="C960" s="13">
        <v>5.3454391677359547E-2</v>
      </c>
      <c r="D960" s="13">
        <v>25.737532339913212</v>
      </c>
      <c r="E960" s="13">
        <v>89.841036221927823</v>
      </c>
    </row>
    <row r="961" spans="2:5" x14ac:dyDescent="0.2">
      <c r="B961" s="13">
        <v>0.5671693178805185</v>
      </c>
      <c r="C961" s="13">
        <v>6.1530031335839279E-2</v>
      </c>
      <c r="D961" s="13">
        <v>27.046296131806649</v>
      </c>
      <c r="E961" s="13">
        <v>89.354663135024722</v>
      </c>
    </row>
    <row r="962" spans="2:5" x14ac:dyDescent="0.2">
      <c r="B962" s="13">
        <v>0.43730160638349697</v>
      </c>
      <c r="C962" s="13">
        <v>7.1535420044073622E-2</v>
      </c>
      <c r="D962" s="13">
        <v>25.949298586085309</v>
      </c>
      <c r="E962" s="13">
        <v>83.872844263320601</v>
      </c>
    </row>
    <row r="963" spans="2:5" x14ac:dyDescent="0.2">
      <c r="B963" s="13">
        <v>0.60161474474256249</v>
      </c>
      <c r="C963" s="13">
        <v>6.8323161512994834E-2</v>
      </c>
      <c r="D963" s="13">
        <v>28.367236952279669</v>
      </c>
      <c r="E963" s="13">
        <v>88.857384960387591</v>
      </c>
    </row>
    <row r="964" spans="2:5" x14ac:dyDescent="0.2">
      <c r="B964" s="13">
        <v>0.5007085427234137</v>
      </c>
      <c r="C964" s="13">
        <v>5.0557370141189495E-2</v>
      </c>
      <c r="D964" s="13">
        <v>26.555881839312057</v>
      </c>
      <c r="E964" s="13">
        <v>90.074318963976424</v>
      </c>
    </row>
    <row r="965" spans="2:5" x14ac:dyDescent="0.2">
      <c r="B965" s="13">
        <v>0.51500534706751122</v>
      </c>
      <c r="C965" s="13">
        <v>5.9516042588595004E-2</v>
      </c>
      <c r="D965" s="13">
        <v>28.751856596996252</v>
      </c>
      <c r="E965" s="13">
        <v>88.627063957948323</v>
      </c>
    </row>
    <row r="966" spans="2:5" x14ac:dyDescent="0.2">
      <c r="B966" s="13">
        <v>0.47715860489557455</v>
      </c>
      <c r="C966" s="13">
        <v>8.354296028716604E-2</v>
      </c>
      <c r="D966" s="13">
        <v>27.08737006490751</v>
      </c>
      <c r="E966" s="13">
        <v>82.746782110963522</v>
      </c>
    </row>
    <row r="967" spans="2:5" x14ac:dyDescent="0.2">
      <c r="B967" s="13">
        <v>0.50824529553829301</v>
      </c>
      <c r="C967" s="13">
        <v>6.5514486475835118E-2</v>
      </c>
      <c r="D967" s="13">
        <v>25.132917521746112</v>
      </c>
      <c r="E967" s="13">
        <v>87.337335842329409</v>
      </c>
    </row>
    <row r="968" spans="2:5" x14ac:dyDescent="0.2">
      <c r="B968" s="13">
        <v>0.45550898747731877</v>
      </c>
      <c r="C968" s="13">
        <v>7.6394393711181632E-2</v>
      </c>
      <c r="D968" s="13">
        <v>23.425296824339863</v>
      </c>
      <c r="E968" s="13">
        <v>83.50109766680643</v>
      </c>
    </row>
    <row r="969" spans="2:5" x14ac:dyDescent="0.2">
      <c r="B969" s="13">
        <v>0.56569195061589195</v>
      </c>
      <c r="C969" s="13">
        <v>8.8562177039697987E-2</v>
      </c>
      <c r="D969" s="13">
        <v>29.27931487001381</v>
      </c>
      <c r="E969" s="13">
        <v>84.600345264943002</v>
      </c>
    </row>
    <row r="970" spans="2:5" x14ac:dyDescent="0.2">
      <c r="B970" s="13">
        <v>0.72193445794997302</v>
      </c>
      <c r="C970" s="13">
        <v>8.9906902103079098E-2</v>
      </c>
      <c r="D970" s="13">
        <v>33.197257833041682</v>
      </c>
      <c r="E970" s="13">
        <v>87.784132474833257</v>
      </c>
    </row>
    <row r="971" spans="2:5" x14ac:dyDescent="0.2">
      <c r="B971" s="13">
        <v>0.61474136821486269</v>
      </c>
      <c r="C971" s="13">
        <v>7.5611263085389346E-2</v>
      </c>
      <c r="D971" s="13">
        <v>29.1265828238915</v>
      </c>
      <c r="E971" s="13">
        <v>87.928571682121031</v>
      </c>
    </row>
    <row r="972" spans="2:5" x14ac:dyDescent="0.2">
      <c r="B972" s="13">
        <v>0.57969059141813895</v>
      </c>
      <c r="C972" s="13">
        <v>7.1242149181688627E-2</v>
      </c>
      <c r="D972" s="13">
        <v>26.748846940338094</v>
      </c>
      <c r="E972" s="13">
        <v>87.944543836246879</v>
      </c>
    </row>
    <row r="973" spans="2:5" x14ac:dyDescent="0.2">
      <c r="B973" s="13">
        <v>0.4844652262386035</v>
      </c>
      <c r="C973" s="13">
        <v>4.7299103906960953E-2</v>
      </c>
      <c r="D973" s="13">
        <v>26.887157827560706</v>
      </c>
      <c r="E973" s="13">
        <v>90.395864095114334</v>
      </c>
    </row>
    <row r="974" spans="2:5" x14ac:dyDescent="0.2">
      <c r="B974" s="13">
        <v>0.49565427388301442</v>
      </c>
      <c r="C974" s="13">
        <v>5.5205330366559335E-2</v>
      </c>
      <c r="D974" s="13">
        <v>23.73558208047583</v>
      </c>
      <c r="E974" s="13">
        <v>89.069291194808216</v>
      </c>
    </row>
    <row r="975" spans="2:5" x14ac:dyDescent="0.2">
      <c r="B975" s="13">
        <v>0.63166812526462124</v>
      </c>
      <c r="C975" s="13">
        <v>6.6425456906922822E-2</v>
      </c>
      <c r="D975" s="13">
        <v>30.95794179964232</v>
      </c>
      <c r="E975" s="13">
        <v>89.676536866248156</v>
      </c>
    </row>
    <row r="976" spans="2:5" x14ac:dyDescent="0.2">
      <c r="B976" s="13">
        <v>0.57942765445355926</v>
      </c>
      <c r="C976" s="13">
        <v>7.7562650551606716E-2</v>
      </c>
      <c r="D976" s="13">
        <v>31.460656792557224</v>
      </c>
      <c r="E976" s="13">
        <v>86.827984258578795</v>
      </c>
    </row>
    <row r="977" spans="2:5" x14ac:dyDescent="0.2">
      <c r="B977" s="13">
        <v>0.45371088115554342</v>
      </c>
      <c r="C977" s="13">
        <v>5.0348692232330336E-2</v>
      </c>
      <c r="D977" s="13">
        <v>30.558821406558348</v>
      </c>
      <c r="E977" s="13">
        <v>89.049630882714141</v>
      </c>
    </row>
    <row r="978" spans="2:5" x14ac:dyDescent="0.2">
      <c r="B978" s="13">
        <v>0.4533991293777716</v>
      </c>
      <c r="C978" s="13">
        <v>5.4216244576512307E-2</v>
      </c>
      <c r="D978" s="13">
        <v>28.034048154331856</v>
      </c>
      <c r="E978" s="13">
        <v>88.212868448259059</v>
      </c>
    </row>
    <row r="979" spans="2:5" x14ac:dyDescent="0.2">
      <c r="B979" s="13">
        <v>0.42389493434382858</v>
      </c>
      <c r="C979" s="13">
        <v>6.3294902167878836E-2</v>
      </c>
      <c r="D979" s="13">
        <v>25.082333552496564</v>
      </c>
      <c r="E979" s="13">
        <v>85.283468590992783</v>
      </c>
    </row>
    <row r="980" spans="2:5" x14ac:dyDescent="0.2">
      <c r="B980" s="13">
        <v>0.47298793322307142</v>
      </c>
      <c r="C980" s="13">
        <v>6.24824377152726E-2</v>
      </c>
      <c r="D980" s="13">
        <v>27.164125431804418</v>
      </c>
      <c r="E980" s="13">
        <v>86.989938001598759</v>
      </c>
    </row>
    <row r="981" spans="2:5" x14ac:dyDescent="0.2">
      <c r="B981" s="13">
        <v>0.41402542803804743</v>
      </c>
      <c r="C981" s="13">
        <v>5.504555983915984E-2</v>
      </c>
      <c r="D981" s="13">
        <v>28.337483490177529</v>
      </c>
      <c r="E981" s="13">
        <v>86.873539495188098</v>
      </c>
    </row>
    <row r="982" spans="2:5" x14ac:dyDescent="0.2">
      <c r="B982" s="13">
        <v>0.3740193925840411</v>
      </c>
      <c r="C982" s="13">
        <v>5.9526239558034572E-2</v>
      </c>
      <c r="D982" s="13">
        <v>28.884549353948437</v>
      </c>
      <c r="E982" s="13">
        <v>84.258360833885419</v>
      </c>
    </row>
    <row r="983" spans="2:5" x14ac:dyDescent="0.2">
      <c r="B983" s="13">
        <v>0.46005715870345743</v>
      </c>
      <c r="C983" s="13">
        <v>6.3685782183083448E-2</v>
      </c>
      <c r="D983" s="13">
        <v>31.145603358515984</v>
      </c>
      <c r="E983" s="13">
        <v>86.333517553385406</v>
      </c>
    </row>
    <row r="984" spans="2:5" x14ac:dyDescent="0.2">
      <c r="B984" s="13">
        <v>0.48392222670223478</v>
      </c>
      <c r="C984" s="13">
        <v>5.9536070976640806E-2</v>
      </c>
      <c r="D984" s="13">
        <v>30.416113229352923</v>
      </c>
      <c r="E984" s="13">
        <v>87.869175851430882</v>
      </c>
    </row>
    <row r="985" spans="2:5" x14ac:dyDescent="0.2">
      <c r="B985" s="13">
        <v>0.53068663920305437</v>
      </c>
      <c r="C985" s="13">
        <v>6.60856986196795E-2</v>
      </c>
      <c r="D985" s="13">
        <v>31.468884797788498</v>
      </c>
      <c r="E985" s="13">
        <v>87.731372300380201</v>
      </c>
    </row>
    <row r="986" spans="2:5" x14ac:dyDescent="0.2">
      <c r="B986" s="13">
        <v>0.60242717549281821</v>
      </c>
      <c r="C986" s="13">
        <v>7.7016605910377109E-2</v>
      </c>
      <c r="D986" s="13">
        <v>33.172456466736577</v>
      </c>
      <c r="E986" s="13">
        <v>87.418575595833303</v>
      </c>
    </row>
    <row r="987" spans="2:5" x14ac:dyDescent="0.2">
      <c r="B987" s="13">
        <v>0.52720355352585835</v>
      </c>
      <c r="C987" s="13">
        <v>0.1080215703169711</v>
      </c>
      <c r="D987" s="13">
        <v>31.902788551143804</v>
      </c>
      <c r="E987" s="13">
        <v>79.780596321041401</v>
      </c>
    </row>
    <row r="988" spans="2:5" x14ac:dyDescent="0.2">
      <c r="B988" s="13">
        <v>0.52912457391899592</v>
      </c>
      <c r="C988" s="13">
        <v>8.6907925970332367E-2</v>
      </c>
      <c r="D988" s="13">
        <v>28.421847006371614</v>
      </c>
      <c r="E988" s="13">
        <v>83.831487162272666</v>
      </c>
    </row>
    <row r="989" spans="2:5" x14ac:dyDescent="0.2">
      <c r="B989" s="13">
        <v>0.48430611092862214</v>
      </c>
      <c r="C989" s="13">
        <v>8.9999940974520784E-2</v>
      </c>
      <c r="D989" s="13">
        <v>27.839276015387636</v>
      </c>
      <c r="E989" s="13">
        <v>81.680785018506612</v>
      </c>
    </row>
    <row r="990" spans="2:5" x14ac:dyDescent="0.2">
      <c r="B990" s="13">
        <v>0.45019708815053239</v>
      </c>
      <c r="C990" s="13">
        <v>9.2017032238631308E-2</v>
      </c>
      <c r="D990" s="13">
        <v>24.868512879651199</v>
      </c>
      <c r="E990" s="13">
        <v>79.856201775584424</v>
      </c>
    </row>
    <row r="991" spans="2:5" x14ac:dyDescent="0.2">
      <c r="B991" s="13">
        <v>0.57659610866309363</v>
      </c>
      <c r="C991" s="13">
        <v>6.4102098204048635E-2</v>
      </c>
      <c r="D991" s="13">
        <v>33.270890486189458</v>
      </c>
      <c r="E991" s="13">
        <v>89.054247291384996</v>
      </c>
    </row>
    <row r="992" spans="2:5" x14ac:dyDescent="0.2">
      <c r="B992" s="13">
        <v>0.82331859975259725</v>
      </c>
      <c r="C992" s="13">
        <v>9.0658535259846657E-2</v>
      </c>
      <c r="D992" s="13">
        <v>38.074706932010194</v>
      </c>
      <c r="E992" s="13">
        <v>89.201038723125251</v>
      </c>
    </row>
    <row r="993" spans="2:5" x14ac:dyDescent="0.2">
      <c r="B993" s="13">
        <v>0.68407828389236047</v>
      </c>
      <c r="C993" s="13">
        <v>5.2869580838687251E-2</v>
      </c>
      <c r="D993" s="13">
        <v>31.008687353510751</v>
      </c>
      <c r="E993" s="13">
        <v>92.429004418588036</v>
      </c>
    </row>
    <row r="994" spans="2:5" x14ac:dyDescent="0.2">
      <c r="B994" s="13">
        <v>0.54256612407761473</v>
      </c>
      <c r="C994" s="13">
        <v>5.5378701239292269E-2</v>
      </c>
      <c r="D994" s="13">
        <v>32.275172117894066</v>
      </c>
      <c r="E994" s="13">
        <v>89.947523195077707</v>
      </c>
    </row>
    <row r="995" spans="2:5" x14ac:dyDescent="0.2">
      <c r="B995" s="13">
        <v>0.59133728570714128</v>
      </c>
      <c r="C995" s="13">
        <v>7.136679440145613E-2</v>
      </c>
      <c r="D995" s="13">
        <v>31.136853680145929</v>
      </c>
      <c r="E995" s="13">
        <v>88.13329261862927</v>
      </c>
    </row>
    <row r="996" spans="2:5" x14ac:dyDescent="0.2">
      <c r="B996" s="13">
        <v>0.53805304693336931</v>
      </c>
      <c r="C996" s="13">
        <v>5.9845727825191861E-2</v>
      </c>
      <c r="D996" s="13">
        <v>32.251765588825108</v>
      </c>
      <c r="E996" s="13">
        <v>89.042581087380967</v>
      </c>
    </row>
    <row r="997" spans="2:5" x14ac:dyDescent="0.2">
      <c r="B997" s="13">
        <v>0.54271583064257023</v>
      </c>
      <c r="C997" s="13">
        <v>5.9879981398620094E-2</v>
      </c>
      <c r="D997" s="13">
        <v>34.351282902738134</v>
      </c>
      <c r="E997" s="13">
        <v>89.121959337115143</v>
      </c>
    </row>
    <row r="998" spans="2:5" x14ac:dyDescent="0.2">
      <c r="B998" s="13">
        <v>0.48463320680793887</v>
      </c>
      <c r="C998" s="13">
        <v>6.1164659430882784E-2</v>
      </c>
      <c r="D998" s="13">
        <v>30.065743625627189</v>
      </c>
      <c r="E998" s="13">
        <v>87.557308628433162</v>
      </c>
    </row>
    <row r="999" spans="2:5" x14ac:dyDescent="0.2">
      <c r="B999" s="13">
        <v>0.5802031428531883</v>
      </c>
      <c r="C999" s="13">
        <v>4.6279962370982156E-2</v>
      </c>
      <c r="D999" s="13">
        <v>30.6357269731995</v>
      </c>
      <c r="E999" s="13">
        <v>92.162715797799905</v>
      </c>
    </row>
    <row r="1000" spans="2:5" x14ac:dyDescent="0.2">
      <c r="B1000" s="13">
        <v>0.58346170378167939</v>
      </c>
      <c r="C1000" s="13">
        <v>7.5107899850440585E-2</v>
      </c>
      <c r="D1000" s="13">
        <v>31.032230869099386</v>
      </c>
      <c r="E1000" s="13">
        <v>87.338580092331938</v>
      </c>
    </row>
    <row r="1001" spans="2:5" x14ac:dyDescent="0.2">
      <c r="B1001" s="13">
        <v>0.51460972750613343</v>
      </c>
      <c r="C1001" s="13">
        <v>6.5053712406382413E-2</v>
      </c>
      <c r="D1001" s="13">
        <v>29.564429854426834</v>
      </c>
      <c r="E1001" s="13">
        <v>87.551279672472518</v>
      </c>
    </row>
    <row r="1002" spans="2:5" x14ac:dyDescent="0.2">
      <c r="B1002" s="13">
        <v>0.52360287591835586</v>
      </c>
      <c r="C1002" s="13">
        <v>6.7606277678242843E-2</v>
      </c>
      <c r="D1002" s="13">
        <v>29.968212871746957</v>
      </c>
      <c r="E1002" s="13">
        <v>87.285162651492143</v>
      </c>
    </row>
    <row r="1003" spans="2:5" x14ac:dyDescent="0.2">
      <c r="B1003" s="13">
        <v>0.5286886901235518</v>
      </c>
      <c r="C1003" s="13">
        <v>6.2699626124877422E-2</v>
      </c>
      <c r="D1003" s="13">
        <v>31.43093650112209</v>
      </c>
      <c r="E1003" s="13">
        <v>88.316717089171988</v>
      </c>
    </row>
    <row r="1004" spans="2:5" x14ac:dyDescent="0.2">
      <c r="B1004" s="13">
        <v>0.61664858818764623</v>
      </c>
      <c r="C1004" s="13">
        <v>7.2858097727713844E-2</v>
      </c>
      <c r="D1004" s="13">
        <v>32.029177455602124</v>
      </c>
      <c r="E1004" s="13">
        <v>88.385881992297456</v>
      </c>
    </row>
    <row r="1005" spans="2:5" x14ac:dyDescent="0.2">
      <c r="B1005" s="13">
        <v>0.60060580040019873</v>
      </c>
      <c r="C1005" s="13">
        <v>9.1537203134771206E-2</v>
      </c>
      <c r="D1005" s="13">
        <v>31.504890998514963</v>
      </c>
      <c r="E1005" s="13">
        <v>85.006172366520275</v>
      </c>
    </row>
    <row r="1006" spans="2:5" x14ac:dyDescent="0.2">
      <c r="B1006" s="13">
        <v>0.57082261229153253</v>
      </c>
      <c r="C1006" s="13">
        <v>7.3640644219935145E-2</v>
      </c>
      <c r="D1006" s="13">
        <v>29.270390195830807</v>
      </c>
      <c r="E1006" s="13">
        <v>87.318890309954313</v>
      </c>
    </row>
    <row r="1007" spans="2:5" x14ac:dyDescent="0.2">
      <c r="B1007" s="13">
        <v>0.50944042107375187</v>
      </c>
      <c r="C1007" s="13">
        <v>6.4827022893599068E-2</v>
      </c>
      <c r="D1007" s="13">
        <v>30.688223421288299</v>
      </c>
      <c r="E1007" s="13">
        <v>87.459609996917138</v>
      </c>
    </row>
    <row r="1008" spans="2:5" x14ac:dyDescent="0.2">
      <c r="B1008" s="13">
        <v>0.50477724295669479</v>
      </c>
      <c r="C1008" s="13">
        <v>9.4909350954974214E-2</v>
      </c>
      <c r="D1008" s="13">
        <v>28.352913752986773</v>
      </c>
      <c r="E1008" s="13">
        <v>81.470492044349641</v>
      </c>
    </row>
    <row r="1009" spans="2:5" x14ac:dyDescent="0.2">
      <c r="B1009" s="13">
        <v>0.57101697419230324</v>
      </c>
      <c r="C1009" s="13">
        <v>7.4974173688362983E-2</v>
      </c>
      <c r="D1009" s="13">
        <v>34.528323982618097</v>
      </c>
      <c r="E1009" s="13">
        <v>87.059100719156902</v>
      </c>
    </row>
    <row r="1010" spans="2:5" x14ac:dyDescent="0.2">
      <c r="B1010" s="13">
        <v>0.44101705290316107</v>
      </c>
      <c r="C1010" s="13">
        <v>6.611770792147767E-2</v>
      </c>
      <c r="D1010" s="13">
        <v>30.284993717757555</v>
      </c>
      <c r="E1010" s="13">
        <v>85.193896126533474</v>
      </c>
    </row>
    <row r="1011" spans="2:5" x14ac:dyDescent="0.2">
      <c r="B1011" s="13">
        <v>0.42752808887427141</v>
      </c>
      <c r="C1011" s="13">
        <v>6.8998975803241616E-2</v>
      </c>
      <c r="D1011" s="13">
        <v>26.981705930450524</v>
      </c>
      <c r="E1011" s="13">
        <v>84.075952371940502</v>
      </c>
    </row>
    <row r="1012" spans="2:5" x14ac:dyDescent="0.2">
      <c r="B1012" s="13">
        <v>0.4799423731018515</v>
      </c>
      <c r="C1012" s="13">
        <v>9.8606572511673624E-2</v>
      </c>
      <c r="D1012" s="13">
        <v>29.381370987149459</v>
      </c>
      <c r="E1012" s="13">
        <v>79.722051957741016</v>
      </c>
    </row>
    <row r="1013" spans="2:5" x14ac:dyDescent="0.2">
      <c r="B1013" s="13">
        <v>0.50870673910672859</v>
      </c>
      <c r="C1013" s="13">
        <v>6.437039803380544E-2</v>
      </c>
      <c r="D1013" s="13">
        <v>29.265718191980444</v>
      </c>
      <c r="E1013" s="13">
        <v>87.538808874780628</v>
      </c>
    </row>
    <row r="1014" spans="2:5" x14ac:dyDescent="0.2">
      <c r="B1014" s="13">
        <v>0.62226594186702444</v>
      </c>
      <c r="C1014" s="13">
        <v>6.1281181269697511E-2</v>
      </c>
      <c r="D1014" s="13">
        <v>29.684352629003918</v>
      </c>
      <c r="E1014" s="13">
        <v>90.338427782670109</v>
      </c>
    </row>
    <row r="1015" spans="2:5" x14ac:dyDescent="0.2">
      <c r="B1015" s="13">
        <v>0.54954275120637375</v>
      </c>
      <c r="C1015" s="13">
        <v>5.0126022736132585E-2</v>
      </c>
      <c r="D1015" s="13">
        <v>29.163449348615867</v>
      </c>
      <c r="E1015" s="13">
        <v>91.035065213720557</v>
      </c>
    </row>
    <row r="1016" spans="2:5" x14ac:dyDescent="0.2">
      <c r="B1016" s="13">
        <v>0.65644256292680447</v>
      </c>
      <c r="C1016" s="13">
        <v>6.1457676131862198E-2</v>
      </c>
      <c r="D1016" s="13">
        <v>32.454026479555544</v>
      </c>
      <c r="E1016" s="13">
        <v>90.809732885841925</v>
      </c>
    </row>
    <row r="1017" spans="2:5" x14ac:dyDescent="0.2">
      <c r="B1017" s="13">
        <v>0.73408279449345504</v>
      </c>
      <c r="C1017" s="13">
        <v>6.803500609834226E-2</v>
      </c>
      <c r="D1017" s="13">
        <v>32.668438421500575</v>
      </c>
      <c r="E1017" s="13">
        <v>90.921322981926906</v>
      </c>
    </row>
    <row r="1018" spans="2:5" x14ac:dyDescent="0.2">
      <c r="B1018" s="13">
        <v>0.583445331804888</v>
      </c>
      <c r="C1018" s="13">
        <v>8.5166756771947252E-2</v>
      </c>
      <c r="D1018" s="13">
        <v>32.338939935439811</v>
      </c>
      <c r="E1018" s="13">
        <v>85.628295010136142</v>
      </c>
    </row>
    <row r="1019" spans="2:5" x14ac:dyDescent="0.2">
      <c r="B1019" s="13">
        <v>0.58427223921527494</v>
      </c>
      <c r="C1019" s="13">
        <v>5.9486106813307495E-2</v>
      </c>
      <c r="D1019" s="13">
        <v>32.063427059022651</v>
      </c>
      <c r="E1019" s="13">
        <v>89.985716136782443</v>
      </c>
    </row>
    <row r="1020" spans="2:5" x14ac:dyDescent="0.2">
      <c r="B1020" s="13">
        <v>0.56993764428572469</v>
      </c>
      <c r="C1020" s="13">
        <v>4.9920047981765428E-2</v>
      </c>
      <c r="D1020" s="13">
        <v>30.358466395084985</v>
      </c>
      <c r="E1020" s="13">
        <v>91.39141845230445</v>
      </c>
    </row>
    <row r="1021" spans="2:5" x14ac:dyDescent="0.2">
      <c r="B1021" s="13">
        <v>0.70494043200436363</v>
      </c>
      <c r="C1021" s="13">
        <v>6.7683276248155622E-2</v>
      </c>
      <c r="D1021" s="13">
        <v>31.281313728351929</v>
      </c>
      <c r="E1021" s="13">
        <v>90.594743588001009</v>
      </c>
    </row>
    <row r="1022" spans="2:5" x14ac:dyDescent="0.2">
      <c r="B1022" s="13">
        <v>0.67680340565377439</v>
      </c>
      <c r="C1022" s="13">
        <v>5.5904662417301722E-2</v>
      </c>
      <c r="D1022" s="13">
        <v>32.071493774554455</v>
      </c>
      <c r="E1022" s="13">
        <v>91.900089866859346</v>
      </c>
    </row>
    <row r="1023" spans="2:5" x14ac:dyDescent="0.2">
      <c r="B1023" s="13">
        <v>0.68847658766648667</v>
      </c>
      <c r="C1023" s="13">
        <v>5.7425239075063778E-2</v>
      </c>
      <c r="D1023" s="13">
        <v>31.431714180065683</v>
      </c>
      <c r="E1023" s="13">
        <v>91.826852337543286</v>
      </c>
    </row>
    <row r="1024" spans="2:5" x14ac:dyDescent="0.2">
      <c r="B1024" s="13">
        <v>0.62513354322483683</v>
      </c>
      <c r="C1024" s="13">
        <v>5.6032330761196347E-2</v>
      </c>
      <c r="D1024" s="13">
        <v>30.185496124035879</v>
      </c>
      <c r="E1024" s="13">
        <v>91.206044992557352</v>
      </c>
    </row>
    <row r="1025" spans="2:5" x14ac:dyDescent="0.2">
      <c r="B1025" s="13">
        <v>0.55417725028466869</v>
      </c>
      <c r="C1025" s="13">
        <v>9.7983984991514769E-2</v>
      </c>
      <c r="D1025" s="13">
        <v>33.094978851907307</v>
      </c>
      <c r="E1025" s="13">
        <v>82.563461922152925</v>
      </c>
    </row>
    <row r="1026" spans="2:5" x14ac:dyDescent="0.2">
      <c r="B1026" s="13">
        <v>0.47781566854317781</v>
      </c>
      <c r="C1026" s="13">
        <v>6.5981773950378478E-2</v>
      </c>
      <c r="D1026" s="13">
        <v>27.314750402257861</v>
      </c>
      <c r="E1026" s="13">
        <v>86.399664270233146</v>
      </c>
    </row>
    <row r="1027" spans="2:5" x14ac:dyDescent="0.2">
      <c r="B1027" s="13">
        <v>0.61248380809594682</v>
      </c>
      <c r="C1027" s="13">
        <v>5.1001272108523357E-2</v>
      </c>
      <c r="D1027" s="13">
        <v>31.123869687325257</v>
      </c>
      <c r="E1027" s="13">
        <v>91.823508581436698</v>
      </c>
    </row>
    <row r="1028" spans="2:5" x14ac:dyDescent="0.2">
      <c r="B1028" s="13">
        <v>0.81318774060892773</v>
      </c>
      <c r="C1028" s="13">
        <v>6.3671430795676845E-2</v>
      </c>
      <c r="D1028" s="13">
        <v>33.680636031138562</v>
      </c>
      <c r="E1028" s="13">
        <v>92.344716510902416</v>
      </c>
    </row>
    <row r="1029" spans="2:5" x14ac:dyDescent="0.2">
      <c r="B1029" s="13">
        <v>0.57297028048865062</v>
      </c>
      <c r="C1029" s="13">
        <v>6.5874500457252141E-2</v>
      </c>
      <c r="D1029" s="13">
        <v>29.751683364955838</v>
      </c>
      <c r="E1029" s="13">
        <v>88.69937442699873</v>
      </c>
    </row>
    <row r="1030" spans="2:5" x14ac:dyDescent="0.2">
      <c r="B1030" s="13">
        <v>0.65998120417765693</v>
      </c>
      <c r="C1030" s="13">
        <v>6.9849592043813899E-2</v>
      </c>
      <c r="D1030" s="13">
        <v>32.091208593996178</v>
      </c>
      <c r="E1030" s="13">
        <v>89.611475040081174</v>
      </c>
    </row>
    <row r="1031" spans="2:5" x14ac:dyDescent="0.2">
      <c r="B1031" s="13">
        <v>0.63454330123017155</v>
      </c>
      <c r="C1031" s="13">
        <v>5.1806158805598357E-2</v>
      </c>
      <c r="D1031" s="13">
        <v>31.30390107581804</v>
      </c>
      <c r="E1031" s="13">
        <v>91.987912640377488</v>
      </c>
    </row>
    <row r="1032" spans="2:5" x14ac:dyDescent="0.2">
      <c r="B1032" s="13">
        <v>0.82899096398663785</v>
      </c>
      <c r="C1032" s="13">
        <v>5.2977479569333151E-2</v>
      </c>
      <c r="D1032" s="13">
        <v>32.988969839630542</v>
      </c>
      <c r="E1032" s="13">
        <v>93.759972588586152</v>
      </c>
    </row>
    <row r="1033" spans="2:5" x14ac:dyDescent="0.2">
      <c r="B1033" s="13">
        <v>0.50979894464127995</v>
      </c>
      <c r="C1033" s="13">
        <v>5.9654594900116133E-2</v>
      </c>
      <c r="D1033" s="13">
        <v>30.186505437214674</v>
      </c>
      <c r="E1033" s="13">
        <v>88.473248434104804</v>
      </c>
    </row>
    <row r="1034" spans="2:5" x14ac:dyDescent="0.2">
      <c r="B1034" s="13">
        <v>0.5988121001408615</v>
      </c>
      <c r="C1034" s="13">
        <v>4.2385925551865287E-2</v>
      </c>
      <c r="D1034" s="13">
        <v>29.408870147316879</v>
      </c>
      <c r="E1034" s="13">
        <v>93.055783039017143</v>
      </c>
    </row>
    <row r="1035" spans="2:5" x14ac:dyDescent="0.2">
      <c r="B1035" s="13">
        <v>0.65473112525859556</v>
      </c>
      <c r="C1035" s="13">
        <v>5.6732639509910067E-2</v>
      </c>
      <c r="D1035" s="13">
        <v>32.385287190207407</v>
      </c>
      <c r="E1035" s="13">
        <v>91.495253009460328</v>
      </c>
    </row>
    <row r="1036" spans="2:5" x14ac:dyDescent="0.2">
      <c r="B1036" s="13">
        <v>0.56373486833887687</v>
      </c>
      <c r="C1036" s="13">
        <v>7.1099735378071779E-2</v>
      </c>
      <c r="D1036" s="13">
        <v>28.437741642882116</v>
      </c>
      <c r="E1036" s="13">
        <v>87.606768519380864</v>
      </c>
    </row>
    <row r="1037" spans="2:5" x14ac:dyDescent="0.2">
      <c r="B1037" s="13">
        <v>0.60844629761671676</v>
      </c>
      <c r="C1037" s="13">
        <v>5.5930834505645836E-2</v>
      </c>
      <c r="D1037" s="13">
        <v>29.253064869918354</v>
      </c>
      <c r="E1037" s="13">
        <v>90.981550734305344</v>
      </c>
    </row>
    <row r="1038" spans="2:5" x14ac:dyDescent="0.2">
      <c r="B1038" s="13">
        <v>0.60938037839987103</v>
      </c>
      <c r="C1038" s="13">
        <v>5.9625964593347916E-2</v>
      </c>
      <c r="D1038" s="13">
        <v>29.36094808720976</v>
      </c>
      <c r="E1038" s="13">
        <v>90.398893991641614</v>
      </c>
    </row>
    <row r="1039" spans="2:5" x14ac:dyDescent="0.2">
      <c r="B1039" s="13">
        <v>0.75141350963477893</v>
      </c>
      <c r="C1039" s="13">
        <v>5.8035348892057116E-2</v>
      </c>
      <c r="D1039" s="13">
        <v>33.417391852927196</v>
      </c>
      <c r="E1039" s="13">
        <v>92.43704344019234</v>
      </c>
    </row>
    <row r="1040" spans="2:5" x14ac:dyDescent="0.2">
      <c r="B1040" s="13">
        <v>0.60503843761643106</v>
      </c>
      <c r="C1040" s="13">
        <v>5.9462476231154818E-2</v>
      </c>
      <c r="D1040" s="13">
        <v>33.568225650741482</v>
      </c>
      <c r="E1040" s="13">
        <v>90.332129513733875</v>
      </c>
    </row>
    <row r="1041" spans="2:5" x14ac:dyDescent="0.2">
      <c r="B1041" s="13">
        <v>0.55530981569633042</v>
      </c>
      <c r="C1041" s="13">
        <v>5.4924423881495578E-2</v>
      </c>
      <c r="D1041" s="13">
        <v>34.461191437884956</v>
      </c>
      <c r="E1041" s="13">
        <v>90.253074512819182</v>
      </c>
    </row>
    <row r="1042" spans="2:5" x14ac:dyDescent="0.2">
      <c r="B1042" s="13">
        <v>0.51657054611670972</v>
      </c>
      <c r="C1042" s="13">
        <v>4.9924726308214172E-2</v>
      </c>
      <c r="D1042" s="13">
        <v>26.577727647341614</v>
      </c>
      <c r="E1042" s="13">
        <v>90.505360830726445</v>
      </c>
    </row>
    <row r="1043" spans="2:5" x14ac:dyDescent="0.2">
      <c r="B1043" s="13">
        <v>0.54892328655268674</v>
      </c>
      <c r="C1043" s="13">
        <v>7.2438160299334003E-2</v>
      </c>
      <c r="D1043" s="13">
        <v>26.168273040892167</v>
      </c>
      <c r="E1043" s="13">
        <v>87.044545180108258</v>
      </c>
    </row>
    <row r="1044" spans="2:5" x14ac:dyDescent="0.2">
      <c r="B1044" s="13">
        <v>0.61497990618690768</v>
      </c>
      <c r="C1044" s="13">
        <v>5.8657501619908653E-2</v>
      </c>
      <c r="D1044" s="13">
        <v>27.984381348413851</v>
      </c>
      <c r="E1044" s="13">
        <v>90.651896847461074</v>
      </c>
    </row>
    <row r="1045" spans="2:5" x14ac:dyDescent="0.2">
      <c r="B1045" s="13">
        <v>0.63191537973543743</v>
      </c>
      <c r="C1045" s="13">
        <v>6.450511435974926E-2</v>
      </c>
      <c r="D1045" s="13">
        <v>32.019876418627717</v>
      </c>
      <c r="E1045" s="13">
        <v>89.973382196864875</v>
      </c>
    </row>
    <row r="1046" spans="2:5" x14ac:dyDescent="0.2">
      <c r="B1046" s="13">
        <v>0.77622312660727366</v>
      </c>
      <c r="C1046" s="13">
        <v>6.9721471952207903E-2</v>
      </c>
      <c r="D1046" s="13">
        <v>32.543593855161376</v>
      </c>
      <c r="E1046" s="13">
        <v>91.213272436296549</v>
      </c>
    </row>
    <row r="1047" spans="2:5" x14ac:dyDescent="0.2">
      <c r="B1047" s="13">
        <v>0.67764292847838892</v>
      </c>
      <c r="C1047" s="13">
        <v>6.1906792435038813E-2</v>
      </c>
      <c r="D1047" s="13">
        <v>31.828955513345637</v>
      </c>
      <c r="E1047" s="13">
        <v>91.041467499979063</v>
      </c>
    </row>
    <row r="1048" spans="2:5" x14ac:dyDescent="0.2">
      <c r="B1048" s="13">
        <v>0.59912142656650691</v>
      </c>
      <c r="C1048" s="13">
        <v>6.8000651594696898E-2</v>
      </c>
      <c r="D1048" s="13">
        <v>30.927144291921529</v>
      </c>
      <c r="E1048" s="13">
        <v>88.845285699384078</v>
      </c>
    </row>
    <row r="1049" spans="2:5" x14ac:dyDescent="0.2">
      <c r="B1049" s="13">
        <v>0.7323102986490555</v>
      </c>
      <c r="C1049" s="13">
        <v>6.9014618905872821E-2</v>
      </c>
      <c r="D1049" s="13">
        <v>32.143528230666519</v>
      </c>
      <c r="E1049" s="13">
        <v>90.770659919262727</v>
      </c>
    </row>
    <row r="1050" spans="2:5" x14ac:dyDescent="0.2">
      <c r="B1050" s="13">
        <v>0.76138476079828576</v>
      </c>
      <c r="C1050" s="13">
        <v>7.3142894331782976E-2</v>
      </c>
      <c r="D1050" s="13">
        <v>32.458169350042674</v>
      </c>
      <c r="E1050" s="13">
        <v>90.597595870300296</v>
      </c>
    </row>
    <row r="1051" spans="2:5" x14ac:dyDescent="0.2">
      <c r="B1051" s="13">
        <v>0.84141692179519811</v>
      </c>
      <c r="C1051" s="13">
        <v>6.8874665361203596E-2</v>
      </c>
      <c r="D1051" s="13">
        <v>37.642543232945613</v>
      </c>
      <c r="E1051" s="13">
        <v>91.982743649980335</v>
      </c>
    </row>
    <row r="1052" spans="2:5" x14ac:dyDescent="0.2">
      <c r="B1052" s="13">
        <v>0.77192957276201546</v>
      </c>
      <c r="C1052" s="13">
        <v>6.7411142537240412E-2</v>
      </c>
      <c r="D1052" s="13">
        <v>34.363707351133918</v>
      </c>
      <c r="E1052" s="13">
        <v>91.446580428472004</v>
      </c>
    </row>
    <row r="1053" spans="2:5" x14ac:dyDescent="0.2">
      <c r="B1053" s="13">
        <v>0.63809216178884176</v>
      </c>
      <c r="C1053" s="13">
        <v>6.8471143430155756E-2</v>
      </c>
      <c r="D1053" s="13">
        <v>30.426117565001398</v>
      </c>
      <c r="E1053" s="13">
        <v>89.470741508013631</v>
      </c>
    </row>
    <row r="1054" spans="2:5" x14ac:dyDescent="0.2">
      <c r="B1054" s="13">
        <v>0.65378284637990558</v>
      </c>
      <c r="C1054" s="13">
        <v>5.4979266677246945E-2</v>
      </c>
      <c r="D1054" s="13">
        <v>29.937335369923378</v>
      </c>
      <c r="E1054" s="13">
        <v>91.759105653326458</v>
      </c>
    </row>
    <row r="1055" spans="2:5" x14ac:dyDescent="0.2">
      <c r="B1055" s="13">
        <v>0.66359891749147337</v>
      </c>
      <c r="C1055" s="13">
        <v>5.5125940596470351E-2</v>
      </c>
      <c r="D1055" s="13">
        <v>29.863076541777001</v>
      </c>
      <c r="E1055" s="13">
        <v>91.862456782341084</v>
      </c>
    </row>
    <row r="1056" spans="2:5" x14ac:dyDescent="0.2">
      <c r="B1056" s="13">
        <v>0.54817582341926019</v>
      </c>
      <c r="C1056" s="13">
        <v>6.3968216297011701E-2</v>
      </c>
      <c r="D1056" s="13">
        <v>28.349439007296116</v>
      </c>
      <c r="E1056" s="13">
        <v>88.530473723273587</v>
      </c>
    </row>
    <row r="1057" spans="2:5" x14ac:dyDescent="0.2">
      <c r="B1057" s="13">
        <v>0.66986999392683766</v>
      </c>
      <c r="C1057" s="13">
        <v>0.14688008877704589</v>
      </c>
      <c r="D1057" s="13">
        <v>25.951705836396979</v>
      </c>
      <c r="E1057" s="13">
        <v>78.51773457674156</v>
      </c>
    </row>
    <row r="1058" spans="2:5" x14ac:dyDescent="0.2">
      <c r="B1058" s="13">
        <v>0.68254199291802509</v>
      </c>
      <c r="C1058" s="13">
        <v>8.0245474776628717E-2</v>
      </c>
      <c r="D1058" s="13">
        <v>30.92625538154839</v>
      </c>
      <c r="E1058" s="13">
        <v>88.472707994255856</v>
      </c>
    </row>
    <row r="1059" spans="2:5" x14ac:dyDescent="0.2">
      <c r="B1059" s="13">
        <v>0.69669654173054241</v>
      </c>
      <c r="C1059" s="13">
        <v>8.4233875929563079E-2</v>
      </c>
      <c r="D1059" s="13">
        <v>34.377281231460472</v>
      </c>
      <c r="E1059" s="13">
        <v>88.125463331258359</v>
      </c>
    </row>
    <row r="1060" spans="2:5" x14ac:dyDescent="0.2">
      <c r="B1060" s="13">
        <v>0.53220853593912787</v>
      </c>
      <c r="C1060" s="13">
        <v>4.7442702596631824E-2</v>
      </c>
      <c r="D1060" s="13">
        <v>30.763768392411958</v>
      </c>
      <c r="E1060" s="13">
        <v>91.226378852587288</v>
      </c>
    </row>
    <row r="1061" spans="2:5" x14ac:dyDescent="0.2">
      <c r="B1061" s="13">
        <v>0.57508046542082936</v>
      </c>
      <c r="C1061" s="13">
        <v>5.9500501507394936E-2</v>
      </c>
      <c r="D1061" s="13">
        <v>30.430459041533023</v>
      </c>
      <c r="E1061" s="13">
        <v>89.829177050441501</v>
      </c>
    </row>
    <row r="1062" spans="2:5" x14ac:dyDescent="0.2">
      <c r="B1062" s="13">
        <v>0.66689796506626919</v>
      </c>
      <c r="C1062" s="13">
        <v>6.5451458965357215E-2</v>
      </c>
      <c r="D1062" s="13">
        <v>32.397842554330317</v>
      </c>
      <c r="E1062" s="13">
        <v>90.368251880808515</v>
      </c>
    </row>
    <row r="1063" spans="2:5" x14ac:dyDescent="0.2">
      <c r="B1063" s="13">
        <v>0.65162524902972196</v>
      </c>
      <c r="C1063" s="13">
        <v>7.0300967255888275E-2</v>
      </c>
      <c r="D1063" s="13">
        <v>32.093405312546409</v>
      </c>
      <c r="E1063" s="13">
        <v>89.407289783404195</v>
      </c>
    </row>
    <row r="1064" spans="2:5" x14ac:dyDescent="0.2">
      <c r="B1064" s="13">
        <v>0.7273909881762145</v>
      </c>
      <c r="C1064" s="13">
        <v>6.6502738717417964E-2</v>
      </c>
      <c r="D1064" s="13">
        <v>33.191631199901018</v>
      </c>
      <c r="E1064" s="13">
        <v>91.039767340194757</v>
      </c>
    </row>
    <row r="1065" spans="2:5" x14ac:dyDescent="0.2">
      <c r="B1065" s="13">
        <v>0.58272130071205297</v>
      </c>
      <c r="C1065" s="13">
        <v>6.600239923945439E-2</v>
      </c>
      <c r="D1065" s="13">
        <v>28.945226302014277</v>
      </c>
      <c r="E1065" s="13">
        <v>88.87607897601157</v>
      </c>
    </row>
    <row r="1066" spans="2:5" x14ac:dyDescent="0.2">
      <c r="B1066" s="13">
        <v>0.68913834097685922</v>
      </c>
      <c r="C1066" s="13">
        <v>7.4423250626838758E-2</v>
      </c>
      <c r="D1066" s="13">
        <v>27.336824834246091</v>
      </c>
      <c r="E1066" s="13">
        <v>89.444042780352376</v>
      </c>
    </row>
    <row r="1067" spans="2:5" x14ac:dyDescent="0.2">
      <c r="B1067" s="13">
        <v>0.56486632841757689</v>
      </c>
      <c r="C1067" s="13">
        <v>6.3509267119480059E-2</v>
      </c>
      <c r="D1067" s="13">
        <v>28.226324039090947</v>
      </c>
      <c r="E1067" s="13">
        <v>88.956914924639094</v>
      </c>
    </row>
    <row r="1068" spans="2:5" x14ac:dyDescent="0.2">
      <c r="B1068" s="13">
        <v>0.53190853707511832</v>
      </c>
      <c r="C1068" s="13">
        <v>4.3053578660511627E-2</v>
      </c>
      <c r="D1068" s="13">
        <v>26.083928887043161</v>
      </c>
      <c r="E1068" s="13">
        <v>92.057779097759123</v>
      </c>
    </row>
    <row r="1069" spans="2:5" x14ac:dyDescent="0.2">
      <c r="B1069" s="13">
        <v>0.60442490252783332</v>
      </c>
      <c r="C1069" s="13">
        <v>5.8447615227895287E-2</v>
      </c>
      <c r="D1069" s="13">
        <v>27.401378752314976</v>
      </c>
      <c r="E1069" s="13">
        <v>90.523132550301796</v>
      </c>
    </row>
    <row r="1070" spans="2:5" x14ac:dyDescent="0.2">
      <c r="B1070" s="13">
        <v>0.75166627416907661</v>
      </c>
      <c r="C1070" s="13">
        <v>5.5382404916774153E-2</v>
      </c>
      <c r="D1070" s="13">
        <v>28.567235016447619</v>
      </c>
      <c r="E1070" s="13">
        <v>92.811980396790489</v>
      </c>
    </row>
    <row r="1071" spans="2:5" x14ac:dyDescent="0.2">
      <c r="B1071" s="13">
        <v>0.7586829290442052</v>
      </c>
      <c r="C1071" s="13">
        <v>5.8460451406303841E-2</v>
      </c>
      <c r="D1071" s="13">
        <v>28.535967242230381</v>
      </c>
      <c r="E1071" s="13">
        <v>92.483949798321959</v>
      </c>
    </row>
    <row r="1072" spans="2:5" x14ac:dyDescent="0.2">
      <c r="B1072" s="13">
        <v>0.86900586030990823</v>
      </c>
      <c r="C1072" s="13">
        <v>4.8793655407691081E-2</v>
      </c>
      <c r="D1072" s="13">
        <v>34.36403691082635</v>
      </c>
      <c r="E1072" s="13">
        <v>94.519326225110902</v>
      </c>
    </row>
    <row r="1073" spans="2:5" x14ac:dyDescent="0.2">
      <c r="B1073" s="13">
        <v>0.86214961439173621</v>
      </c>
      <c r="C1073" s="13">
        <v>5.9059104619455224E-2</v>
      </c>
      <c r="D1073" s="13">
        <v>32.663776572735898</v>
      </c>
      <c r="E1073" s="13">
        <v>93.318513153064174</v>
      </c>
    </row>
    <row r="1074" spans="2:5" x14ac:dyDescent="0.2">
      <c r="B1074" s="13">
        <v>0.68671281542304752</v>
      </c>
      <c r="C1074" s="13">
        <v>4.1685801041599455E-2</v>
      </c>
      <c r="D1074" s="13">
        <v>29.499818264797547</v>
      </c>
      <c r="E1074" s="13">
        <v>94.062578824113842</v>
      </c>
    </row>
    <row r="1075" spans="2:5" x14ac:dyDescent="0.2">
      <c r="B1075" s="13">
        <v>0.57033599984675054</v>
      </c>
      <c r="C1075" s="13">
        <v>5.3712347527197904E-2</v>
      </c>
      <c r="D1075" s="13">
        <v>27.508013573077619</v>
      </c>
      <c r="E1075" s="13">
        <v>90.7595503587943</v>
      </c>
    </row>
    <row r="1076" spans="2:5" x14ac:dyDescent="0.2">
      <c r="B1076" s="13">
        <v>0.56130944404086647</v>
      </c>
      <c r="C1076" s="13">
        <v>6.5010377306331468E-2</v>
      </c>
      <c r="D1076" s="13">
        <v>27.832548399654698</v>
      </c>
      <c r="E1076" s="13">
        <v>88.625093622282421</v>
      </c>
    </row>
    <row r="1077" spans="2:5" x14ac:dyDescent="0.2">
      <c r="B1077" s="13">
        <v>0.5215827494800378</v>
      </c>
      <c r="C1077" s="13">
        <v>6.6895521894396445E-2</v>
      </c>
      <c r="D1077" s="13">
        <v>30.54691047635216</v>
      </c>
      <c r="E1077" s="13">
        <v>87.365838979380811</v>
      </c>
    </row>
    <row r="1078" spans="2:5" x14ac:dyDescent="0.2">
      <c r="B1078" s="13">
        <v>0.68596009444377337</v>
      </c>
      <c r="C1078" s="13">
        <v>7.0467473611508638E-2</v>
      </c>
      <c r="D1078" s="13">
        <v>28.167213718218147</v>
      </c>
      <c r="E1078" s="13">
        <v>89.952214362567162</v>
      </c>
    </row>
    <row r="1079" spans="2:5" x14ac:dyDescent="0.2">
      <c r="B1079" s="13">
        <v>0.71136313214489144</v>
      </c>
      <c r="C1079" s="13">
        <v>5.5639819070169697E-2</v>
      </c>
      <c r="D1079" s="13">
        <v>28.995185114007359</v>
      </c>
      <c r="E1079" s="13">
        <v>92.355646749260771</v>
      </c>
    </row>
    <row r="1080" spans="2:5" x14ac:dyDescent="0.2">
      <c r="B1080" s="13">
        <v>0.61716614282976534</v>
      </c>
      <c r="C1080" s="13">
        <v>7.4959299144016389E-2</v>
      </c>
      <c r="D1080" s="13">
        <v>28.402111614060015</v>
      </c>
      <c r="E1080" s="13">
        <v>88.086755492831387</v>
      </c>
    </row>
    <row r="1081" spans="2:5" x14ac:dyDescent="0.2">
      <c r="B1081" s="13">
        <v>0.52919675762608254</v>
      </c>
      <c r="C1081" s="13">
        <v>8.6045423103490989E-2</v>
      </c>
      <c r="D1081" s="13">
        <v>28.207234974470296</v>
      </c>
      <c r="E1081" s="13">
        <v>83.996601611272396</v>
      </c>
    </row>
    <row r="1082" spans="2:5" x14ac:dyDescent="0.2">
      <c r="B1082" s="13">
        <v>0.54802699266610855</v>
      </c>
      <c r="C1082" s="13">
        <v>7.2217521837640478E-2</v>
      </c>
      <c r="D1082" s="13">
        <v>25.699561420759796</v>
      </c>
      <c r="E1082" s="13">
        <v>87.06693321953415</v>
      </c>
    </row>
    <row r="1083" spans="2:5" x14ac:dyDescent="0.2">
      <c r="B1083" s="13">
        <v>0.53130237211788434</v>
      </c>
      <c r="C1083" s="13">
        <v>5.7967131579550683E-2</v>
      </c>
      <c r="D1083" s="13">
        <v>26.18802781723668</v>
      </c>
      <c r="E1083" s="13">
        <v>89.287252616172026</v>
      </c>
    </row>
    <row r="1084" spans="2:5" x14ac:dyDescent="0.2">
      <c r="B1084" s="13">
        <v>0.48383179170421048</v>
      </c>
      <c r="C1084" s="13">
        <v>6.9412044500482842E-2</v>
      </c>
      <c r="D1084" s="13">
        <v>25.012728197658941</v>
      </c>
      <c r="E1084" s="13">
        <v>85.892038931316023</v>
      </c>
    </row>
    <row r="1085" spans="2:5" x14ac:dyDescent="0.2">
      <c r="B1085" s="13">
        <v>0.53160860201032722</v>
      </c>
      <c r="C1085" s="13">
        <v>8.5917624810483526E-2</v>
      </c>
      <c r="D1085" s="13">
        <v>27.419928608851841</v>
      </c>
      <c r="E1085" s="13">
        <v>84.10170444725189</v>
      </c>
    </row>
    <row r="1086" spans="2:5" x14ac:dyDescent="0.2">
      <c r="B1086" s="13">
        <v>0.46194825400247841</v>
      </c>
      <c r="C1086" s="13">
        <v>8.8325374819794522E-2</v>
      </c>
      <c r="D1086" s="13">
        <v>27.311963050626805</v>
      </c>
      <c r="E1086" s="13">
        <v>81.142221405433631</v>
      </c>
    </row>
    <row r="1087" spans="2:5" x14ac:dyDescent="0.2">
      <c r="B1087" s="13">
        <v>0.50264199089047601</v>
      </c>
      <c r="C1087" s="13">
        <v>9.1243671106869886E-2</v>
      </c>
      <c r="D1087" s="13">
        <v>32.002955274989404</v>
      </c>
      <c r="E1087" s="13">
        <v>82.08120676762509</v>
      </c>
    </row>
    <row r="1088" spans="2:5" x14ac:dyDescent="0.2">
      <c r="B1088" s="13">
        <v>0.44244409461275219</v>
      </c>
      <c r="C1088" s="13">
        <v>8.9144648133233903E-2</v>
      </c>
      <c r="D1088" s="13">
        <v>26.40749541649021</v>
      </c>
      <c r="E1088" s="13">
        <v>80.122242562978499</v>
      </c>
    </row>
    <row r="1089" spans="2:5" x14ac:dyDescent="0.2">
      <c r="B1089" s="13">
        <v>0.51357058436166769</v>
      </c>
      <c r="C1089" s="13">
        <v>9.6426959592658901E-2</v>
      </c>
      <c r="D1089" s="13">
        <v>27.514535343081992</v>
      </c>
      <c r="E1089" s="13">
        <v>81.509863140316426</v>
      </c>
    </row>
    <row r="1090" spans="2:5" x14ac:dyDescent="0.2">
      <c r="B1090" s="13">
        <v>0.536305167990206</v>
      </c>
      <c r="C1090" s="13">
        <v>0.10593614468310585</v>
      </c>
      <c r="D1090" s="13">
        <v>27.175625360183417</v>
      </c>
      <c r="E1090" s="13">
        <v>80.561083694924221</v>
      </c>
    </row>
    <row r="1091" spans="2:5" x14ac:dyDescent="0.2">
      <c r="B1091" s="13">
        <v>0.49890426326255766</v>
      </c>
      <c r="C1091" s="13">
        <v>9.4013113270122572E-2</v>
      </c>
      <c r="D1091" s="13">
        <v>25.175346062803865</v>
      </c>
      <c r="E1091" s="13">
        <v>81.460281174516439</v>
      </c>
    </row>
    <row r="1092" spans="2:5" x14ac:dyDescent="0.2">
      <c r="B1092" s="13">
        <v>0.53052024518868302</v>
      </c>
      <c r="C1092" s="13">
        <v>0.1245680208729954</v>
      </c>
      <c r="D1092" s="13">
        <v>31.778456446034141</v>
      </c>
      <c r="E1092" s="13">
        <v>76.820776940349262</v>
      </c>
    </row>
    <row r="1093" spans="2:5" x14ac:dyDescent="0.2">
      <c r="B1093" s="13">
        <v>0.53811168594126824</v>
      </c>
      <c r="C1093" s="13">
        <v>0.1032537336023254</v>
      </c>
      <c r="D1093" s="13">
        <v>30.677035512470002</v>
      </c>
      <c r="E1093" s="13">
        <v>81.084757200883701</v>
      </c>
    </row>
    <row r="1094" spans="2:5" x14ac:dyDescent="0.2">
      <c r="B1094" s="13">
        <v>0.56649507133815624</v>
      </c>
      <c r="C1094" s="13">
        <v>9.7616279301360784E-2</v>
      </c>
      <c r="D1094" s="13">
        <v>29.339491841101946</v>
      </c>
      <c r="E1094" s="13">
        <v>83.04468015055339</v>
      </c>
    </row>
    <row r="1095" spans="2:5" x14ac:dyDescent="0.2">
      <c r="B1095" s="13">
        <v>0.57345093428146954</v>
      </c>
      <c r="C1095" s="13">
        <v>0.10949278612540787</v>
      </c>
      <c r="D1095" s="13">
        <v>26.942593684290081</v>
      </c>
      <c r="E1095" s="13">
        <v>81.236476745853921</v>
      </c>
    </row>
    <row r="1096" spans="2:5" x14ac:dyDescent="0.2">
      <c r="B1096" s="13">
        <v>0.53917089780576166</v>
      </c>
      <c r="C1096" s="13">
        <v>0.13919253576571924</v>
      </c>
      <c r="D1096" s="13">
        <v>28.990230381480373</v>
      </c>
      <c r="E1096" s="13">
        <v>74.541869570266954</v>
      </c>
    </row>
    <row r="1097" spans="2:5" x14ac:dyDescent="0.2">
      <c r="B1097" s="13">
        <v>0.47508867044757597</v>
      </c>
      <c r="C1097" s="13">
        <v>9.688039475185832E-2</v>
      </c>
      <c r="D1097" s="13">
        <v>27.050494861139672</v>
      </c>
      <c r="E1097" s="13">
        <v>79.894071906981168</v>
      </c>
    </row>
    <row r="1098" spans="2:5" x14ac:dyDescent="0.2">
      <c r="B1098" s="13">
        <v>0.48528414487537364</v>
      </c>
      <c r="C1098" s="13">
        <v>0.10251254261583972</v>
      </c>
      <c r="D1098" s="13">
        <v>28.423407387322193</v>
      </c>
      <c r="E1098" s="13">
        <v>79.161274187403563</v>
      </c>
    </row>
    <row r="1099" spans="2:5" x14ac:dyDescent="0.2">
      <c r="B1099" s="13">
        <v>0.48288638661022132</v>
      </c>
      <c r="C1099" s="13">
        <v>9.3815413205875733E-2</v>
      </c>
      <c r="D1099" s="13">
        <v>29.044077205117279</v>
      </c>
      <c r="E1099" s="13">
        <v>80.833048270439448</v>
      </c>
    </row>
    <row r="1100" spans="2:5" x14ac:dyDescent="0.2">
      <c r="B1100" s="13">
        <v>0.43768237551105277</v>
      </c>
      <c r="C1100" s="13">
        <v>0.1038975932650742</v>
      </c>
      <c r="D1100" s="13">
        <v>27.582591779496923</v>
      </c>
      <c r="E1100" s="13">
        <v>76.550222068836518</v>
      </c>
    </row>
    <row r="1101" spans="2:5" x14ac:dyDescent="0.2">
      <c r="B1101" s="13">
        <v>0.44296156957348948</v>
      </c>
      <c r="C1101" s="13">
        <v>0.10359112835556107</v>
      </c>
      <c r="D1101" s="13">
        <v>25.385670742434563</v>
      </c>
      <c r="E1101" s="13">
        <v>76.927888460692998</v>
      </c>
    </row>
    <row r="1102" spans="2:5" x14ac:dyDescent="0.2">
      <c r="B1102" s="13">
        <v>0.45402827974823934</v>
      </c>
      <c r="C1102" s="13">
        <v>9.0607698217182592E-2</v>
      </c>
      <c r="D1102" s="13">
        <v>28.050012234581377</v>
      </c>
      <c r="E1102" s="13">
        <v>80.30299661941811</v>
      </c>
    </row>
    <row r="1103" spans="2:5" x14ac:dyDescent="0.2">
      <c r="B1103" s="13">
        <v>0.46815022955157332</v>
      </c>
      <c r="C1103" s="13">
        <v>9.9815954405309756E-2</v>
      </c>
      <c r="D1103" s="13">
        <v>25.430498218999205</v>
      </c>
      <c r="E1103" s="13">
        <v>78.988683299758222</v>
      </c>
    </row>
    <row r="1104" spans="2:5" x14ac:dyDescent="0.2">
      <c r="B1104" s="13">
        <v>0.41489981685278932</v>
      </c>
      <c r="C1104" s="13">
        <v>8.5418992898501439E-2</v>
      </c>
      <c r="D1104" s="13">
        <v>25.250038330515761</v>
      </c>
      <c r="E1104" s="13">
        <v>79.681697357101129</v>
      </c>
    </row>
    <row r="1105" spans="2:5" x14ac:dyDescent="0.2">
      <c r="B1105" s="13">
        <v>0.48284363906752437</v>
      </c>
      <c r="C1105" s="13">
        <v>0.11100615152515356</v>
      </c>
      <c r="D1105" s="13">
        <v>29.973125992058534</v>
      </c>
      <c r="E1105" s="13">
        <v>77.296185559858856</v>
      </c>
    </row>
    <row r="1106" spans="2:5" x14ac:dyDescent="0.2">
      <c r="B1106" s="13">
        <v>0.43202563422606488</v>
      </c>
      <c r="C1106" s="13">
        <v>0.10332355924722095</v>
      </c>
      <c r="D1106" s="13">
        <v>25.323534105367493</v>
      </c>
      <c r="E1106" s="13">
        <v>76.395633441138159</v>
      </c>
    </row>
    <row r="1107" spans="2:5" x14ac:dyDescent="0.2">
      <c r="B1107" s="13">
        <v>0.41150185031428832</v>
      </c>
      <c r="C1107" s="13">
        <v>8.7947442782954008E-2</v>
      </c>
      <c r="D1107" s="13">
        <v>24.944732670075787</v>
      </c>
      <c r="E1107" s="13">
        <v>78.905889881876874</v>
      </c>
    </row>
    <row r="1108" spans="2:5" x14ac:dyDescent="0.2">
      <c r="B1108" s="13">
        <v>0.49749832857033027</v>
      </c>
      <c r="C1108" s="13">
        <v>7.0513262139934238E-2</v>
      </c>
      <c r="D1108" s="13">
        <v>24.615055694326088</v>
      </c>
      <c r="E1108" s="13">
        <v>86.073000475139665</v>
      </c>
    </row>
    <row r="1109" spans="2:5" x14ac:dyDescent="0.2">
      <c r="B1109" s="13">
        <v>0.46093667522856979</v>
      </c>
      <c r="C1109" s="13">
        <v>9.4772922068495719E-2</v>
      </c>
      <c r="D1109" s="13">
        <v>25.948589123885306</v>
      </c>
      <c r="E1109" s="13">
        <v>79.73025964484124</v>
      </c>
    </row>
    <row r="1110" spans="2:5" x14ac:dyDescent="0.2">
      <c r="B1110" s="13">
        <v>0.47675101794158825</v>
      </c>
      <c r="C1110" s="13">
        <v>8.3952966124758083E-2</v>
      </c>
      <c r="D1110" s="13">
        <v>26.679584445690864</v>
      </c>
      <c r="E1110" s="13">
        <v>82.650683685904923</v>
      </c>
    </row>
    <row r="1111" spans="2:5" x14ac:dyDescent="0.2">
      <c r="B1111" s="13">
        <v>0.43894327342395134</v>
      </c>
      <c r="C1111" s="13">
        <v>7.5934859389334794E-2</v>
      </c>
      <c r="D1111" s="13">
        <v>24.889586834676841</v>
      </c>
      <c r="E1111" s="13">
        <v>82.95361068461078</v>
      </c>
    </row>
    <row r="1112" spans="2:5" x14ac:dyDescent="0.2">
      <c r="B1112" s="13">
        <v>0.44098502682877105</v>
      </c>
      <c r="C1112" s="13">
        <v>8.7845895588767264E-2</v>
      </c>
      <c r="D1112" s="13">
        <v>30.062511866349848</v>
      </c>
      <c r="E1112" s="13">
        <v>80.314306481310027</v>
      </c>
    </row>
    <row r="1113" spans="2:5" x14ac:dyDescent="0.2">
      <c r="B1113" s="13">
        <v>0.49556992105089515</v>
      </c>
      <c r="C1113" s="13">
        <v>7.8946288559415212E-2</v>
      </c>
      <c r="D1113" s="13">
        <v>29.93310022111643</v>
      </c>
      <c r="E1113" s="13">
        <v>84.291909935864709</v>
      </c>
    </row>
    <row r="1114" spans="2:5" x14ac:dyDescent="0.2">
      <c r="B1114" s="13">
        <v>0.41509309662304467</v>
      </c>
      <c r="C1114" s="13">
        <v>0.12007192651242866</v>
      </c>
      <c r="D1114" s="13">
        <v>30.826411678537781</v>
      </c>
      <c r="E1114" s="13">
        <v>71.351415549953032</v>
      </c>
    </row>
    <row r="1115" spans="2:5" x14ac:dyDescent="0.2">
      <c r="B1115" s="13">
        <v>0.41172879652153527</v>
      </c>
      <c r="C1115" s="13">
        <v>0.1043830970433437</v>
      </c>
      <c r="D1115" s="13">
        <v>29.039469146306409</v>
      </c>
      <c r="E1115" s="13">
        <v>74.916899011132585</v>
      </c>
    </row>
    <row r="1116" spans="2:5" x14ac:dyDescent="0.2">
      <c r="B1116" s="13">
        <v>0.43429777280627641</v>
      </c>
      <c r="C1116" s="13">
        <v>8.9545665549420672E-2</v>
      </c>
      <c r="D1116" s="13">
        <v>25.671089052870116</v>
      </c>
      <c r="E1116" s="13">
        <v>79.659371890498107</v>
      </c>
    </row>
    <row r="1117" spans="2:5" x14ac:dyDescent="0.2">
      <c r="B1117" s="13">
        <v>0.44420598552618645</v>
      </c>
      <c r="C1117" s="13">
        <v>9.1386316658270919E-2</v>
      </c>
      <c r="D1117" s="13">
        <v>26.413027661355152</v>
      </c>
      <c r="E1117" s="13">
        <v>79.702804065716151</v>
      </c>
    </row>
    <row r="1118" spans="2:5" x14ac:dyDescent="0.2">
      <c r="B1118" s="13">
        <v>0.46028427316303666</v>
      </c>
      <c r="C1118" s="13">
        <v>7.9899041033694246E-2</v>
      </c>
      <c r="D1118" s="13">
        <v>28.229293969071669</v>
      </c>
      <c r="E1118" s="13">
        <v>82.87593930323294</v>
      </c>
    </row>
    <row r="1119" spans="2:5" x14ac:dyDescent="0.2">
      <c r="B1119" s="13">
        <v>0.46433822181528872</v>
      </c>
      <c r="C1119" s="13">
        <v>8.1610447979796275E-2</v>
      </c>
      <c r="D1119" s="13">
        <v>26.368334906738369</v>
      </c>
      <c r="E1119" s="13">
        <v>82.68024952346903</v>
      </c>
    </row>
    <row r="1120" spans="2:5" x14ac:dyDescent="0.2">
      <c r="B1120" s="13">
        <v>0.4788355442775607</v>
      </c>
      <c r="C1120" s="13">
        <v>8.7450683870290757E-2</v>
      </c>
      <c r="D1120" s="13">
        <v>28.429479405581727</v>
      </c>
      <c r="E1120" s="13">
        <v>81.989004740171424</v>
      </c>
    </row>
    <row r="1121" spans="2:5" x14ac:dyDescent="0.2">
      <c r="B1121" s="13">
        <v>0.4839112109512223</v>
      </c>
      <c r="C1121" s="13">
        <v>9.3147003139914308E-2</v>
      </c>
      <c r="D1121" s="13">
        <v>30.30456217164398</v>
      </c>
      <c r="E1121" s="13">
        <v>81.000190196790669</v>
      </c>
    </row>
    <row r="1122" spans="2:5" x14ac:dyDescent="0.2">
      <c r="B1122" s="13">
        <v>0.46019710179265066</v>
      </c>
      <c r="C1122" s="13">
        <v>9.1329135275817208E-2</v>
      </c>
      <c r="D1122" s="13">
        <v>26.893155536449431</v>
      </c>
      <c r="E1122" s="13">
        <v>80.427475310655396</v>
      </c>
    </row>
    <row r="1123" spans="2:5" x14ac:dyDescent="0.2">
      <c r="B1123" s="13">
        <v>0.54741360941291051</v>
      </c>
      <c r="C1123" s="13">
        <v>9.8288974498592252E-2</v>
      </c>
      <c r="D1123" s="13">
        <v>25.434505057618807</v>
      </c>
      <c r="E1123" s="13">
        <v>82.363126382803728</v>
      </c>
    </row>
    <row r="1124" spans="2:5" x14ac:dyDescent="0.2">
      <c r="B1124" s="13">
        <v>0.55899038290068392</v>
      </c>
      <c r="C1124" s="13">
        <v>0.10363102223099545</v>
      </c>
      <c r="D1124" s="13">
        <v>29.008920581249694</v>
      </c>
      <c r="E1124" s="13">
        <v>81.753090130553772</v>
      </c>
    </row>
    <row r="1125" spans="2:5" x14ac:dyDescent="0.2">
      <c r="B1125" s="13">
        <v>0.58095044411718444</v>
      </c>
      <c r="C1125" s="13">
        <v>0.12034962137735579</v>
      </c>
      <c r="D1125" s="13">
        <v>27.259895212543526</v>
      </c>
      <c r="E1125" s="13">
        <v>79.635595428578213</v>
      </c>
    </row>
    <row r="1126" spans="2:5" x14ac:dyDescent="0.2">
      <c r="B1126" s="13">
        <v>0.56288965483727116</v>
      </c>
      <c r="C1126" s="13">
        <v>0.12646065567406034</v>
      </c>
      <c r="D1126" s="13">
        <v>26.722123105323163</v>
      </c>
      <c r="E1126" s="13">
        <v>77.902336110279208</v>
      </c>
    </row>
    <row r="1127" spans="2:5" x14ac:dyDescent="0.2">
      <c r="B1127" s="13">
        <v>0.49006850991479028</v>
      </c>
      <c r="C1127" s="13">
        <v>0.13543288904628889</v>
      </c>
      <c r="D1127" s="13">
        <v>22.69696818107299</v>
      </c>
      <c r="E1127" s="13">
        <v>72.798890010969899</v>
      </c>
    </row>
    <row r="1128" spans="2:5" x14ac:dyDescent="0.2">
      <c r="B1128" s="13">
        <v>0.40052753972868521</v>
      </c>
      <c r="C1128" s="13">
        <v>0.10224707916504265</v>
      </c>
      <c r="D1128" s="13">
        <v>25.762662975391322</v>
      </c>
      <c r="E1128" s="13">
        <v>74.768640353978711</v>
      </c>
    </row>
    <row r="1129" spans="2:5" x14ac:dyDescent="0.2">
      <c r="B1129" s="13">
        <v>0.5341778365923161</v>
      </c>
      <c r="C1129" s="13">
        <v>8.8981900013007958E-2</v>
      </c>
      <c r="D1129" s="13">
        <v>25.821515107373717</v>
      </c>
      <c r="E1129" s="13">
        <v>83.630464008003671</v>
      </c>
    </row>
    <row r="1130" spans="2:5" x14ac:dyDescent="0.2">
      <c r="B1130" s="13">
        <v>0.58350145743147597</v>
      </c>
      <c r="C1130" s="13">
        <v>0.1141317281590551</v>
      </c>
      <c r="D1130" s="13">
        <v>28.667085250739849</v>
      </c>
      <c r="E1130" s="13">
        <v>80.761733443768321</v>
      </c>
    </row>
    <row r="1131" spans="2:5" x14ac:dyDescent="0.2">
      <c r="B1131" s="13">
        <v>0.5978036097316356</v>
      </c>
      <c r="C1131" s="13">
        <v>9.1962828402009061E-2</v>
      </c>
      <c r="D1131" s="13">
        <v>28.624267695521802</v>
      </c>
      <c r="E1131" s="13">
        <v>84.889277149318147</v>
      </c>
    </row>
    <row r="1132" spans="2:5" x14ac:dyDescent="0.2">
      <c r="B1132" s="13">
        <v>0.49389073737632261</v>
      </c>
      <c r="C1132" s="13">
        <v>0.11384156519524323</v>
      </c>
      <c r="D1132" s="13">
        <v>25.287546302151586</v>
      </c>
      <c r="E1132" s="13">
        <v>77.298037262410944</v>
      </c>
    </row>
    <row r="1133" spans="2:5" x14ac:dyDescent="0.2">
      <c r="B1133" s="13">
        <v>0.4814165649044419</v>
      </c>
      <c r="C1133" s="13">
        <v>9.6881938155665079E-2</v>
      </c>
      <c r="D1133" s="13">
        <v>24.610502057769558</v>
      </c>
      <c r="E1133" s="13">
        <v>80.191335369765767</v>
      </c>
    </row>
    <row r="1134" spans="2:5" x14ac:dyDescent="0.2">
      <c r="B1134" s="13">
        <v>0.5378149111182412</v>
      </c>
      <c r="C1134" s="13">
        <v>0.10065577528499152</v>
      </c>
      <c r="D1134" s="13">
        <v>25.429951311199709</v>
      </c>
      <c r="E1134" s="13">
        <v>81.607324018131251</v>
      </c>
    </row>
    <row r="1135" spans="2:5" x14ac:dyDescent="0.2">
      <c r="B1135" s="13">
        <v>0.48629771250033343</v>
      </c>
      <c r="C1135" s="13">
        <v>9.494240112534047E-2</v>
      </c>
      <c r="D1135" s="13">
        <v>26.746777360096338</v>
      </c>
      <c r="E1135" s="13">
        <v>80.763169282283698</v>
      </c>
    </row>
    <row r="1136" spans="2:5" x14ac:dyDescent="0.2">
      <c r="B1136" s="13">
        <v>0.46796510022632504</v>
      </c>
      <c r="C1136" s="13">
        <v>9.1612236108627093E-2</v>
      </c>
      <c r="D1136" s="13">
        <v>26.452798934174496</v>
      </c>
      <c r="E1136" s="13">
        <v>80.702768578055952</v>
      </c>
    </row>
    <row r="1137" spans="2:5" x14ac:dyDescent="0.2">
      <c r="B1137" s="13">
        <v>0.56913228471431587</v>
      </c>
      <c r="C1137" s="13">
        <v>9.6429259464386005E-2</v>
      </c>
      <c r="D1137" s="13">
        <v>25.294440453911648</v>
      </c>
      <c r="E1137" s="13">
        <v>83.374640002416172</v>
      </c>
    </row>
    <row r="1138" spans="2:5" x14ac:dyDescent="0.2">
      <c r="B1138" s="13">
        <v>0.5997031644178954</v>
      </c>
      <c r="C1138" s="13">
        <v>7.8478636640259544E-2</v>
      </c>
      <c r="D1138" s="13">
        <v>29.031930471593338</v>
      </c>
      <c r="E1138" s="13">
        <v>87.149333765161089</v>
      </c>
    </row>
    <row r="1139" spans="2:5" x14ac:dyDescent="0.2">
      <c r="B1139" s="13">
        <v>0.53321262138748748</v>
      </c>
      <c r="C1139" s="13">
        <v>9.5709644403509375E-2</v>
      </c>
      <c r="D1139" s="13">
        <v>29.07812215873609</v>
      </c>
      <c r="E1139" s="13">
        <v>82.321336913171493</v>
      </c>
    </row>
    <row r="1140" spans="2:5" x14ac:dyDescent="0.2">
      <c r="B1140" s="13">
        <v>0.56910393311903751</v>
      </c>
      <c r="C1140" s="13">
        <v>0.11580886603800755</v>
      </c>
      <c r="D1140" s="13">
        <v>26.111626651149738</v>
      </c>
      <c r="E1140" s="13">
        <v>80.005501012465189</v>
      </c>
    </row>
    <row r="1141" spans="2:5" x14ac:dyDescent="0.2">
      <c r="B1141" s="13">
        <v>0.50474020823377452</v>
      </c>
      <c r="C1141" s="13">
        <v>0.11850654193622311</v>
      </c>
      <c r="D1141" s="13">
        <v>26.37933181442142</v>
      </c>
      <c r="E1141" s="13">
        <v>76.866595244533428</v>
      </c>
    </row>
    <row r="1142" spans="2:5" x14ac:dyDescent="0.2">
      <c r="B1142" s="13">
        <v>0.48070403188920918</v>
      </c>
      <c r="C1142" s="13">
        <v>0.10405209780962747</v>
      </c>
      <c r="D1142" s="13">
        <v>27.434757617011908</v>
      </c>
      <c r="E1142" s="13">
        <v>78.652534499469709</v>
      </c>
    </row>
    <row r="1143" spans="2:5" x14ac:dyDescent="0.2">
      <c r="B1143" s="13">
        <v>0.48178699367905298</v>
      </c>
      <c r="C1143" s="13">
        <v>0.10412950796907219</v>
      </c>
      <c r="D1143" s="13">
        <v>26.569489180637952</v>
      </c>
      <c r="E1143" s="13">
        <v>78.69523382426506</v>
      </c>
    </row>
    <row r="1144" spans="2:5" x14ac:dyDescent="0.2">
      <c r="B1144" s="13">
        <v>0.4416939681586402</v>
      </c>
      <c r="C1144" s="13">
        <v>8.4190243364073256E-2</v>
      </c>
      <c r="D1144" s="13">
        <v>25.071007520586395</v>
      </c>
      <c r="E1144" s="13">
        <v>81.211951907172178</v>
      </c>
    </row>
    <row r="1145" spans="2:5" x14ac:dyDescent="0.2">
      <c r="B1145" s="13">
        <v>0.34105918696902987</v>
      </c>
      <c r="C1145" s="13">
        <v>7.0633238551540883E-2</v>
      </c>
      <c r="D1145" s="13">
        <v>26.375892708755785</v>
      </c>
      <c r="E1145" s="13">
        <v>79.502939557573313</v>
      </c>
    </row>
    <row r="1146" spans="2:5" x14ac:dyDescent="0.2">
      <c r="B1146" s="13">
        <v>0.41984817637061256</v>
      </c>
      <c r="C1146" s="13">
        <v>9.6808128088767709E-2</v>
      </c>
      <c r="D1146" s="13">
        <v>26.04722813485532</v>
      </c>
      <c r="E1146" s="13">
        <v>77.229143415274464</v>
      </c>
    </row>
    <row r="1147" spans="2:5" x14ac:dyDescent="0.2">
      <c r="B1147" s="13">
        <v>0.51797791672803961</v>
      </c>
      <c r="C1147" s="13">
        <v>0.10238451292380024</v>
      </c>
      <c r="D1147" s="13">
        <v>27.22210412660742</v>
      </c>
      <c r="E1147" s="13">
        <v>80.536712369054385</v>
      </c>
    </row>
    <row r="1148" spans="2:5" x14ac:dyDescent="0.2">
      <c r="B1148" s="13">
        <v>0.47656915370934944</v>
      </c>
      <c r="C1148" s="13">
        <v>9.0460348327336973E-2</v>
      </c>
      <c r="D1148" s="13">
        <v>27.273919756037905</v>
      </c>
      <c r="E1148" s="13">
        <v>81.288032249327046</v>
      </c>
    </row>
    <row r="1149" spans="2:5" x14ac:dyDescent="0.2">
      <c r="B1149" s="13">
        <v>0.51703434510590818</v>
      </c>
      <c r="C1149" s="13">
        <v>8.8207854632825766E-2</v>
      </c>
      <c r="D1149" s="13">
        <v>25.694883258254531</v>
      </c>
      <c r="E1149" s="13">
        <v>83.225356728999444</v>
      </c>
    </row>
    <row r="1150" spans="2:5" x14ac:dyDescent="0.2">
      <c r="B1150" s="13">
        <v>0.48679902191539914</v>
      </c>
      <c r="C1150" s="13">
        <v>0.10662847178052791</v>
      </c>
      <c r="D1150" s="13">
        <v>28.10042716438852</v>
      </c>
      <c r="E1150" s="13">
        <v>78.393465031175708</v>
      </c>
    </row>
    <row r="1151" spans="2:5" x14ac:dyDescent="0.2">
      <c r="B1151" s="13">
        <v>0.53878318927979274</v>
      </c>
      <c r="C1151" s="13">
        <v>0.10722328232541035</v>
      </c>
      <c r="D1151" s="13">
        <v>30.801310101564045</v>
      </c>
      <c r="E1151" s="13">
        <v>80.378801450304067</v>
      </c>
    </row>
    <row r="1152" spans="2:5" x14ac:dyDescent="0.2">
      <c r="B1152" s="13">
        <v>0.43673783858661003</v>
      </c>
      <c r="C1152" s="13">
        <v>8.3558802944003779E-2</v>
      </c>
      <c r="D1152" s="13">
        <v>26.380486502567607</v>
      </c>
      <c r="E1152" s="13">
        <v>81.12447215655682</v>
      </c>
    </row>
    <row r="1153" spans="2:5" x14ac:dyDescent="0.2">
      <c r="B1153" s="13">
        <v>0.45681122192398699</v>
      </c>
      <c r="C1153" s="13">
        <v>9.0178123026168275E-2</v>
      </c>
      <c r="D1153" s="13">
        <v>26.761581133883752</v>
      </c>
      <c r="E1153" s="13">
        <v>80.530577347219619</v>
      </c>
    </row>
    <row r="1154" spans="2:5" x14ac:dyDescent="0.2">
      <c r="B1154" s="13">
        <v>0.50795132369738916</v>
      </c>
      <c r="C1154" s="13">
        <v>9.1647154406371695E-2</v>
      </c>
      <c r="D1154" s="13">
        <v>26.03397082340334</v>
      </c>
      <c r="E1154" s="13">
        <v>82.247026219685793</v>
      </c>
    </row>
    <row r="1155" spans="2:5" x14ac:dyDescent="0.2">
      <c r="B1155" s="13">
        <v>0.52149412091867053</v>
      </c>
      <c r="C1155" s="13">
        <v>0.11250068120750895</v>
      </c>
      <c r="D1155" s="13">
        <v>25.452553735339254</v>
      </c>
      <c r="E1155" s="13">
        <v>78.775427440435465</v>
      </c>
    </row>
    <row r="1156" spans="2:5" x14ac:dyDescent="0.2">
      <c r="B1156" s="13">
        <v>0.5579964823262904</v>
      </c>
      <c r="C1156" s="13">
        <v>0.10380095452487402</v>
      </c>
      <c r="D1156" s="13">
        <v>26.767317438045318</v>
      </c>
      <c r="E1156" s="13">
        <v>81.714441483359252</v>
      </c>
    </row>
    <row r="1157" spans="2:5" x14ac:dyDescent="0.2">
      <c r="B1157" s="13">
        <v>0.53114490382842494</v>
      </c>
      <c r="C1157" s="13">
        <v>9.7297205240188533E-2</v>
      </c>
      <c r="D1157" s="13">
        <v>26.190236597646727</v>
      </c>
      <c r="E1157" s="13">
        <v>81.986188242614759</v>
      </c>
    </row>
    <row r="1158" spans="2:5" x14ac:dyDescent="0.2">
      <c r="B1158" s="13">
        <v>0.54594807986138616</v>
      </c>
      <c r="C1158" s="13">
        <v>0.120674612417146</v>
      </c>
      <c r="D1158" s="13">
        <v>27.006369218668912</v>
      </c>
      <c r="E1158" s="13">
        <v>78.245953094865982</v>
      </c>
    </row>
    <row r="1159" spans="2:5" x14ac:dyDescent="0.2">
      <c r="B1159" s="13">
        <v>0.5373314770211004</v>
      </c>
      <c r="C1159" s="13">
        <v>0.1550351438116018</v>
      </c>
      <c r="D1159" s="13">
        <v>25.00483586676005</v>
      </c>
      <c r="E1159" s="13">
        <v>71.591085573435009</v>
      </c>
    </row>
    <row r="1160" spans="2:5" x14ac:dyDescent="0.2">
      <c r="B1160" s="13">
        <v>0.53005999024224004</v>
      </c>
      <c r="C1160" s="13">
        <v>0.11880871981446654</v>
      </c>
      <c r="D1160" s="13">
        <v>25.098133637573454</v>
      </c>
      <c r="E1160" s="13">
        <v>77.954817408169575</v>
      </c>
    </row>
    <row r="1161" spans="2:5" x14ac:dyDescent="0.2">
      <c r="B1161" s="13">
        <v>0.50216455496750312</v>
      </c>
      <c r="C1161" s="13">
        <v>0.11985731347923624</v>
      </c>
      <c r="D1161" s="13">
        <v>27.864922607239706</v>
      </c>
      <c r="E1161" s="13">
        <v>76.460750985929437</v>
      </c>
    </row>
    <row r="1162" spans="2:5" x14ac:dyDescent="0.2">
      <c r="B1162" s="13">
        <v>0.4972369763146034</v>
      </c>
      <c r="C1162" s="13">
        <v>0.13128934442325066</v>
      </c>
      <c r="D1162" s="13">
        <v>26.944531268764109</v>
      </c>
      <c r="E1162" s="13">
        <v>73.956581843080173</v>
      </c>
    </row>
    <row r="1163" spans="2:5" x14ac:dyDescent="0.2">
      <c r="B1163" s="13">
        <v>0.52743419102318956</v>
      </c>
      <c r="C1163" s="13">
        <v>0.12008747719755088</v>
      </c>
      <c r="D1163" s="13">
        <v>29.414639651209615</v>
      </c>
      <c r="E1163" s="13">
        <v>77.548357996750553</v>
      </c>
    </row>
    <row r="1164" spans="2:5" x14ac:dyDescent="0.2">
      <c r="B1164" s="13">
        <v>0.5219001149598691</v>
      </c>
      <c r="C1164" s="13">
        <v>0.11104268383872612</v>
      </c>
      <c r="D1164" s="13">
        <v>26.545959200121764</v>
      </c>
      <c r="E1164" s="13">
        <v>79.054069872149611</v>
      </c>
    </row>
    <row r="1165" spans="2:5" x14ac:dyDescent="0.2">
      <c r="B1165" s="13">
        <v>0.51295345587967178</v>
      </c>
      <c r="C1165" s="13">
        <v>0.11062010557092401</v>
      </c>
      <c r="D1165" s="13">
        <v>26.11622400507018</v>
      </c>
      <c r="E1165" s="13">
        <v>78.768307749123494</v>
      </c>
    </row>
    <row r="1166" spans="2:5" x14ac:dyDescent="0.2">
      <c r="B1166" s="13">
        <v>0.4508362411498455</v>
      </c>
      <c r="C1166" s="13">
        <v>0.1557454265150387</v>
      </c>
      <c r="D1166" s="13">
        <v>24.853363930147452</v>
      </c>
      <c r="E1166" s="13">
        <v>65.866861849644934</v>
      </c>
    </row>
    <row r="1167" spans="2:5" x14ac:dyDescent="0.2">
      <c r="B1167" s="13">
        <v>0.52005021887416691</v>
      </c>
      <c r="C1167" s="13">
        <v>0.13785404986909497</v>
      </c>
      <c r="D1167" s="13">
        <v>27.307062906938217</v>
      </c>
      <c r="E1167" s="13">
        <v>73.865058225875643</v>
      </c>
    </row>
    <row r="1168" spans="2:5" x14ac:dyDescent="0.2">
      <c r="B1168" s="13">
        <v>0.54183024805102153</v>
      </c>
      <c r="C1168" s="13">
        <v>0.1072463409520964</v>
      </c>
      <c r="D1168" s="13">
        <v>24.635786417415165</v>
      </c>
      <c r="E1168" s="13">
        <v>80.55734125608096</v>
      </c>
    </row>
    <row r="1169" spans="2:5" x14ac:dyDescent="0.2">
      <c r="B1169" s="13">
        <v>0.52335294537025678</v>
      </c>
      <c r="C1169" s="13">
        <v>0.14104830057559689</v>
      </c>
      <c r="D1169" s="13">
        <v>26.013947950211193</v>
      </c>
      <c r="E1169" s="13">
        <v>73.44733879853699</v>
      </c>
    </row>
    <row r="1170" spans="2:5" x14ac:dyDescent="0.2">
      <c r="B1170" s="13">
        <v>0.52244832289696663</v>
      </c>
      <c r="C1170" s="13">
        <v>9.3557441363495544E-2</v>
      </c>
      <c r="D1170" s="13">
        <v>28.481287138909639</v>
      </c>
      <c r="E1170" s="13">
        <v>82.36305072906832</v>
      </c>
    </row>
    <row r="1171" spans="2:5" x14ac:dyDescent="0.2">
      <c r="B1171" s="13">
        <v>0.52023214455374878</v>
      </c>
      <c r="C1171" s="13">
        <v>0.10454731133993372</v>
      </c>
      <c r="D1171" s="13">
        <v>28.591758274928122</v>
      </c>
      <c r="E1171" s="13">
        <v>80.196963977175884</v>
      </c>
    </row>
    <row r="1172" spans="2:5" x14ac:dyDescent="0.2">
      <c r="B1172" s="13">
        <v>0.45323745778645724</v>
      </c>
      <c r="C1172" s="13">
        <v>9.4865704799212205E-2</v>
      </c>
      <c r="D1172" s="13">
        <v>26.940663013459975</v>
      </c>
      <c r="E1172" s="13">
        <v>79.348724286054392</v>
      </c>
    </row>
    <row r="1173" spans="2:5" x14ac:dyDescent="0.2">
      <c r="B1173" s="13">
        <v>0.46301718262145497</v>
      </c>
      <c r="C1173" s="13">
        <v>0.10138913990630072</v>
      </c>
      <c r="D1173" s="13">
        <v>23.650154209285695</v>
      </c>
      <c r="E1173" s="13">
        <v>78.438780425177015</v>
      </c>
    </row>
    <row r="1174" spans="2:5" x14ac:dyDescent="0.2">
      <c r="B1174" s="13">
        <v>0.51011046892914225</v>
      </c>
      <c r="C1174" s="13">
        <v>0.10134591560894206</v>
      </c>
      <c r="D1174" s="13">
        <v>27.74484239702992</v>
      </c>
      <c r="E1174" s="13">
        <v>80.426335272421539</v>
      </c>
    </row>
    <row r="1175" spans="2:5" x14ac:dyDescent="0.2">
      <c r="B1175" s="13">
        <v>0.53342301413323479</v>
      </c>
      <c r="C1175" s="13">
        <v>9.6020591714842812E-2</v>
      </c>
      <c r="D1175" s="13">
        <v>28.058960776014306</v>
      </c>
      <c r="E1175" s="13">
        <v>82.280738901951807</v>
      </c>
    </row>
    <row r="1176" spans="2:5" x14ac:dyDescent="0.2">
      <c r="B1176" s="13">
        <v>0.5593925611946936</v>
      </c>
      <c r="C1176" s="13">
        <v>0.12096046651325115</v>
      </c>
      <c r="D1176" s="13">
        <v>28.529719039634703</v>
      </c>
      <c r="E1176" s="13">
        <v>78.710177240115513</v>
      </c>
    </row>
    <row r="1177" spans="2:5" x14ac:dyDescent="0.2">
      <c r="B1177" s="13">
        <v>0.50891420717927416</v>
      </c>
      <c r="C1177" s="13">
        <v>0.13829997938957805</v>
      </c>
      <c r="D1177" s="13">
        <v>28.967136431606949</v>
      </c>
      <c r="E1177" s="13">
        <v>73.173859657912871</v>
      </c>
    </row>
    <row r="1178" spans="2:5" x14ac:dyDescent="0.2">
      <c r="B1178" s="13">
        <v>0.53914582917982989</v>
      </c>
      <c r="C1178" s="13">
        <v>0.11665863130066338</v>
      </c>
      <c r="D1178" s="13">
        <v>25.431021066272542</v>
      </c>
      <c r="E1178" s="13">
        <v>78.723448023336729</v>
      </c>
    </row>
    <row r="1179" spans="2:5" x14ac:dyDescent="0.2">
      <c r="B1179" s="13">
        <v>0.48758570727505662</v>
      </c>
      <c r="C1179" s="13">
        <v>0.14448001055133891</v>
      </c>
      <c r="D1179" s="13">
        <v>25.785696745712688</v>
      </c>
      <c r="E1179" s="13">
        <v>70.764786957450625</v>
      </c>
    </row>
    <row r="1180" spans="2:5" x14ac:dyDescent="0.2">
      <c r="B1180" s="13">
        <v>0.52722616299434288</v>
      </c>
      <c r="C1180" s="13">
        <v>0.10193026101848393</v>
      </c>
      <c r="D1180" s="13">
        <v>25.447654607222894</v>
      </c>
      <c r="E1180" s="13">
        <v>80.991100252838535</v>
      </c>
    </row>
    <row r="1181" spans="2:5" x14ac:dyDescent="0.2">
      <c r="B1181" s="13">
        <v>0.48811632538118305</v>
      </c>
      <c r="C1181" s="13">
        <v>0.104695956898038</v>
      </c>
      <c r="D1181" s="13">
        <v>25.808997674157808</v>
      </c>
      <c r="E1181" s="13">
        <v>78.870968756992099</v>
      </c>
    </row>
    <row r="1182" spans="2:5" x14ac:dyDescent="0.2">
      <c r="B1182" s="13">
        <v>0.47575592237965225</v>
      </c>
      <c r="C1182" s="13">
        <v>0.12939353211025631</v>
      </c>
      <c r="D1182" s="13">
        <v>29.755738213916779</v>
      </c>
      <c r="E1182" s="13">
        <v>73.120505107679364</v>
      </c>
    </row>
    <row r="1183" spans="2:5" x14ac:dyDescent="0.2">
      <c r="B1183" s="13">
        <v>0.50482379144533618</v>
      </c>
      <c r="C1183" s="13">
        <v>0.11624735835198692</v>
      </c>
      <c r="D1183" s="13">
        <v>26.192493714959816</v>
      </c>
      <c r="E1183" s="13">
        <v>77.315828865743768</v>
      </c>
    </row>
    <row r="1184" spans="2:5" x14ac:dyDescent="0.2">
      <c r="B1184" s="13">
        <v>0.45945079692467605</v>
      </c>
      <c r="C1184" s="13">
        <v>0.12594489124085678</v>
      </c>
      <c r="D1184" s="13">
        <v>27.089425710917823</v>
      </c>
      <c r="E1184" s="13">
        <v>72.927002220170593</v>
      </c>
    </row>
    <row r="1185" spans="2:5" x14ac:dyDescent="0.2">
      <c r="B1185" s="13">
        <v>0.46904799267257508</v>
      </c>
      <c r="C1185" s="13">
        <v>0.10682119912493988</v>
      </c>
      <c r="D1185" s="13">
        <v>27.796821688901563</v>
      </c>
      <c r="E1185" s="13">
        <v>77.523874090847301</v>
      </c>
    </row>
    <row r="1186" spans="2:5" x14ac:dyDescent="0.2">
      <c r="B1186" s="13">
        <v>0.62369793296236586</v>
      </c>
      <c r="C1186" s="13">
        <v>0.12851835464783057</v>
      </c>
      <c r="D1186" s="13">
        <v>27.375147642655978</v>
      </c>
      <c r="E1186" s="13">
        <v>79.768625399251277</v>
      </c>
    </row>
    <row r="1187" spans="2:5" x14ac:dyDescent="0.2">
      <c r="B1187" s="13">
        <v>0.44879791418537135</v>
      </c>
      <c r="C1187" s="13">
        <v>9.5630229238990297E-2</v>
      </c>
      <c r="D1187" s="13">
        <v>27.981752736668177</v>
      </c>
      <c r="E1187" s="13">
        <v>78.961776806756944</v>
      </c>
    </row>
    <row r="1188" spans="2:5" x14ac:dyDescent="0.2">
      <c r="B1188" s="13">
        <v>0.49072966333838969</v>
      </c>
      <c r="C1188" s="13">
        <v>0.11589323449673208</v>
      </c>
      <c r="D1188" s="13">
        <v>25.520698549583727</v>
      </c>
      <c r="E1188" s="13">
        <v>76.731938031652206</v>
      </c>
    </row>
    <row r="1189" spans="2:5" x14ac:dyDescent="0.2">
      <c r="B1189" s="13">
        <v>0.53321230249626916</v>
      </c>
      <c r="C1189" s="13">
        <v>9.4939772048331691E-2</v>
      </c>
      <c r="D1189" s="13">
        <v>27.728157146972951</v>
      </c>
      <c r="E1189" s="13">
        <v>82.477149628783437</v>
      </c>
    </row>
    <row r="1190" spans="2:5" x14ac:dyDescent="0.2">
      <c r="B1190" s="13">
        <v>0.44708381012452247</v>
      </c>
      <c r="C1190" s="13">
        <v>9.9148481940118383E-2</v>
      </c>
      <c r="D1190" s="13">
        <v>26.010941334726848</v>
      </c>
      <c r="E1190" s="13">
        <v>78.12107139953244</v>
      </c>
    </row>
    <row r="1191" spans="2:5" x14ac:dyDescent="0.2">
      <c r="B1191" s="13">
        <v>0.45105802371120557</v>
      </c>
      <c r="C1191" s="13">
        <v>0.11485064120977971</v>
      </c>
      <c r="D1191" s="13">
        <v>26.375749345132501</v>
      </c>
      <c r="E1191" s="13">
        <v>74.863487583296191</v>
      </c>
    </row>
    <row r="1192" spans="2:5" x14ac:dyDescent="0.2">
      <c r="B1192" s="13">
        <v>0.57725273373590735</v>
      </c>
      <c r="C1192" s="13">
        <v>0.12307098695850588</v>
      </c>
      <c r="D1192" s="13">
        <v>28.069041914443076</v>
      </c>
      <c r="E1192" s="13">
        <v>79.026375563429383</v>
      </c>
    </row>
    <row r="1193" spans="2:5" x14ac:dyDescent="0.2">
      <c r="B1193" s="13">
        <v>0.55950536095808656</v>
      </c>
      <c r="C1193" s="13">
        <v>0.12280580250823801</v>
      </c>
      <c r="D1193" s="13">
        <v>31.153120372796142</v>
      </c>
      <c r="E1193" s="13">
        <v>78.359900448916861</v>
      </c>
    </row>
    <row r="1194" spans="2:5" x14ac:dyDescent="0.2">
      <c r="B1194" s="13">
        <v>0.52926117599190248</v>
      </c>
      <c r="C1194" s="13">
        <v>8.8198011089547959E-2</v>
      </c>
      <c r="D1194" s="13">
        <v>28.123280802736019</v>
      </c>
      <c r="E1194" s="13">
        <v>83.597808423426784</v>
      </c>
    </row>
    <row r="1195" spans="2:5" x14ac:dyDescent="0.2">
      <c r="B1195" s="13">
        <v>0.52574855468595927</v>
      </c>
      <c r="C1195" s="13">
        <v>0.10945733151922513</v>
      </c>
      <c r="D1195" s="13">
        <v>26.917845963021318</v>
      </c>
      <c r="E1195" s="13">
        <v>79.503959833909562</v>
      </c>
    </row>
    <row r="1196" spans="2:5" x14ac:dyDescent="0.2">
      <c r="B1196" s="13">
        <v>0.4564416723816318</v>
      </c>
      <c r="C1196" s="13">
        <v>0.10250502025760001</v>
      </c>
      <c r="D1196" s="13">
        <v>25.341976812248834</v>
      </c>
      <c r="E1196" s="13">
        <v>77.857504233237592</v>
      </c>
    </row>
    <row r="1197" spans="2:5" x14ac:dyDescent="0.2">
      <c r="B1197" s="13">
        <v>0.49875112876059907</v>
      </c>
      <c r="C1197" s="13">
        <v>0.11394754836692073</v>
      </c>
      <c r="D1197" s="13">
        <v>24.23128193823775</v>
      </c>
      <c r="E1197" s="13">
        <v>77.517953467307223</v>
      </c>
    </row>
    <row r="1198" spans="2:5" x14ac:dyDescent="0.2">
      <c r="B1198" s="13">
        <v>0.43769131734919015</v>
      </c>
      <c r="C1198" s="13">
        <v>0.10480063011732395</v>
      </c>
      <c r="D1198" s="13">
        <v>27.890190266266028</v>
      </c>
      <c r="E1198" s="13">
        <v>76.34290822247489</v>
      </c>
    </row>
    <row r="1199" spans="2:5" x14ac:dyDescent="0.2">
      <c r="B1199" s="13">
        <v>0.40453754584905155</v>
      </c>
      <c r="C1199" s="13">
        <v>0.10354672511184208</v>
      </c>
      <c r="D1199" s="13">
        <v>25.778894003820287</v>
      </c>
      <c r="E1199" s="13">
        <v>74.703744300862411</v>
      </c>
    </row>
    <row r="1200" spans="2:5" x14ac:dyDescent="0.2">
      <c r="B1200" s="13">
        <v>0.42744012215450633</v>
      </c>
      <c r="C1200" s="13">
        <v>0.10320855021418965</v>
      </c>
      <c r="D1200" s="13">
        <v>27.115236581738916</v>
      </c>
      <c r="E1200" s="13">
        <v>76.14409387102026</v>
      </c>
    </row>
    <row r="1201" spans="2:5" x14ac:dyDescent="0.2">
      <c r="B1201" s="13">
        <v>0.44421181612499899</v>
      </c>
      <c r="C1201" s="13">
        <v>0.12636197868683752</v>
      </c>
      <c r="D1201" s="13">
        <v>26.983849813674471</v>
      </c>
      <c r="E1201" s="13">
        <v>71.890318925708016</v>
      </c>
    </row>
    <row r="1202" spans="2:5" x14ac:dyDescent="0.2">
      <c r="B1202" s="13">
        <v>0.47248818471318738</v>
      </c>
      <c r="C1202" s="13">
        <v>0.13729444375227279</v>
      </c>
      <c r="D1202" s="13">
        <v>29.217602098896364</v>
      </c>
      <c r="E1202" s="13">
        <v>71.277182002693337</v>
      </c>
    </row>
    <row r="1203" spans="2:5" x14ac:dyDescent="0.2">
      <c r="B1203" s="13">
        <v>0.48519022852244903</v>
      </c>
      <c r="C1203" s="13">
        <v>0.139940684612926</v>
      </c>
      <c r="D1203" s="13">
        <v>26.523553422843797</v>
      </c>
      <c r="E1203" s="13">
        <v>71.534988401058229</v>
      </c>
    </row>
    <row r="1204" spans="2:5" x14ac:dyDescent="0.2">
      <c r="B1204" s="13">
        <v>0.45932355643337858</v>
      </c>
      <c r="C1204" s="13">
        <v>0.15478333580591014</v>
      </c>
      <c r="D1204" s="13">
        <v>24.335601778464007</v>
      </c>
      <c r="E1204" s="13">
        <v>66.726298364111372</v>
      </c>
    </row>
    <row r="1205" spans="2:5" x14ac:dyDescent="0.2">
      <c r="B1205" s="13">
        <v>0.44648372436410499</v>
      </c>
      <c r="C1205" s="13">
        <v>0.12251804607576958</v>
      </c>
      <c r="D1205" s="13">
        <v>23.991526350371988</v>
      </c>
      <c r="E1205" s="13">
        <v>72.931790116541038</v>
      </c>
    </row>
    <row r="1206" spans="2:5" x14ac:dyDescent="0.2">
      <c r="B1206" s="13">
        <v>0.41411657929519563</v>
      </c>
      <c r="C1206" s="13">
        <v>9.9574321646934541E-2</v>
      </c>
      <c r="D1206" s="13">
        <v>25.914252058486067</v>
      </c>
      <c r="E1206" s="13">
        <v>76.247981740175305</v>
      </c>
    </row>
    <row r="1207" spans="2:5" x14ac:dyDescent="0.2">
      <c r="B1207" s="13">
        <v>0.43959657255479279</v>
      </c>
      <c r="C1207" s="13">
        <v>0.13219201738932596</v>
      </c>
      <c r="D1207" s="13">
        <v>26.931267282547061</v>
      </c>
      <c r="E1207" s="13">
        <v>70.273726278052436</v>
      </c>
    </row>
    <row r="1208" spans="2:5" x14ac:dyDescent="0.2">
      <c r="B1208" s="13">
        <v>0.50526928701905283</v>
      </c>
      <c r="C1208" s="13">
        <v>0.16870482279892249</v>
      </c>
      <c r="D1208" s="13">
        <v>24.652084877712259</v>
      </c>
      <c r="E1208" s="13">
        <v>67.069897009858437</v>
      </c>
    </row>
  </sheetData>
  <phoneticPr fontId="17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V32"/>
  <sheetViews>
    <sheetView workbookViewId="0"/>
  </sheetViews>
  <sheetFormatPr defaultRowHeight="12.75" x14ac:dyDescent="0.2"/>
  <cols>
    <col min="3" max="3" width="11.42578125" bestFit="1" customWidth="1"/>
    <col min="5" max="5" width="13.140625" bestFit="1" customWidth="1"/>
    <col min="7" max="7" width="13.140625" bestFit="1" customWidth="1"/>
    <col min="9" max="9" width="13.140625" bestFit="1" customWidth="1"/>
    <col min="12" max="12" width="18.140625" bestFit="1" customWidth="1"/>
    <col min="14" max="14" width="13.5703125" bestFit="1" customWidth="1"/>
    <col min="15" max="17" width="14.5703125" bestFit="1" customWidth="1"/>
    <col min="18" max="18" width="13.28515625" bestFit="1" customWidth="1"/>
    <col min="19" max="19" width="13.7109375" bestFit="1" customWidth="1"/>
    <col min="20" max="22" width="14.7109375" bestFit="1" customWidth="1"/>
  </cols>
  <sheetData>
    <row r="1" spans="2:22" ht="15" x14ac:dyDescent="0.25">
      <c r="B1" s="32" t="s">
        <v>63</v>
      </c>
      <c r="C1" s="32" t="s">
        <v>126</v>
      </c>
      <c r="D1" s="124" t="s">
        <v>122</v>
      </c>
      <c r="E1" s="124"/>
      <c r="F1" s="124" t="s">
        <v>152</v>
      </c>
      <c r="G1" s="124"/>
      <c r="H1" s="124" t="s">
        <v>153</v>
      </c>
      <c r="I1" s="124"/>
      <c r="K1" s="38"/>
      <c r="L1" s="38"/>
      <c r="M1" s="39"/>
    </row>
    <row r="2" spans="2:22" ht="15" x14ac:dyDescent="0.25">
      <c r="B2" s="32" t="s">
        <v>125</v>
      </c>
      <c r="C2" s="32" t="s">
        <v>127</v>
      </c>
      <c r="D2" s="32" t="s">
        <v>120</v>
      </c>
      <c r="E2" s="32" t="s">
        <v>121</v>
      </c>
      <c r="F2" s="32" t="s">
        <v>120</v>
      </c>
      <c r="G2" s="32" t="s">
        <v>121</v>
      </c>
      <c r="H2" s="32" t="s">
        <v>120</v>
      </c>
      <c r="I2" s="32" t="s">
        <v>121</v>
      </c>
      <c r="K2" s="39" t="s">
        <v>154</v>
      </c>
      <c r="L2" s="41" t="s">
        <v>156</v>
      </c>
      <c r="M2" s="41" t="s">
        <v>157</v>
      </c>
      <c r="N2" s="40" t="s">
        <v>111</v>
      </c>
      <c r="O2" s="40" t="s">
        <v>112</v>
      </c>
      <c r="P2" s="40" t="s">
        <v>113</v>
      </c>
      <c r="Q2" s="40" t="s">
        <v>114</v>
      </c>
      <c r="R2" s="40" t="s">
        <v>110</v>
      </c>
      <c r="S2" s="40" t="s">
        <v>115</v>
      </c>
      <c r="T2" s="40" t="s">
        <v>116</v>
      </c>
      <c r="U2" s="40" t="s">
        <v>117</v>
      </c>
      <c r="V2" s="40" t="s">
        <v>118</v>
      </c>
    </row>
    <row r="3" spans="2:22" ht="15" x14ac:dyDescent="0.25">
      <c r="B3" s="33">
        <v>3.35</v>
      </c>
      <c r="C3" s="33" t="s">
        <v>123</v>
      </c>
      <c r="D3" s="34">
        <v>0</v>
      </c>
      <c r="E3" s="34">
        <v>100</v>
      </c>
      <c r="F3" s="34">
        <v>0</v>
      </c>
      <c r="G3" s="34">
        <v>100</v>
      </c>
      <c r="H3" s="34">
        <v>0</v>
      </c>
      <c r="I3" s="34">
        <v>100</v>
      </c>
      <c r="K3" s="42">
        <v>2.36</v>
      </c>
      <c r="L3" s="40">
        <f>SQRT(K3*3.36)</f>
        <v>2.8159545450876866</v>
      </c>
      <c r="M3" s="40">
        <v>14.840947576834454</v>
      </c>
      <c r="N3" s="40">
        <v>7.725731242051717</v>
      </c>
      <c r="O3" s="40">
        <v>2.8900194443704548</v>
      </c>
      <c r="P3" s="40">
        <v>0.40513345572659226</v>
      </c>
      <c r="Q3" s="40">
        <v>6.1547244199841228E-2</v>
      </c>
      <c r="R3" s="40">
        <v>14.840947576834454</v>
      </c>
      <c r="S3" s="40">
        <v>1.926229152754048</v>
      </c>
      <c r="T3" s="40">
        <v>9.4608208138057912E-2</v>
      </c>
      <c r="U3" s="40">
        <v>1.9283698262714092E-2</v>
      </c>
      <c r="V3" s="40">
        <v>0</v>
      </c>
    </row>
    <row r="4" spans="2:22" ht="15" x14ac:dyDescent="0.25">
      <c r="B4" s="35">
        <v>2.36</v>
      </c>
      <c r="C4" s="35">
        <f t="shared" ref="C4:C16" si="0">SQRT(B3*B4)</f>
        <v>2.8117610140266187</v>
      </c>
      <c r="D4" s="34">
        <v>14.840947576834454</v>
      </c>
      <c r="E4" s="34">
        <v>85.159052423165548</v>
      </c>
      <c r="F4" s="34">
        <v>2.8900194443704548</v>
      </c>
      <c r="G4" s="34">
        <v>97.109980555629548</v>
      </c>
      <c r="H4" s="34">
        <v>9.4608208138057912E-2</v>
      </c>
      <c r="I4" s="34">
        <v>99.905391791861945</v>
      </c>
      <c r="K4" s="42">
        <v>1.7</v>
      </c>
      <c r="L4" s="40">
        <f t="shared" ref="L4:L15" si="1">SQRT(K4*K3)</f>
        <v>2.0029977533686849</v>
      </c>
      <c r="M4" s="40">
        <v>17.628017458948378</v>
      </c>
      <c r="N4" s="40">
        <v>6.9061749328811652</v>
      </c>
      <c r="O4" s="40">
        <v>2.6884727734420086</v>
      </c>
      <c r="P4" s="40">
        <v>0.28685920067787035</v>
      </c>
      <c r="Q4" s="40">
        <v>2.9435638530358854E-2</v>
      </c>
      <c r="R4" s="40">
        <v>17.628017458948378</v>
      </c>
      <c r="S4" s="40">
        <v>6.4959281198234224</v>
      </c>
      <c r="T4" s="40">
        <v>0.33813674390083659</v>
      </c>
      <c r="U4" s="40">
        <v>2.804901565485686E-2</v>
      </c>
      <c r="V4" s="40">
        <v>3.5077257659996137E-3</v>
      </c>
    </row>
    <row r="5" spans="2:22" ht="15" x14ac:dyDescent="0.25">
      <c r="B5" s="35">
        <v>1.7</v>
      </c>
      <c r="C5" s="35">
        <f t="shared" si="0"/>
        <v>2.0029977533686849</v>
      </c>
      <c r="D5" s="34">
        <v>17.628017458948378</v>
      </c>
      <c r="E5" s="34">
        <v>67.53103496421717</v>
      </c>
      <c r="F5" s="34">
        <v>2.6884727734420086</v>
      </c>
      <c r="G5" s="34">
        <v>94.421507782187533</v>
      </c>
      <c r="H5" s="34">
        <v>0.33813674390083659</v>
      </c>
      <c r="I5" s="34">
        <v>99.567255047961112</v>
      </c>
      <c r="K5" s="42">
        <v>1.18</v>
      </c>
      <c r="L5" s="40">
        <f t="shared" si="1"/>
        <v>1.416333294108417</v>
      </c>
      <c r="M5" s="40">
        <v>15.202368190054354</v>
      </c>
      <c r="N5" s="40">
        <v>5.64681362159107</v>
      </c>
      <c r="O5" s="40">
        <v>1.6834030311909012</v>
      </c>
      <c r="P5" s="40">
        <v>0.23125264793108319</v>
      </c>
      <c r="Q5" s="40">
        <v>2.3191715205737276E-2</v>
      </c>
      <c r="R5" s="40">
        <v>15.202368190054354</v>
      </c>
      <c r="S5" s="40">
        <v>13.118479137576644</v>
      </c>
      <c r="T5" s="40">
        <v>1.9438482764662084</v>
      </c>
      <c r="U5" s="40">
        <v>8.239398348614202E-2</v>
      </c>
      <c r="V5" s="40">
        <v>5.2615886489994204E-3</v>
      </c>
    </row>
    <row r="6" spans="2:22" ht="15" x14ac:dyDescent="0.25">
      <c r="B6" s="35">
        <v>1.18</v>
      </c>
      <c r="C6" s="35">
        <f t="shared" si="0"/>
        <v>1.416333294108417</v>
      </c>
      <c r="D6" s="34">
        <v>15.202368190054354</v>
      </c>
      <c r="E6" s="34">
        <v>52.328666774162812</v>
      </c>
      <c r="F6" s="34">
        <v>1.6834030311909012</v>
      </c>
      <c r="G6" s="34">
        <v>92.738104750996627</v>
      </c>
      <c r="H6" s="34">
        <v>1.9438482764662084</v>
      </c>
      <c r="I6" s="34">
        <v>97.623406771494899</v>
      </c>
      <c r="K6" s="42">
        <v>0.85</v>
      </c>
      <c r="L6" s="40">
        <f t="shared" si="1"/>
        <v>1.0014988766843425</v>
      </c>
      <c r="M6" s="40">
        <v>9.3870697415543791</v>
      </c>
      <c r="N6" s="40">
        <v>3.6562102585841458</v>
      </c>
      <c r="O6" s="40">
        <v>0.76001740226762204</v>
      </c>
      <c r="P6" s="40">
        <v>0.12533540460386949</v>
      </c>
      <c r="Q6" s="40">
        <v>8.0279014173705952E-3</v>
      </c>
      <c r="R6" s="40">
        <v>9.3870697415543791</v>
      </c>
      <c r="S6" s="40">
        <v>9.8384257131210813</v>
      </c>
      <c r="T6" s="40">
        <v>5.780736717620778</v>
      </c>
      <c r="U6" s="40">
        <v>0.33308206090142517</v>
      </c>
      <c r="V6" s="40">
        <v>5.2615886489994204E-3</v>
      </c>
    </row>
    <row r="7" spans="2:22" ht="15" x14ac:dyDescent="0.25">
      <c r="B7" s="35">
        <v>0.85</v>
      </c>
      <c r="C7" s="35">
        <f t="shared" si="0"/>
        <v>1.0014988766843425</v>
      </c>
      <c r="D7" s="34">
        <v>9.3870697415543791</v>
      </c>
      <c r="E7" s="34">
        <v>42.941597032608435</v>
      </c>
      <c r="F7" s="34">
        <v>0.76001740226762204</v>
      </c>
      <c r="G7" s="34">
        <v>91.978087348729005</v>
      </c>
      <c r="H7" s="34">
        <v>5.780736717620778</v>
      </c>
      <c r="I7" s="34">
        <v>91.842670053874116</v>
      </c>
      <c r="K7" s="42">
        <v>0.6</v>
      </c>
      <c r="L7" s="40">
        <f t="shared" si="1"/>
        <v>0.71414284285428498</v>
      </c>
      <c r="M7" s="40">
        <v>8.4554288276948366</v>
      </c>
      <c r="N7" s="40">
        <v>4.2143563656916774</v>
      </c>
      <c r="O7" s="40">
        <v>0.82216835806053512</v>
      </c>
      <c r="P7" s="40">
        <v>0.13504448524219742</v>
      </c>
      <c r="Q7" s="40">
        <v>1.1595857602868638E-2</v>
      </c>
      <c r="R7" s="40">
        <v>8.4554288276948366</v>
      </c>
      <c r="S7" s="40">
        <v>10.027492779892979</v>
      </c>
      <c r="T7" s="40">
        <v>15.047961105514432</v>
      </c>
      <c r="U7" s="40">
        <v>2.6374840032957589</v>
      </c>
      <c r="V7" s="40">
        <v>2.9815669010996717E-2</v>
      </c>
    </row>
    <row r="8" spans="2:22" ht="15" x14ac:dyDescent="0.25">
      <c r="B8" s="35">
        <v>0.6</v>
      </c>
      <c r="C8" s="35">
        <f t="shared" si="0"/>
        <v>0.71414284285428498</v>
      </c>
      <c r="D8" s="34">
        <v>8.4554288276948366</v>
      </c>
      <c r="E8" s="34">
        <v>34.486168204913596</v>
      </c>
      <c r="F8" s="34">
        <v>0.82216835806053512</v>
      </c>
      <c r="G8" s="34">
        <v>91.155918990668468</v>
      </c>
      <c r="H8" s="34">
        <v>15.047961105514432</v>
      </c>
      <c r="I8" s="34">
        <v>76.794708948359684</v>
      </c>
      <c r="K8" s="42">
        <v>0.42499999999999999</v>
      </c>
      <c r="L8" s="40">
        <f t="shared" si="1"/>
        <v>0.50497524691810391</v>
      </c>
      <c r="M8" s="40">
        <v>5.9414331566249228</v>
      </c>
      <c r="N8" s="40">
        <v>4.2134732231171403</v>
      </c>
      <c r="O8" s="40">
        <v>0.72805405357412378</v>
      </c>
      <c r="P8" s="40">
        <v>0.11915689874311539</v>
      </c>
      <c r="Q8" s="40">
        <v>1.3379835695617659E-2</v>
      </c>
      <c r="R8" s="40">
        <v>5.9414331566249228</v>
      </c>
      <c r="S8" s="40">
        <v>7.1611319740162864</v>
      </c>
      <c r="T8" s="40">
        <v>9.1910122202268845</v>
      </c>
      <c r="U8" s="40">
        <v>6.8053924232596454</v>
      </c>
      <c r="V8" s="40">
        <v>0.59806724310293413</v>
      </c>
    </row>
    <row r="9" spans="2:22" ht="15" x14ac:dyDescent="0.25">
      <c r="B9" s="35">
        <v>0.42499999999999999</v>
      </c>
      <c r="C9" s="35">
        <f t="shared" si="0"/>
        <v>0.50497524691810391</v>
      </c>
      <c r="D9" s="34">
        <v>5.9414331566249228</v>
      </c>
      <c r="E9" s="34">
        <v>28.544735048288679</v>
      </c>
      <c r="F9" s="34">
        <v>0.72805405357412378</v>
      </c>
      <c r="G9" s="34">
        <v>90.427864937094341</v>
      </c>
      <c r="H9" s="34">
        <v>9.1910122202268845</v>
      </c>
      <c r="I9" s="34">
        <v>67.603696728132803</v>
      </c>
      <c r="K9" s="42">
        <v>0.3</v>
      </c>
      <c r="L9" s="40">
        <f t="shared" si="1"/>
        <v>0.35707142142714249</v>
      </c>
      <c r="M9" s="40">
        <v>4.507990487711087</v>
      </c>
      <c r="N9" s="40">
        <v>5.5973576374169856</v>
      </c>
      <c r="O9" s="40">
        <v>1.3451242575180462</v>
      </c>
      <c r="P9" s="40">
        <v>0.18712046321141082</v>
      </c>
      <c r="Q9" s="40">
        <v>2.5867682344860806E-2</v>
      </c>
      <c r="R9" s="40">
        <v>4.507990487711087</v>
      </c>
      <c r="S9" s="40">
        <v>6.6789242257356705</v>
      </c>
      <c r="T9" s="40">
        <v>8.557662826858218</v>
      </c>
      <c r="U9" s="40">
        <v>14.969409042301422</v>
      </c>
      <c r="V9" s="40">
        <v>3.7760667870985842</v>
      </c>
    </row>
    <row r="10" spans="2:22" ht="15" x14ac:dyDescent="0.25">
      <c r="B10" s="35">
        <v>0.3</v>
      </c>
      <c r="C10" s="35">
        <f t="shared" si="0"/>
        <v>0.35707142142714249</v>
      </c>
      <c r="D10" s="34">
        <v>4.507990487711087</v>
      </c>
      <c r="E10" s="34">
        <v>24.036744560577588</v>
      </c>
      <c r="F10" s="34">
        <v>1.3451242575180462</v>
      </c>
      <c r="G10" s="34">
        <v>89.08274067957629</v>
      </c>
      <c r="H10" s="34">
        <v>8.557662826858218</v>
      </c>
      <c r="I10" s="34">
        <v>59.046033901274583</v>
      </c>
      <c r="K10" s="42">
        <v>0.21199999999999999</v>
      </c>
      <c r="L10" s="40">
        <f t="shared" si="1"/>
        <v>0.2521904042583698</v>
      </c>
      <c r="M10" s="40">
        <v>3.7838167562023601</v>
      </c>
      <c r="N10" s="40">
        <v>6.5025787763176481</v>
      </c>
      <c r="O10" s="40">
        <v>3.5212955810670432</v>
      </c>
      <c r="P10" s="40">
        <v>0.38571529444993646</v>
      </c>
      <c r="Q10" s="40">
        <v>4.0139507086852974E-2</v>
      </c>
      <c r="R10" s="40">
        <v>3.7838167562023601</v>
      </c>
      <c r="S10" s="40">
        <v>5.7327216117533792</v>
      </c>
      <c r="T10" s="40">
        <v>7.368052209714862</v>
      </c>
      <c r="U10" s="40">
        <v>10.726118892765106</v>
      </c>
      <c r="V10" s="40">
        <v>10.025080239226895</v>
      </c>
    </row>
    <row r="11" spans="2:22" ht="15" x14ac:dyDescent="0.25">
      <c r="B11" s="35">
        <v>0.21199999999999999</v>
      </c>
      <c r="C11" s="35">
        <f t="shared" si="0"/>
        <v>0.2521904042583698</v>
      </c>
      <c r="D11" s="34">
        <v>3.7838167562023601</v>
      </c>
      <c r="E11" s="34">
        <v>20.252927804375233</v>
      </c>
      <c r="F11" s="34">
        <v>3.5212955810670432</v>
      </c>
      <c r="G11" s="34">
        <v>85.561445098509253</v>
      </c>
      <c r="H11" s="34">
        <v>7.368052209714862</v>
      </c>
      <c r="I11" s="34">
        <v>51.677981691559722</v>
      </c>
      <c r="K11" s="42">
        <v>0.15</v>
      </c>
      <c r="L11" s="40">
        <f t="shared" si="1"/>
        <v>0.17832554500127007</v>
      </c>
      <c r="M11" s="40">
        <v>3.2458189401233648</v>
      </c>
      <c r="N11" s="40">
        <v>6.8849795110922702</v>
      </c>
      <c r="O11" s="40">
        <v>7.4341421836294383</v>
      </c>
      <c r="P11" s="40">
        <v>1.4748976133314504</v>
      </c>
      <c r="Q11" s="40">
        <v>0.15342211597641581</v>
      </c>
      <c r="R11" s="40">
        <v>3.2458189401233648</v>
      </c>
      <c r="S11" s="40">
        <v>4.8463613262447645</v>
      </c>
      <c r="T11" s="40">
        <v>6.1977136349699968</v>
      </c>
      <c r="U11" s="40">
        <v>7.712602773346422</v>
      </c>
      <c r="V11" s="40">
        <v>13.423189575039022</v>
      </c>
    </row>
    <row r="12" spans="2:22" ht="15" x14ac:dyDescent="0.25">
      <c r="B12" s="35">
        <v>0.15</v>
      </c>
      <c r="C12" s="35">
        <f t="shared" si="0"/>
        <v>0.17832554500127007</v>
      </c>
      <c r="D12" s="34">
        <v>3.2458189401233648</v>
      </c>
      <c r="E12" s="34">
        <v>17.007108864251869</v>
      </c>
      <c r="F12" s="34">
        <v>7.4341421836294383</v>
      </c>
      <c r="G12" s="34">
        <v>78.12730291487982</v>
      </c>
      <c r="H12" s="34">
        <v>6.1977136349699968</v>
      </c>
      <c r="I12" s="34">
        <v>45.480268056589722</v>
      </c>
      <c r="K12" s="42">
        <v>0.106</v>
      </c>
      <c r="L12" s="40">
        <f t="shared" si="1"/>
        <v>0.1260952021291849</v>
      </c>
      <c r="M12" s="40">
        <v>2.9562551849614449</v>
      </c>
      <c r="N12" s="40">
        <v>5.4454571145965804</v>
      </c>
      <c r="O12" s="40">
        <v>9.0935727033002163</v>
      </c>
      <c r="P12" s="40">
        <v>4.9074989408275673</v>
      </c>
      <c r="Q12" s="40">
        <v>1.255920577295311</v>
      </c>
      <c r="R12" s="40">
        <v>2.9562551849614449</v>
      </c>
      <c r="S12" s="40">
        <v>3.6373728350519934</v>
      </c>
      <c r="T12" s="40">
        <v>5.008979019753844</v>
      </c>
      <c r="U12" s="40">
        <v>5.9218484301316545</v>
      </c>
      <c r="V12" s="40">
        <v>11.44570917445674</v>
      </c>
    </row>
    <row r="13" spans="2:22" ht="15" x14ac:dyDescent="0.25">
      <c r="B13" s="35">
        <v>0.106</v>
      </c>
      <c r="C13" s="35">
        <f t="shared" si="0"/>
        <v>0.1260952021291849</v>
      </c>
      <c r="D13" s="34">
        <v>2.9562551849614449</v>
      </c>
      <c r="E13" s="34">
        <v>14.050853679290423</v>
      </c>
      <c r="F13" s="34">
        <v>9.0935727033002163</v>
      </c>
      <c r="G13" s="34">
        <v>69.033730211579609</v>
      </c>
      <c r="H13" s="34">
        <v>5.008979019753844</v>
      </c>
      <c r="I13" s="34">
        <v>40.471289036835877</v>
      </c>
      <c r="K13" s="42">
        <v>7.4999999999999997E-2</v>
      </c>
      <c r="L13" s="40">
        <f t="shared" si="1"/>
        <v>8.9162772500635035E-2</v>
      </c>
      <c r="M13" s="40">
        <v>2.4267170350025138</v>
      </c>
      <c r="N13" s="40">
        <v>6.1934788752296166</v>
      </c>
      <c r="O13" s="40">
        <v>13.310071118450843</v>
      </c>
      <c r="P13" s="40">
        <v>11.330497104928682</v>
      </c>
      <c r="Q13" s="40">
        <v>6.9227269889125767</v>
      </c>
      <c r="R13" s="40">
        <v>2.4267170350025138</v>
      </c>
      <c r="S13" s="40">
        <v>3.7613938926133752</v>
      </c>
      <c r="T13" s="40">
        <v>5.0685471508037319</v>
      </c>
      <c r="U13" s="40">
        <v>6.935995652402573</v>
      </c>
      <c r="V13" s="40">
        <v>8.2729712191100901</v>
      </c>
    </row>
    <row r="14" spans="2:22" ht="15" x14ac:dyDescent="0.25">
      <c r="B14" s="35">
        <v>7.4999999999999997E-2</v>
      </c>
      <c r="C14" s="35">
        <f t="shared" si="0"/>
        <v>8.9162772500635035E-2</v>
      </c>
      <c r="D14" s="34">
        <v>2.4267170350025138</v>
      </c>
      <c r="E14" s="34">
        <v>11.624136644287908</v>
      </c>
      <c r="F14" s="34">
        <v>13.310071118450843</v>
      </c>
      <c r="G14" s="34">
        <v>55.723659093128767</v>
      </c>
      <c r="H14" s="34">
        <v>5.0685471508037319</v>
      </c>
      <c r="I14" s="34">
        <v>35.402741886032146</v>
      </c>
      <c r="K14" s="42">
        <v>5.2999999999999999E-2</v>
      </c>
      <c r="L14" s="40">
        <f t="shared" si="1"/>
        <v>6.3047601064592451E-2</v>
      </c>
      <c r="M14" s="40">
        <v>3.0903349436922314</v>
      </c>
      <c r="N14" s="40">
        <v>5.0003532570298148</v>
      </c>
      <c r="O14" s="40">
        <v>8.6283284056504108</v>
      </c>
      <c r="P14" s="40">
        <v>10.775314221155204</v>
      </c>
      <c r="Q14" s="40">
        <v>10.829639012032931</v>
      </c>
      <c r="R14" s="40">
        <v>3.0903349436922314</v>
      </c>
      <c r="S14" s="40">
        <v>3.1005264390345437</v>
      </c>
      <c r="T14" s="40">
        <v>4.7698304936270866</v>
      </c>
      <c r="U14" s="40">
        <v>5.6010378135792287</v>
      </c>
      <c r="V14" s="40">
        <v>7.878352070435132</v>
      </c>
    </row>
    <row r="15" spans="2:22" ht="15" x14ac:dyDescent="0.25">
      <c r="B15" s="35">
        <v>5.2999999999999999E-2</v>
      </c>
      <c r="C15" s="35">
        <f t="shared" si="0"/>
        <v>6.3047601064592451E-2</v>
      </c>
      <c r="D15" s="34">
        <v>3.0903349436922314</v>
      </c>
      <c r="E15" s="34">
        <v>8.5338017005956779</v>
      </c>
      <c r="F15" s="34">
        <v>8.6283284056504108</v>
      </c>
      <c r="G15" s="34">
        <v>47.095330687478352</v>
      </c>
      <c r="H15" s="34">
        <v>4.7698304936270866</v>
      </c>
      <c r="I15" s="34">
        <v>30.63291139240506</v>
      </c>
      <c r="K15" s="42">
        <v>3.7999999999999999E-2</v>
      </c>
      <c r="L15" s="40">
        <f t="shared" si="1"/>
        <v>4.487761134463375E-2</v>
      </c>
      <c r="M15" s="40">
        <v>2.6221514353083766</v>
      </c>
      <c r="N15" s="40">
        <v>4.3362300409778154</v>
      </c>
      <c r="O15" s="40">
        <v>4.7971659164158433</v>
      </c>
      <c r="P15" s="40">
        <v>7.8881866967942385</v>
      </c>
      <c r="Q15" s="40">
        <v>9.4087004611583378</v>
      </c>
      <c r="R15" s="40">
        <v>2.6221514353083766</v>
      </c>
      <c r="S15" s="40">
        <v>2.6200532509995407</v>
      </c>
      <c r="T15" s="40">
        <v>3.4794796548552407</v>
      </c>
      <c r="U15" s="40">
        <v>4.1039216030012442</v>
      </c>
      <c r="V15" s="40">
        <v>5.5553606819018881</v>
      </c>
    </row>
    <row r="16" spans="2:22" ht="15" x14ac:dyDescent="0.25">
      <c r="B16" s="35">
        <v>3.7999999999999999E-2</v>
      </c>
      <c r="C16" s="35">
        <f t="shared" si="0"/>
        <v>4.487761134463375E-2</v>
      </c>
      <c r="D16" s="34">
        <v>2.6221514353083766</v>
      </c>
      <c r="E16" s="34">
        <v>5.9116502652873004</v>
      </c>
      <c r="F16" s="34">
        <v>4.7971659164158433</v>
      </c>
      <c r="G16" s="34">
        <v>42.29816477106251</v>
      </c>
      <c r="H16" s="34">
        <v>3.4794796548552407</v>
      </c>
      <c r="I16" s="34">
        <v>27.15343173754982</v>
      </c>
      <c r="K16" s="41" t="s">
        <v>155</v>
      </c>
      <c r="L16" s="40">
        <f>SQRT(K15*0.001)</f>
        <v>6.1644140029689766E-3</v>
      </c>
      <c r="M16" s="40">
        <v>5.9116502652872907</v>
      </c>
      <c r="N16" s="40">
        <v>27.67680514342236</v>
      </c>
      <c r="O16" s="40">
        <v>42.298164771062503</v>
      </c>
      <c r="P16" s="40">
        <v>61.747987572376772</v>
      </c>
      <c r="Q16" s="40">
        <v>71.216405462540905</v>
      </c>
      <c r="R16" s="40">
        <v>5.9116502652872907</v>
      </c>
      <c r="S16" s="40">
        <v>21.054959541382264</v>
      </c>
      <c r="T16" s="40">
        <v>27.15343173754982</v>
      </c>
      <c r="U16" s="40">
        <v>34.1233806076118</v>
      </c>
      <c r="V16" s="40">
        <v>38.981356437553707</v>
      </c>
    </row>
    <row r="17" spans="2:22" ht="15" x14ac:dyDescent="0.25">
      <c r="B17" s="36">
        <v>-3.7999999999999999E-2</v>
      </c>
      <c r="C17" s="33" t="s">
        <v>123</v>
      </c>
      <c r="D17" s="37">
        <v>5.9116502652872907</v>
      </c>
      <c r="E17" s="33" t="s">
        <v>123</v>
      </c>
      <c r="F17" s="34">
        <v>42.298164771062503</v>
      </c>
      <c r="G17" s="33" t="s">
        <v>123</v>
      </c>
      <c r="H17" s="34">
        <v>27.15343173754982</v>
      </c>
      <c r="I17" s="33" t="s">
        <v>123</v>
      </c>
    </row>
    <row r="18" spans="2:22" ht="15" x14ac:dyDescent="0.25">
      <c r="B18" s="32" t="s">
        <v>124</v>
      </c>
      <c r="C18" s="33" t="s">
        <v>123</v>
      </c>
      <c r="D18" s="34">
        <f>SUM(D3:D17)</f>
        <v>100</v>
      </c>
      <c r="E18" s="33" t="s">
        <v>123</v>
      </c>
      <c r="F18" s="34">
        <f>SUM(F3:F17)</f>
        <v>100</v>
      </c>
      <c r="G18" s="33" t="s">
        <v>123</v>
      </c>
      <c r="H18" s="34">
        <f>SUM(H3:H17)</f>
        <v>100</v>
      </c>
      <c r="I18" s="33" t="s">
        <v>123</v>
      </c>
      <c r="K18" s="39" t="s">
        <v>154</v>
      </c>
      <c r="L18" s="43" t="s">
        <v>158</v>
      </c>
      <c r="M18" s="41" t="s">
        <v>122</v>
      </c>
      <c r="N18" s="40" t="s">
        <v>111</v>
      </c>
      <c r="O18" s="40" t="s">
        <v>112</v>
      </c>
      <c r="P18" s="40" t="s">
        <v>113</v>
      </c>
      <c r="Q18" s="40" t="s">
        <v>114</v>
      </c>
      <c r="R18" s="40" t="s">
        <v>110</v>
      </c>
      <c r="S18" s="40" t="s">
        <v>115</v>
      </c>
      <c r="T18" s="40" t="s">
        <v>116</v>
      </c>
      <c r="U18" s="40" t="s">
        <v>117</v>
      </c>
      <c r="V18" s="40" t="s">
        <v>118</v>
      </c>
    </row>
    <row r="19" spans="2:22" ht="15" x14ac:dyDescent="0.25">
      <c r="K19" s="42">
        <v>3.35</v>
      </c>
      <c r="M19" s="40">
        <v>100</v>
      </c>
      <c r="N19" s="40">
        <v>100</v>
      </c>
      <c r="O19" s="40">
        <v>100</v>
      </c>
      <c r="P19" s="40">
        <v>100</v>
      </c>
      <c r="Q19" s="40">
        <v>100</v>
      </c>
      <c r="R19" s="40">
        <v>100</v>
      </c>
      <c r="S19" s="40">
        <v>100</v>
      </c>
      <c r="T19" s="40">
        <v>100</v>
      </c>
      <c r="U19" s="40">
        <v>100</v>
      </c>
      <c r="V19" s="40">
        <v>100</v>
      </c>
    </row>
    <row r="20" spans="2:22" ht="15" x14ac:dyDescent="0.25">
      <c r="K20" s="42">
        <v>2.36</v>
      </c>
      <c r="M20" s="40">
        <v>85.159052423165548</v>
      </c>
      <c r="N20" s="40">
        <v>92.274268757948278</v>
      </c>
      <c r="O20" s="40">
        <v>97.109980555629548</v>
      </c>
      <c r="P20" s="40">
        <v>99.594866544273401</v>
      </c>
      <c r="Q20" s="40">
        <v>99.938452755800157</v>
      </c>
      <c r="R20" s="40">
        <v>85.159052423165548</v>
      </c>
      <c r="S20" s="40">
        <v>98.073770847245953</v>
      </c>
      <c r="T20" s="40">
        <v>99.905391791861945</v>
      </c>
      <c r="U20" s="40">
        <v>99.980716301737289</v>
      </c>
      <c r="V20" s="40">
        <v>100</v>
      </c>
    </row>
    <row r="21" spans="2:22" ht="15" x14ac:dyDescent="0.25">
      <c r="K21" s="42">
        <v>1.7</v>
      </c>
      <c r="M21" s="40">
        <v>67.53103496421717</v>
      </c>
      <c r="N21" s="40">
        <v>85.368093825067106</v>
      </c>
      <c r="O21" s="40">
        <v>94.421507782187533</v>
      </c>
      <c r="P21" s="40">
        <v>99.308007343595534</v>
      </c>
      <c r="Q21" s="40">
        <v>99.909017117269798</v>
      </c>
      <c r="R21" s="40">
        <v>67.53103496421717</v>
      </c>
      <c r="S21" s="40">
        <v>91.577842727422535</v>
      </c>
      <c r="T21" s="40">
        <v>99.567255047961112</v>
      </c>
      <c r="U21" s="40">
        <v>99.952667286082431</v>
      </c>
      <c r="V21" s="40">
        <v>99.996492274234001</v>
      </c>
    </row>
    <row r="22" spans="2:22" ht="15" x14ac:dyDescent="0.25">
      <c r="K22" s="42">
        <v>1.18</v>
      </c>
      <c r="M22" s="40">
        <v>52.328666774162812</v>
      </c>
      <c r="N22" s="40">
        <v>79.721280203476041</v>
      </c>
      <c r="O22" s="40">
        <v>92.738104750996627</v>
      </c>
      <c r="P22" s="40">
        <v>99.076754695664448</v>
      </c>
      <c r="Q22" s="40">
        <v>99.885825402064057</v>
      </c>
      <c r="R22" s="40">
        <v>52.328666774162812</v>
      </c>
      <c r="S22" s="40">
        <v>78.459363589845893</v>
      </c>
      <c r="T22" s="40">
        <v>97.623406771494899</v>
      </c>
      <c r="U22" s="40">
        <v>99.870273302596289</v>
      </c>
      <c r="V22" s="40">
        <v>99.991230685584995</v>
      </c>
    </row>
    <row r="23" spans="2:22" ht="15" x14ac:dyDescent="0.25">
      <c r="K23" s="42">
        <v>0.85</v>
      </c>
      <c r="M23" s="40">
        <v>42.941597032608435</v>
      </c>
      <c r="N23" s="40">
        <v>76.065069944891889</v>
      </c>
      <c r="O23" s="40">
        <v>91.978087348729005</v>
      </c>
      <c r="P23" s="40">
        <v>98.951419291060574</v>
      </c>
      <c r="Q23" s="40">
        <v>99.877797500646693</v>
      </c>
      <c r="R23" s="40">
        <v>42.941597032608435</v>
      </c>
      <c r="S23" s="40">
        <v>68.62093787672481</v>
      </c>
      <c r="T23" s="40">
        <v>91.842670053874116</v>
      </c>
      <c r="U23" s="40">
        <v>99.53719124169487</v>
      </c>
      <c r="V23" s="40">
        <v>99.985969096935989</v>
      </c>
    </row>
    <row r="24" spans="2:22" ht="15" x14ac:dyDescent="0.25">
      <c r="K24" s="42">
        <v>0.6</v>
      </c>
      <c r="M24" s="40">
        <v>34.486168204913596</v>
      </c>
      <c r="N24" s="40">
        <v>71.850713579200217</v>
      </c>
      <c r="O24" s="40">
        <v>91.155918990668468</v>
      </c>
      <c r="P24" s="40">
        <v>98.81637480581837</v>
      </c>
      <c r="Q24" s="40">
        <v>99.866201643043823</v>
      </c>
      <c r="R24" s="40">
        <v>34.486168204913596</v>
      </c>
      <c r="S24" s="40">
        <v>58.593445096831829</v>
      </c>
      <c r="T24" s="40">
        <v>76.794708948359684</v>
      </c>
      <c r="U24" s="40">
        <v>96.899707238399117</v>
      </c>
      <c r="V24" s="40">
        <v>99.956153427924988</v>
      </c>
    </row>
    <row r="25" spans="2:22" ht="15" x14ac:dyDescent="0.25">
      <c r="K25" s="42">
        <v>0.42499999999999999</v>
      </c>
      <c r="M25" s="40">
        <v>28.544735048288679</v>
      </c>
      <c r="N25" s="40">
        <v>67.637240356083083</v>
      </c>
      <c r="O25" s="40">
        <v>90.427864937094341</v>
      </c>
      <c r="P25" s="40">
        <v>98.697217907075256</v>
      </c>
      <c r="Q25" s="40">
        <v>99.852821807348207</v>
      </c>
      <c r="R25" s="40">
        <v>28.544735048288679</v>
      </c>
      <c r="S25" s="40">
        <v>51.432313122815543</v>
      </c>
      <c r="T25" s="40">
        <v>67.603696728132803</v>
      </c>
      <c r="U25" s="40">
        <v>90.094314815139469</v>
      </c>
      <c r="V25" s="40">
        <v>99.358086184822056</v>
      </c>
    </row>
    <row r="26" spans="2:22" ht="15" x14ac:dyDescent="0.25">
      <c r="K26" s="42">
        <v>0.3</v>
      </c>
      <c r="M26" s="40">
        <v>24.036744560577588</v>
      </c>
      <c r="N26" s="40">
        <v>62.039882718666099</v>
      </c>
      <c r="O26" s="40">
        <v>89.08274067957629</v>
      </c>
      <c r="P26" s="40">
        <v>98.510097443863842</v>
      </c>
      <c r="Q26" s="40">
        <v>99.82695412500334</v>
      </c>
      <c r="R26" s="40">
        <v>24.036744560577588</v>
      </c>
      <c r="S26" s="40">
        <v>44.753388897079873</v>
      </c>
      <c r="T26" s="40">
        <v>59.046033901274583</v>
      </c>
      <c r="U26" s="40">
        <v>75.124905772838048</v>
      </c>
      <c r="V26" s="40">
        <v>95.582019397723471</v>
      </c>
    </row>
    <row r="27" spans="2:22" ht="15" x14ac:dyDescent="0.25">
      <c r="K27" s="42">
        <v>0.21199999999999999</v>
      </c>
      <c r="M27" s="40">
        <v>20.252927804375233</v>
      </c>
      <c r="N27" s="40">
        <v>55.537303942348451</v>
      </c>
      <c r="O27" s="40">
        <v>85.561445098509253</v>
      </c>
      <c r="P27" s="40">
        <v>98.124382149413904</v>
      </c>
      <c r="Q27" s="40">
        <v>99.786814617916491</v>
      </c>
      <c r="R27" s="40">
        <v>20.252927804375233</v>
      </c>
      <c r="S27" s="40">
        <v>39.020667285326496</v>
      </c>
      <c r="T27" s="40">
        <v>51.677981691559722</v>
      </c>
      <c r="U27" s="40">
        <v>64.398786880072947</v>
      </c>
      <c r="V27" s="40">
        <v>85.556939158496576</v>
      </c>
    </row>
    <row r="28" spans="2:22" ht="15" x14ac:dyDescent="0.25">
      <c r="K28" s="42">
        <v>0.15</v>
      </c>
      <c r="M28" s="40">
        <v>17.007108864251869</v>
      </c>
      <c r="N28" s="40">
        <v>48.652324431256183</v>
      </c>
      <c r="O28" s="40">
        <v>78.12730291487982</v>
      </c>
      <c r="P28" s="40">
        <v>96.649484536082454</v>
      </c>
      <c r="Q28" s="40">
        <v>99.633392501940079</v>
      </c>
      <c r="R28" s="40">
        <v>17.007108864251869</v>
      </c>
      <c r="S28" s="40">
        <v>34.174305959081735</v>
      </c>
      <c r="T28" s="40">
        <v>45.480268056589722</v>
      </c>
      <c r="U28" s="40">
        <v>56.686184106726529</v>
      </c>
      <c r="V28" s="40">
        <v>72.133749583457558</v>
      </c>
    </row>
    <row r="29" spans="2:22" ht="15" x14ac:dyDescent="0.25">
      <c r="K29" s="42">
        <v>0.106</v>
      </c>
      <c r="M29" s="40">
        <v>14.050853679290423</v>
      </c>
      <c r="N29" s="40">
        <v>43.206867316659604</v>
      </c>
      <c r="O29" s="40">
        <v>69.033730211579609</v>
      </c>
      <c r="P29" s="40">
        <v>91.741985595254889</v>
      </c>
      <c r="Q29" s="40">
        <v>98.377471924644766</v>
      </c>
      <c r="R29" s="40">
        <v>14.050853679290423</v>
      </c>
      <c r="S29" s="40">
        <v>30.536933124029741</v>
      </c>
      <c r="T29" s="40">
        <v>40.471289036835877</v>
      </c>
      <c r="U29" s="40">
        <v>50.764335676594875</v>
      </c>
      <c r="V29" s="40">
        <v>60.68804040900082</v>
      </c>
    </row>
    <row r="30" spans="2:22" ht="15" x14ac:dyDescent="0.25">
      <c r="K30" s="42">
        <v>7.4999999999999997E-2</v>
      </c>
      <c r="M30" s="40">
        <v>11.624136644287908</v>
      </c>
      <c r="N30" s="40">
        <v>37.013388441429989</v>
      </c>
      <c r="O30" s="40">
        <v>55.723659093128767</v>
      </c>
      <c r="P30" s="40">
        <v>80.411488490326207</v>
      </c>
      <c r="Q30" s="40">
        <v>91.454744935732194</v>
      </c>
      <c r="R30" s="40">
        <v>11.624136644287908</v>
      </c>
      <c r="S30" s="40">
        <v>26.775539231416367</v>
      </c>
      <c r="T30" s="40">
        <v>35.402741886032146</v>
      </c>
      <c r="U30" s="40">
        <v>43.8283400241923</v>
      </c>
      <c r="V30" s="40">
        <v>52.41506918989073</v>
      </c>
    </row>
    <row r="31" spans="2:22" ht="15" x14ac:dyDescent="0.25">
      <c r="K31" s="42">
        <v>5.2999999999999999E-2</v>
      </c>
      <c r="M31" s="40">
        <v>8.5338017005956779</v>
      </c>
      <c r="N31" s="40">
        <v>32.013035184400174</v>
      </c>
      <c r="O31" s="40">
        <v>47.095330687478352</v>
      </c>
      <c r="P31" s="40">
        <v>69.636174269171008</v>
      </c>
      <c r="Q31" s="40">
        <v>80.625105923699266</v>
      </c>
      <c r="R31" s="40">
        <v>8.5338017005956779</v>
      </c>
      <c r="S31" s="40">
        <v>23.675012792381825</v>
      </c>
      <c r="T31" s="40">
        <v>30.63291139240506</v>
      </c>
      <c r="U31" s="40">
        <v>38.227302210613075</v>
      </c>
      <c r="V31" s="40">
        <v>44.536717119455595</v>
      </c>
    </row>
    <row r="32" spans="2:22" ht="15" x14ac:dyDescent="0.25">
      <c r="K32" s="42">
        <v>3.7999999999999999E-2</v>
      </c>
      <c r="M32" s="40">
        <v>5.9116502652873004</v>
      </c>
      <c r="N32" s="40">
        <v>27.676805143422357</v>
      </c>
      <c r="O32" s="40">
        <v>42.29816477106251</v>
      </c>
      <c r="P32" s="40">
        <v>61.747987572376772</v>
      </c>
      <c r="Q32" s="40">
        <v>71.216405462540934</v>
      </c>
      <c r="R32" s="40">
        <v>5.9116502652873004</v>
      </c>
      <c r="S32" s="40">
        <v>21.054959541382285</v>
      </c>
      <c r="T32" s="40">
        <v>27.15343173754982</v>
      </c>
      <c r="U32" s="40">
        <v>34.123380607611828</v>
      </c>
      <c r="V32" s="40">
        <v>38.981356437553707</v>
      </c>
    </row>
  </sheetData>
  <mergeCells count="3">
    <mergeCell ref="D1:E1"/>
    <mergeCell ref="F1:G1"/>
    <mergeCell ref="H1:I1"/>
  </mergeCells>
  <phoneticPr fontId="17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H5"/>
  <sheetViews>
    <sheetView workbookViewId="0">
      <selection activeCell="A7" sqref="A7"/>
    </sheetView>
  </sheetViews>
  <sheetFormatPr defaultRowHeight="12.75" x14ac:dyDescent="0.2"/>
  <cols>
    <col min="2" max="2" width="13.7109375" style="27" bestFit="1" customWidth="1"/>
    <col min="3" max="3" width="11.42578125" bestFit="1" customWidth="1"/>
    <col min="4" max="4" width="12.42578125" bestFit="1" customWidth="1"/>
    <col min="5" max="5" width="9.85546875" bestFit="1" customWidth="1"/>
    <col min="6" max="7" width="8" customWidth="1"/>
    <col min="8" max="8" width="15.42578125" bestFit="1" customWidth="1"/>
  </cols>
  <sheetData>
    <row r="2" spans="2:8" x14ac:dyDescent="0.2">
      <c r="B2" s="7"/>
      <c r="C2" s="48" t="s">
        <v>145</v>
      </c>
      <c r="D2" s="48" t="s">
        <v>146</v>
      </c>
      <c r="E2" s="48" t="s">
        <v>57</v>
      </c>
      <c r="F2" s="48" t="s">
        <v>58</v>
      </c>
      <c r="G2" s="48" t="s">
        <v>147</v>
      </c>
      <c r="H2" s="49" t="s">
        <v>148</v>
      </c>
    </row>
    <row r="3" spans="2:8" x14ac:dyDescent="0.2">
      <c r="B3" s="48" t="s">
        <v>142</v>
      </c>
      <c r="C3" s="46">
        <v>37.971366000000003</v>
      </c>
      <c r="D3" s="46">
        <v>16.681663</v>
      </c>
      <c r="E3" s="46">
        <v>10.454136</v>
      </c>
      <c r="F3" s="46">
        <v>21.603197000000002</v>
      </c>
      <c r="G3" s="47">
        <v>2.146128</v>
      </c>
      <c r="H3" s="46">
        <v>11.125215000000001</v>
      </c>
    </row>
    <row r="4" spans="2:8" x14ac:dyDescent="0.2">
      <c r="B4" s="48" t="s">
        <v>143</v>
      </c>
      <c r="C4" s="46">
        <v>14.558225999999999</v>
      </c>
      <c r="D4" s="46">
        <v>3.4747479999999999</v>
      </c>
      <c r="E4" s="46">
        <v>24.002041999999999</v>
      </c>
      <c r="F4" s="46">
        <v>20.286325000000001</v>
      </c>
      <c r="G4" s="47">
        <v>4.7254909999999999</v>
      </c>
      <c r="H4" s="46">
        <v>32.952914000000014</v>
      </c>
    </row>
    <row r="5" spans="2:8" x14ac:dyDescent="0.2">
      <c r="B5" s="48" t="s">
        <v>144</v>
      </c>
      <c r="C5" s="46">
        <v>0.481686</v>
      </c>
      <c r="D5" s="46">
        <v>0.16142999999999999</v>
      </c>
      <c r="E5" s="46">
        <v>23.518622000000001</v>
      </c>
      <c r="F5" s="46">
        <v>1.173278</v>
      </c>
      <c r="G5" s="47">
        <v>2.3918850000000003</v>
      </c>
      <c r="H5" s="46">
        <v>72.273099000000002</v>
      </c>
    </row>
  </sheetData>
  <phoneticPr fontId="17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Z16"/>
  <sheetViews>
    <sheetView workbookViewId="0">
      <selection activeCell="L30" sqref="L30"/>
    </sheetView>
  </sheetViews>
  <sheetFormatPr defaultRowHeight="12.75" x14ac:dyDescent="0.2"/>
  <cols>
    <col min="16" max="16" width="6.85546875" customWidth="1"/>
    <col min="17" max="17" width="15.28515625" bestFit="1" customWidth="1"/>
    <col min="18" max="18" width="14.28515625" bestFit="1" customWidth="1"/>
    <col min="19" max="19" width="11.28515625" bestFit="1" customWidth="1"/>
    <col min="21" max="21" width="8.7109375" customWidth="1"/>
    <col min="22" max="22" width="8.85546875" customWidth="1"/>
    <col min="23" max="23" width="13.85546875" bestFit="1" customWidth="1"/>
  </cols>
  <sheetData>
    <row r="2" spans="2:26" ht="15" x14ac:dyDescent="0.25">
      <c r="B2" s="63" t="s">
        <v>63</v>
      </c>
      <c r="C2" s="125" t="s">
        <v>159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2:26" s="7" customFormat="1" ht="15" x14ac:dyDescent="0.25">
      <c r="B3" s="62"/>
      <c r="C3" s="57" t="s">
        <v>128</v>
      </c>
      <c r="D3" s="58" t="s">
        <v>129</v>
      </c>
      <c r="E3" s="59" t="s">
        <v>130</v>
      </c>
      <c r="F3" s="59" t="s">
        <v>131</v>
      </c>
      <c r="G3" s="59" t="s">
        <v>132</v>
      </c>
      <c r="H3" s="59" t="s">
        <v>133</v>
      </c>
      <c r="I3" s="59" t="s">
        <v>134</v>
      </c>
      <c r="J3" s="59" t="s">
        <v>135</v>
      </c>
      <c r="K3" s="59" t="s">
        <v>136</v>
      </c>
      <c r="L3" s="59" t="s">
        <v>137</v>
      </c>
      <c r="M3" s="59" t="s">
        <v>138</v>
      </c>
      <c r="O3" s="51"/>
      <c r="R3" s="44"/>
      <c r="S3" s="44"/>
      <c r="T3" s="44"/>
      <c r="U3" s="44"/>
      <c r="V3" s="44"/>
      <c r="W3" s="45"/>
      <c r="Z3" s="50"/>
    </row>
    <row r="4" spans="2:26" ht="14.25" x14ac:dyDescent="0.2">
      <c r="B4" s="60">
        <v>150</v>
      </c>
      <c r="C4" s="61">
        <v>41.035598999999998</v>
      </c>
      <c r="D4" s="61">
        <v>28.329226999999999</v>
      </c>
      <c r="E4" s="61">
        <v>18.696874000000001</v>
      </c>
      <c r="F4" s="61">
        <v>7.1780989999999996</v>
      </c>
      <c r="G4" s="61">
        <v>1.4888250000000001</v>
      </c>
      <c r="H4" s="61">
        <v>0</v>
      </c>
      <c r="I4" s="61">
        <v>0.52570499999999998</v>
      </c>
      <c r="J4" s="61">
        <v>2.1155170000000001</v>
      </c>
      <c r="K4" s="61">
        <v>0</v>
      </c>
      <c r="L4" s="61">
        <v>0.267181</v>
      </c>
      <c r="M4" s="61">
        <v>0.36297299999999999</v>
      </c>
      <c r="O4" s="25"/>
      <c r="Q4" s="44"/>
      <c r="R4" s="46"/>
      <c r="S4" s="46"/>
      <c r="T4" s="46"/>
      <c r="U4" s="46"/>
      <c r="V4" s="47"/>
      <c r="W4" s="46"/>
    </row>
    <row r="5" spans="2:26" ht="14.25" x14ac:dyDescent="0.2">
      <c r="B5" s="60">
        <v>75</v>
      </c>
      <c r="C5" s="61">
        <v>23.959541000000002</v>
      </c>
      <c r="D5" s="61">
        <v>15.685479000000001</v>
      </c>
      <c r="E5" s="61">
        <v>17.019642999999999</v>
      </c>
      <c r="F5" s="61">
        <v>8.3218650000000007</v>
      </c>
      <c r="G5" s="61">
        <v>8.4431860000000007</v>
      </c>
      <c r="H5" s="61">
        <v>6.2985280000000001</v>
      </c>
      <c r="I5" s="61">
        <v>2.620886</v>
      </c>
      <c r="J5" s="61">
        <v>0.340422</v>
      </c>
      <c r="K5" s="61">
        <v>0.81773700000000005</v>
      </c>
      <c r="L5" s="61">
        <v>0</v>
      </c>
      <c r="M5" s="61">
        <v>16.492713999999999</v>
      </c>
      <c r="Q5" s="44"/>
      <c r="R5" s="46"/>
      <c r="S5" s="46"/>
      <c r="T5" s="46"/>
      <c r="U5" s="46"/>
      <c r="V5" s="47"/>
      <c r="W5" s="46"/>
    </row>
    <row r="6" spans="2:26" ht="14.25" x14ac:dyDescent="0.2">
      <c r="B6" s="60">
        <v>38</v>
      </c>
      <c r="C6" s="61">
        <v>10.787502999999999</v>
      </c>
      <c r="D6" s="61">
        <v>14.325844999999999</v>
      </c>
      <c r="E6" s="61">
        <v>11.560378</v>
      </c>
      <c r="F6" s="61">
        <v>8.0904450000000008</v>
      </c>
      <c r="G6" s="61">
        <v>6.5403289999999998</v>
      </c>
      <c r="H6" s="61">
        <v>6.2353990000000001</v>
      </c>
      <c r="I6" s="61">
        <v>4.4989780000000001</v>
      </c>
      <c r="J6" s="61">
        <v>4.0244819999999999</v>
      </c>
      <c r="K6" s="61">
        <v>3.464839</v>
      </c>
      <c r="L6" s="61">
        <v>0.58657000000000004</v>
      </c>
      <c r="M6" s="61">
        <v>29.885232999999999</v>
      </c>
      <c r="O6" s="25"/>
      <c r="Q6" s="44"/>
      <c r="R6" s="46"/>
      <c r="S6" s="46"/>
      <c r="T6" s="46"/>
      <c r="U6" s="46"/>
      <c r="V6" s="47"/>
      <c r="W6" s="46"/>
    </row>
    <row r="7" spans="2:26" ht="14.25" x14ac:dyDescent="0.2">
      <c r="B7" s="60" t="s">
        <v>139</v>
      </c>
      <c r="C7" s="61">
        <v>4.5163169999999999</v>
      </c>
      <c r="D7" s="61">
        <v>7.4269179999999997</v>
      </c>
      <c r="E7" s="61">
        <v>7.1133899999999999</v>
      </c>
      <c r="F7" s="61">
        <v>5.795814</v>
      </c>
      <c r="G7" s="61">
        <v>4.9009280000000004</v>
      </c>
      <c r="H7" s="61">
        <v>4.1545550000000002</v>
      </c>
      <c r="I7" s="61">
        <v>3.1162339999999999</v>
      </c>
      <c r="J7" s="61">
        <v>0</v>
      </c>
      <c r="K7" s="61">
        <v>1.5879460000000001</v>
      </c>
      <c r="L7" s="61">
        <v>6.05349</v>
      </c>
      <c r="M7" s="61">
        <v>55.334408000000003</v>
      </c>
      <c r="Q7" s="52"/>
      <c r="R7" s="53"/>
      <c r="S7" s="53"/>
      <c r="T7" s="53"/>
    </row>
    <row r="8" spans="2:26" ht="14.25" x14ac:dyDescent="0.2">
      <c r="B8" s="60" t="s">
        <v>140</v>
      </c>
      <c r="C8" s="61">
        <v>2.4687920000000001</v>
      </c>
      <c r="D8" s="61">
        <v>2.584416</v>
      </c>
      <c r="E8" s="61">
        <v>1.849988</v>
      </c>
      <c r="F8" s="61">
        <v>2.1047899999999999</v>
      </c>
      <c r="G8" s="61">
        <v>1.706528</v>
      </c>
      <c r="H8" s="61">
        <v>7.6676019999999996</v>
      </c>
      <c r="I8" s="61">
        <v>1.366079</v>
      </c>
      <c r="J8" s="61">
        <v>0.59953299999999998</v>
      </c>
      <c r="K8" s="61">
        <v>1.9377770000000001</v>
      </c>
      <c r="L8" s="61">
        <v>0.73228700000000002</v>
      </c>
      <c r="M8" s="61">
        <v>76.982207000000002</v>
      </c>
      <c r="Q8" s="52"/>
      <c r="R8" s="53"/>
      <c r="S8" s="53"/>
      <c r="T8" s="53"/>
    </row>
    <row r="9" spans="2:26" ht="14.25" x14ac:dyDescent="0.2">
      <c r="B9" s="60" t="s">
        <v>141</v>
      </c>
      <c r="C9" s="61">
        <v>0.22850599999999999</v>
      </c>
      <c r="D9" s="61">
        <v>0.92037199999999997</v>
      </c>
      <c r="E9" s="61">
        <v>0.87911399999999995</v>
      </c>
      <c r="F9" s="61">
        <v>2.0184709999999999</v>
      </c>
      <c r="G9" s="61">
        <v>0</v>
      </c>
      <c r="H9" s="61">
        <v>0</v>
      </c>
      <c r="I9" s="61">
        <v>0.71090799999999998</v>
      </c>
      <c r="J9" s="61">
        <v>0</v>
      </c>
      <c r="K9" s="61">
        <v>0</v>
      </c>
      <c r="L9" s="61">
        <v>0</v>
      </c>
      <c r="M9" s="61">
        <v>95.242628999999994</v>
      </c>
      <c r="Q9" s="52"/>
      <c r="R9" s="53"/>
      <c r="S9" s="53"/>
      <c r="T9" s="53"/>
    </row>
    <row r="10" spans="2:26" ht="14.25" x14ac:dyDescent="0.2">
      <c r="Q10" s="52"/>
      <c r="R10" s="54"/>
      <c r="S10" s="54"/>
      <c r="T10" s="54"/>
    </row>
    <row r="11" spans="2:26" ht="14.25" x14ac:dyDescent="0.2">
      <c r="Q11" s="55"/>
      <c r="R11" s="53"/>
      <c r="S11" s="53"/>
      <c r="T11" s="53"/>
    </row>
    <row r="13" spans="2:26" x14ac:dyDescent="0.2">
      <c r="I13" s="64"/>
      <c r="Q13" s="52"/>
      <c r="R13" s="52"/>
      <c r="S13" s="52"/>
      <c r="T13" s="52"/>
      <c r="U13" s="52"/>
      <c r="V13" s="55"/>
    </row>
    <row r="14" spans="2:26" ht="14.25" x14ac:dyDescent="0.2">
      <c r="P14" s="56"/>
      <c r="Q14" s="53"/>
      <c r="R14" s="53"/>
      <c r="S14" s="53"/>
      <c r="T14" s="53"/>
      <c r="U14" s="54"/>
      <c r="V14" s="53"/>
    </row>
    <row r="15" spans="2:26" ht="14.25" x14ac:dyDescent="0.2">
      <c r="P15" s="56"/>
      <c r="Q15" s="53"/>
      <c r="R15" s="53"/>
      <c r="S15" s="53"/>
      <c r="T15" s="53"/>
      <c r="U15" s="54"/>
      <c r="V15" s="53"/>
    </row>
    <row r="16" spans="2:26" ht="14.25" x14ac:dyDescent="0.2">
      <c r="P16" s="56"/>
      <c r="Q16" s="53"/>
      <c r="R16" s="53"/>
      <c r="S16" s="53"/>
      <c r="T16" s="53"/>
      <c r="U16" s="54"/>
      <c r="V16" s="53"/>
    </row>
  </sheetData>
  <mergeCells count="1">
    <mergeCell ref="C2:M2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660"/>
  <sheetViews>
    <sheetView workbookViewId="0">
      <selection activeCell="Q5" sqref="Q5"/>
    </sheetView>
  </sheetViews>
  <sheetFormatPr defaultRowHeight="12.75" x14ac:dyDescent="0.2"/>
  <cols>
    <col min="1" max="1" width="9.28515625" style="83" customWidth="1"/>
    <col min="2" max="2" width="10.28515625" style="83" customWidth="1"/>
    <col min="3" max="3" width="7.28515625" style="83" customWidth="1"/>
    <col min="4" max="4" width="13.5703125" style="83" bestFit="1" customWidth="1"/>
    <col min="5" max="5" width="7.42578125" style="83" bestFit="1" customWidth="1"/>
    <col min="6" max="6" width="7.7109375" style="75" customWidth="1"/>
    <col min="7" max="9" width="9.140625" style="83" customWidth="1"/>
    <col min="10" max="10" width="7.7109375" style="83" customWidth="1"/>
    <col min="11" max="11" width="9.140625" style="83" customWidth="1"/>
    <col min="12" max="12" width="10.42578125" style="75" bestFit="1" customWidth="1"/>
    <col min="13" max="14" width="9.140625" style="83" customWidth="1"/>
    <col min="15" max="15" width="10.7109375" style="83" customWidth="1"/>
    <col min="16" max="16" width="10.5703125" style="83" bestFit="1" customWidth="1"/>
    <col min="19" max="19" width="18.42578125" bestFit="1" customWidth="1"/>
    <col min="20" max="21" width="12" customWidth="1"/>
    <col min="22" max="22" width="10.5703125" customWidth="1"/>
  </cols>
  <sheetData>
    <row r="1" spans="1:22" x14ac:dyDescent="0.2">
      <c r="A1" s="65"/>
      <c r="B1" s="66" t="s">
        <v>119</v>
      </c>
      <c r="C1" s="66" t="s">
        <v>160</v>
      </c>
      <c r="D1" s="67" t="s">
        <v>161</v>
      </c>
      <c r="E1" s="67" t="s">
        <v>162</v>
      </c>
      <c r="F1" s="68" t="s">
        <v>23</v>
      </c>
      <c r="G1" s="69" t="s">
        <v>163</v>
      </c>
      <c r="H1" s="69" t="s">
        <v>164</v>
      </c>
      <c r="I1" s="69" t="s">
        <v>165</v>
      </c>
      <c r="J1" s="69" t="s">
        <v>166</v>
      </c>
      <c r="K1" s="69" t="s">
        <v>167</v>
      </c>
      <c r="L1" s="68" t="s">
        <v>168</v>
      </c>
      <c r="M1" s="69" t="s">
        <v>169</v>
      </c>
      <c r="N1" s="69" t="s">
        <v>170</v>
      </c>
      <c r="O1" s="69" t="s">
        <v>171</v>
      </c>
      <c r="P1" s="69" t="s">
        <v>172</v>
      </c>
      <c r="R1" s="70"/>
      <c r="S1" s="71"/>
      <c r="T1" s="72" t="s">
        <v>173</v>
      </c>
      <c r="U1" s="71"/>
      <c r="V1" s="73"/>
    </row>
    <row r="2" spans="1:22" x14ac:dyDescent="0.2">
      <c r="A2" s="65"/>
      <c r="B2" s="66">
        <v>37987</v>
      </c>
      <c r="C2" s="74">
        <v>2004</v>
      </c>
      <c r="D2" s="68">
        <v>91.840277777777786</v>
      </c>
      <c r="E2" s="68" t="str">
        <f t="shared" ref="E2:E65" si="0">IF(D2&gt;90,"High","Low")</f>
        <v>High</v>
      </c>
      <c r="F2" s="68">
        <v>5612.208333333333</v>
      </c>
      <c r="G2" s="69">
        <v>0.5290854346202104</v>
      </c>
      <c r="H2" s="69">
        <v>0.21299429083530699</v>
      </c>
      <c r="I2" s="69">
        <v>5.2499999999999998E-2</v>
      </c>
      <c r="J2" s="69">
        <v>0.11262746758112621</v>
      </c>
      <c r="K2" s="69">
        <v>6.9554502893858811E-2</v>
      </c>
      <c r="L2" s="75">
        <v>253.70794682397599</v>
      </c>
      <c r="M2" s="69">
        <v>28.419255829299296</v>
      </c>
      <c r="N2" s="69">
        <v>9.819122290526284</v>
      </c>
      <c r="O2" s="76">
        <v>79.02569895840459</v>
      </c>
      <c r="P2" s="76">
        <v>67.824430576582444</v>
      </c>
      <c r="R2" s="72" t="s">
        <v>160</v>
      </c>
      <c r="S2" s="72" t="s">
        <v>174</v>
      </c>
      <c r="T2" s="77" t="s">
        <v>175</v>
      </c>
      <c r="U2" s="78" t="s">
        <v>176</v>
      </c>
      <c r="V2" s="79" t="s">
        <v>177</v>
      </c>
    </row>
    <row r="3" spans="1:22" x14ac:dyDescent="0.2">
      <c r="A3" s="65"/>
      <c r="B3" s="66">
        <v>37988</v>
      </c>
      <c r="C3" s="74">
        <v>2004</v>
      </c>
      <c r="D3" s="68">
        <v>85.9375</v>
      </c>
      <c r="E3" s="68" t="str">
        <f t="shared" si="0"/>
        <v>Low</v>
      </c>
      <c r="F3" s="68">
        <v>5335.1080139372862</v>
      </c>
      <c r="G3" s="69">
        <v>0.52415284842912901</v>
      </c>
      <c r="H3" s="69">
        <v>0.196954084272951</v>
      </c>
      <c r="I3" s="69">
        <v>6.1499999999999999E-2</v>
      </c>
      <c r="J3" s="69">
        <v>0.10445059873502688</v>
      </c>
      <c r="K3" s="69">
        <v>5.9071924999059243E-2</v>
      </c>
      <c r="L3" s="75">
        <v>263.43043366359848</v>
      </c>
      <c r="M3" s="69">
        <v>25.017920782972404</v>
      </c>
      <c r="N3" s="69">
        <v>8.24373148707026</v>
      </c>
      <c r="O3" s="76">
        <v>80.408157949148531</v>
      </c>
      <c r="P3" s="76">
        <v>70.512432438405568</v>
      </c>
      <c r="R3" s="77">
        <v>2004</v>
      </c>
      <c r="S3" s="70" t="s">
        <v>178</v>
      </c>
      <c r="T3" s="80">
        <v>118</v>
      </c>
      <c r="U3" s="81">
        <v>239</v>
      </c>
      <c r="V3" s="82">
        <v>357</v>
      </c>
    </row>
    <row r="4" spans="1:22" x14ac:dyDescent="0.2">
      <c r="B4" s="66">
        <v>37989</v>
      </c>
      <c r="C4" s="74">
        <v>2004</v>
      </c>
      <c r="D4" s="68">
        <v>91.354166666666671</v>
      </c>
      <c r="E4" s="68" t="str">
        <f t="shared" si="0"/>
        <v>High</v>
      </c>
      <c r="F4" s="68">
        <v>5669.0403337969437</v>
      </c>
      <c r="G4" s="69">
        <v>0.49669032834707216</v>
      </c>
      <c r="H4" s="69">
        <v>0.19549388594348927</v>
      </c>
      <c r="I4" s="69">
        <v>5.6499999999999995E-2</v>
      </c>
      <c r="J4" s="69">
        <v>8.7294790923562168E-2</v>
      </c>
      <c r="K4" s="69">
        <v>5.7769359335444033E-2</v>
      </c>
      <c r="L4" s="75">
        <v>239.2542841607785</v>
      </c>
      <c r="M4" s="69">
        <v>26.645971164255961</v>
      </c>
      <c r="N4" s="69">
        <v>8.9923367234252627</v>
      </c>
      <c r="O4" s="76">
        <v>82.695450547487141</v>
      </c>
      <c r="P4" s="76">
        <v>70.904720442790293</v>
      </c>
      <c r="R4" s="84"/>
      <c r="S4" s="85" t="s">
        <v>179</v>
      </c>
      <c r="T4" s="86">
        <v>6289.6008121589466</v>
      </c>
      <c r="U4" s="14">
        <v>5815.7893759216249</v>
      </c>
      <c r="V4" s="87">
        <v>5972.3993184314413</v>
      </c>
    </row>
    <row r="5" spans="1:22" x14ac:dyDescent="0.2">
      <c r="A5" s="65"/>
      <c r="B5" s="66">
        <v>37990</v>
      </c>
      <c r="C5" s="74">
        <v>2004</v>
      </c>
      <c r="D5" s="68">
        <v>99.201388888888872</v>
      </c>
      <c r="E5" s="68" t="str">
        <f t="shared" si="0"/>
        <v>High</v>
      </c>
      <c r="F5" s="68">
        <v>6160.125</v>
      </c>
      <c r="G5" s="69">
        <v>0.51165818966822918</v>
      </c>
      <c r="H5" s="69">
        <v>0.195913230944042</v>
      </c>
      <c r="I5" s="69">
        <v>6.2E-2</v>
      </c>
      <c r="J5" s="69">
        <v>0.12076584364858879</v>
      </c>
      <c r="K5" s="69">
        <v>6.9429920789684574E-2</v>
      </c>
      <c r="L5" s="75">
        <v>240.91449070224223</v>
      </c>
      <c r="M5" s="69">
        <v>29.758452627575096</v>
      </c>
      <c r="N5" s="69">
        <v>9.6594612416576062</v>
      </c>
      <c r="O5" s="76">
        <v>76.70841007799109</v>
      </c>
      <c r="P5" s="76">
        <v>65.028195594460783</v>
      </c>
      <c r="R5" s="84"/>
      <c r="S5" s="85" t="s">
        <v>180</v>
      </c>
      <c r="T5" s="88">
        <v>0.69817876221728792</v>
      </c>
      <c r="U5" s="13">
        <v>0.76278942020993135</v>
      </c>
      <c r="V5" s="89">
        <v>0.74143351644765709</v>
      </c>
    </row>
    <row r="6" spans="1:22" x14ac:dyDescent="0.2">
      <c r="B6" s="66">
        <v>37991</v>
      </c>
      <c r="C6" s="74">
        <v>2004</v>
      </c>
      <c r="D6" s="68">
        <v>92.1875</v>
      </c>
      <c r="E6" s="68" t="str">
        <f t="shared" si="0"/>
        <v>High</v>
      </c>
      <c r="F6" s="68">
        <v>6365.875</v>
      </c>
      <c r="G6" s="69">
        <v>0.55459709598169926</v>
      </c>
      <c r="H6" s="69">
        <v>0.22604856924473593</v>
      </c>
      <c r="I6" s="69">
        <v>5.3499999999999999E-2</v>
      </c>
      <c r="J6" s="69">
        <v>0.11979791516686059</v>
      </c>
      <c r="K6" s="69">
        <v>7.4068637587805158E-2</v>
      </c>
      <c r="L6" s="75">
        <v>269.0453656698615</v>
      </c>
      <c r="M6" s="69">
        <v>28.850780873275657</v>
      </c>
      <c r="N6" s="69">
        <v>10.116636588827305</v>
      </c>
      <c r="O6" s="76">
        <v>78.725628820788074</v>
      </c>
      <c r="P6" s="76">
        <v>67.728357591526205</v>
      </c>
      <c r="R6" s="84"/>
      <c r="S6" s="85" t="s">
        <v>181</v>
      </c>
      <c r="T6" s="88">
        <v>30.408945499747762</v>
      </c>
      <c r="U6" s="13">
        <v>32.708544677804383</v>
      </c>
      <c r="V6" s="89">
        <v>31.948453072732431</v>
      </c>
    </row>
    <row r="7" spans="1:22" x14ac:dyDescent="0.2">
      <c r="B7" s="66">
        <v>37992</v>
      </c>
      <c r="C7" s="74">
        <v>2004</v>
      </c>
      <c r="D7" s="68">
        <v>64.618055555555557</v>
      </c>
      <c r="E7" s="68" t="str">
        <f t="shared" si="0"/>
        <v>Low</v>
      </c>
      <c r="F7" s="68">
        <v>5604.7899159663866</v>
      </c>
      <c r="G7" s="69">
        <v>0.61930303102613304</v>
      </c>
      <c r="H7" s="69">
        <v>0.22239316361170669</v>
      </c>
      <c r="I7" s="69">
        <v>5.1500000000000004E-2</v>
      </c>
      <c r="J7" s="69">
        <v>0.11254450757159219</v>
      </c>
      <c r="K7" s="69">
        <v>6.8271467735391167E-2</v>
      </c>
      <c r="L7" s="75">
        <v>286.23683230979873</v>
      </c>
      <c r="M7" s="69">
        <v>31.659504484891485</v>
      </c>
      <c r="N7" s="69">
        <v>9.6626432893883223</v>
      </c>
      <c r="O7" s="76">
        <v>82.118593639794327</v>
      </c>
      <c r="P7" s="76">
        <v>69.793521190459572</v>
      </c>
      <c r="R7" s="84"/>
      <c r="S7" s="85" t="s">
        <v>182</v>
      </c>
      <c r="T7" s="88">
        <v>84.376269688109943</v>
      </c>
      <c r="U7" s="13">
        <v>87.728645124654108</v>
      </c>
      <c r="V7" s="89">
        <v>86.620577053191298</v>
      </c>
    </row>
    <row r="8" spans="1:22" x14ac:dyDescent="0.2">
      <c r="B8" s="66">
        <v>37993</v>
      </c>
      <c r="C8" s="74">
        <v>2004</v>
      </c>
      <c r="D8" s="68">
        <v>71.5625</v>
      </c>
      <c r="E8" s="68" t="str">
        <f t="shared" si="0"/>
        <v>Low</v>
      </c>
      <c r="F8" s="68">
        <v>5731.583333333333</v>
      </c>
      <c r="G8" s="69">
        <v>0.62511200808851541</v>
      </c>
      <c r="H8" s="69">
        <v>0.2393980896939473</v>
      </c>
      <c r="I8" s="69">
        <v>4.5499999999999999E-2</v>
      </c>
      <c r="J8" s="69">
        <v>0.10245503348639781</v>
      </c>
      <c r="K8" s="69">
        <v>7.0863849904367546E-2</v>
      </c>
      <c r="L8" s="75">
        <v>254.64049587316774</v>
      </c>
      <c r="M8" s="69">
        <v>29.373519478612621</v>
      </c>
      <c r="N8" s="69">
        <v>9.5094162240606348</v>
      </c>
      <c r="O8" s="76">
        <v>83.902121442436666</v>
      </c>
      <c r="P8" s="76">
        <v>70.926409268110788</v>
      </c>
      <c r="R8" s="84"/>
      <c r="S8" s="85" t="s">
        <v>183</v>
      </c>
      <c r="T8" s="88">
        <v>4.3437409367443074</v>
      </c>
      <c r="U8" s="13">
        <v>3.4418104332554611</v>
      </c>
      <c r="V8" s="89">
        <v>4.0760784135766039</v>
      </c>
    </row>
    <row r="9" spans="1:22" x14ac:dyDescent="0.2">
      <c r="B9" s="66">
        <v>37994</v>
      </c>
      <c r="C9" s="74">
        <v>2004</v>
      </c>
      <c r="D9" s="68">
        <v>25.763888888888893</v>
      </c>
      <c r="E9" s="68" t="str">
        <f t="shared" si="0"/>
        <v>Low</v>
      </c>
      <c r="F9" s="68">
        <v>5527.5502008032126</v>
      </c>
      <c r="G9" s="69">
        <v>0.66711029403092215</v>
      </c>
      <c r="H9" s="69">
        <v>0.26350124988142637</v>
      </c>
      <c r="I9" s="69">
        <v>6.5500000000000003E-2</v>
      </c>
      <c r="J9" s="69">
        <v>9.103508934925722E-2</v>
      </c>
      <c r="K9" s="69">
        <v>5.5098655788766389E-2</v>
      </c>
      <c r="L9" s="75">
        <v>209.49972242779026</v>
      </c>
      <c r="M9" s="69">
        <v>32.712602410434897</v>
      </c>
      <c r="N9" s="69">
        <v>11.856108228766656</v>
      </c>
      <c r="O9" s="76">
        <v>86.594024849416627</v>
      </c>
      <c r="P9" s="76">
        <v>79.456594702479308</v>
      </c>
      <c r="R9" s="77">
        <v>2005</v>
      </c>
      <c r="S9" s="70" t="s">
        <v>178</v>
      </c>
      <c r="T9" s="80">
        <v>110</v>
      </c>
      <c r="U9" s="81">
        <v>253</v>
      </c>
      <c r="V9" s="82">
        <v>363</v>
      </c>
    </row>
    <row r="10" spans="1:22" x14ac:dyDescent="0.2">
      <c r="B10" s="66">
        <v>37995</v>
      </c>
      <c r="C10" s="74">
        <v>2004</v>
      </c>
      <c r="D10" s="68">
        <v>78.055555555555557</v>
      </c>
      <c r="E10" s="68" t="str">
        <f t="shared" si="0"/>
        <v>Low</v>
      </c>
      <c r="F10" s="68">
        <v>5386.2356621480703</v>
      </c>
      <c r="G10" s="69">
        <v>0.566214554671855</v>
      </c>
      <c r="H10" s="69">
        <v>0.21338534597978859</v>
      </c>
      <c r="I10" s="69">
        <v>5.8749999999999997E-2</v>
      </c>
      <c r="J10" s="69">
        <v>7.9406954945738198E-2</v>
      </c>
      <c r="K10" s="69">
        <v>5.3066191786926724E-2</v>
      </c>
      <c r="L10" s="75">
        <v>191.37307413746399</v>
      </c>
      <c r="M10" s="69">
        <v>31.281199653873781</v>
      </c>
      <c r="N10" s="69">
        <v>10.328630337487953</v>
      </c>
      <c r="O10" s="76">
        <v>86.194210619363375</v>
      </c>
      <c r="P10" s="76">
        <v>75.518589217116258</v>
      </c>
      <c r="R10" s="84"/>
      <c r="S10" s="85" t="s">
        <v>179</v>
      </c>
      <c r="T10" s="86">
        <v>5759.1107200635161</v>
      </c>
      <c r="U10" s="14">
        <v>5363.5106839971668</v>
      </c>
      <c r="V10" s="87">
        <v>5483.3894828051561</v>
      </c>
    </row>
    <row r="11" spans="1:22" x14ac:dyDescent="0.2">
      <c r="B11" s="66">
        <v>37996</v>
      </c>
      <c r="C11" s="74">
        <v>2004</v>
      </c>
      <c r="D11" s="68">
        <v>95.555555555555557</v>
      </c>
      <c r="E11" s="68" t="str">
        <f t="shared" si="0"/>
        <v>High</v>
      </c>
      <c r="F11" s="68">
        <v>5979.9234782608655</v>
      </c>
      <c r="G11" s="69">
        <v>0.54920703460301956</v>
      </c>
      <c r="H11" s="69">
        <v>0.20766787892907748</v>
      </c>
      <c r="I11" s="69">
        <v>5.3749999999999999E-2</v>
      </c>
      <c r="J11" s="69">
        <v>7.2567761112127316E-2</v>
      </c>
      <c r="K11" s="69">
        <v>4.8129233461967673E-2</v>
      </c>
      <c r="L11" s="75">
        <v>248.75566732131352</v>
      </c>
      <c r="M11" s="69">
        <v>31.42012935015007</v>
      </c>
      <c r="N11" s="69">
        <v>10.540636880755953</v>
      </c>
      <c r="O11" s="76">
        <v>86.98764133702403</v>
      </c>
      <c r="P11" s="76">
        <v>77.176166612739479</v>
      </c>
      <c r="R11" s="84"/>
      <c r="S11" s="85" t="s">
        <v>180</v>
      </c>
      <c r="T11" s="88">
        <v>0.6177031499104304</v>
      </c>
      <c r="U11" s="13">
        <v>0.69959490886140296</v>
      </c>
      <c r="V11" s="89">
        <v>0.67477922433080484</v>
      </c>
    </row>
    <row r="12" spans="1:22" x14ac:dyDescent="0.2">
      <c r="B12" s="66">
        <v>37997</v>
      </c>
      <c r="C12" s="74">
        <v>2004</v>
      </c>
      <c r="D12" s="68">
        <v>98.888888888888886</v>
      </c>
      <c r="E12" s="68" t="str">
        <f t="shared" si="0"/>
        <v>High</v>
      </c>
      <c r="F12" s="68">
        <v>6349.541666666667</v>
      </c>
      <c r="G12" s="69">
        <v>0.52550820430601952</v>
      </c>
      <c r="H12" s="69">
        <v>0.19663901770646175</v>
      </c>
      <c r="I12" s="69">
        <v>4.725E-2</v>
      </c>
      <c r="J12" s="69">
        <v>0.11451106368180609</v>
      </c>
      <c r="K12" s="69">
        <v>6.5362990784773867E-2</v>
      </c>
      <c r="L12" s="75">
        <v>298.3396300091473</v>
      </c>
      <c r="M12" s="69">
        <v>24.675961560557386</v>
      </c>
      <c r="N12" s="69">
        <v>7.910501264409656</v>
      </c>
      <c r="O12" s="76">
        <v>78.574092609466248</v>
      </c>
      <c r="P12" s="76">
        <v>67.316123458435513</v>
      </c>
      <c r="R12" s="84"/>
      <c r="S12" s="85" t="s">
        <v>181</v>
      </c>
      <c r="T12" s="88">
        <v>29.010996185516049</v>
      </c>
      <c r="U12" s="13">
        <v>29.900566564160535</v>
      </c>
      <c r="V12" s="89">
        <v>29.63099978275314</v>
      </c>
    </row>
    <row r="13" spans="1:22" x14ac:dyDescent="0.2">
      <c r="B13" s="66">
        <v>37998</v>
      </c>
      <c r="C13" s="74">
        <v>2004</v>
      </c>
      <c r="D13" s="68">
        <v>99.253472222222214</v>
      </c>
      <c r="E13" s="68" t="str">
        <f t="shared" si="0"/>
        <v>High</v>
      </c>
      <c r="F13" s="68">
        <v>5677.458333333333</v>
      </c>
      <c r="G13" s="69">
        <v>0.53220153668080639</v>
      </c>
      <c r="H13" s="69">
        <v>0.19486627630013431</v>
      </c>
      <c r="I13" s="69">
        <v>6.275E-2</v>
      </c>
      <c r="J13" s="69">
        <v>0.10331757598705557</v>
      </c>
      <c r="K13" s="69">
        <v>6.4553636850939691E-2</v>
      </c>
      <c r="L13" s="75">
        <v>282.343456584546</v>
      </c>
      <c r="M13" s="69">
        <v>24.750455270690107</v>
      </c>
      <c r="N13" s="69">
        <v>7.5533608034302544</v>
      </c>
      <c r="O13" s="76">
        <v>80.924512473413145</v>
      </c>
      <c r="P13" s="76">
        <v>67.449163492415892</v>
      </c>
      <c r="R13" s="84"/>
      <c r="S13" s="85" t="s">
        <v>182</v>
      </c>
      <c r="T13" s="88">
        <v>82.406447998912356</v>
      </c>
      <c r="U13" s="13">
        <v>88.175825202805427</v>
      </c>
      <c r="V13" s="89">
        <v>86.427529080413635</v>
      </c>
    </row>
    <row r="14" spans="1:22" x14ac:dyDescent="0.2">
      <c r="B14" s="66">
        <v>37999</v>
      </c>
      <c r="C14" s="74">
        <v>2004</v>
      </c>
      <c r="D14" s="68">
        <v>99.704861111111114</v>
      </c>
      <c r="E14" s="68" t="str">
        <f t="shared" si="0"/>
        <v>High</v>
      </c>
      <c r="F14" s="68">
        <v>5874.875</v>
      </c>
      <c r="G14" s="69">
        <v>0.52978281357511159</v>
      </c>
      <c r="H14" s="69">
        <v>0.19819740780796755</v>
      </c>
      <c r="I14" s="69">
        <v>4.0749999999999995E-2</v>
      </c>
      <c r="J14" s="69">
        <v>0.15033308173858392</v>
      </c>
      <c r="K14" s="69">
        <v>7.5003205052806776E-2</v>
      </c>
      <c r="L14" s="75">
        <v>282.15571592815172</v>
      </c>
      <c r="M14" s="69">
        <v>20.829840356637373</v>
      </c>
      <c r="N14" s="69">
        <v>6.788923716122107</v>
      </c>
      <c r="O14" s="76">
        <v>72.144315054460691</v>
      </c>
      <c r="P14" s="76">
        <v>62.851695407493558</v>
      </c>
      <c r="R14" s="84"/>
      <c r="S14" s="85" t="s">
        <v>183</v>
      </c>
      <c r="T14" s="88">
        <v>9.104314964629479</v>
      </c>
      <c r="U14" s="13">
        <v>5.1271647745622593</v>
      </c>
      <c r="V14" s="89">
        <v>7.0927725718850585</v>
      </c>
    </row>
    <row r="15" spans="1:22" x14ac:dyDescent="0.2">
      <c r="B15" s="66">
        <v>38000</v>
      </c>
      <c r="C15" s="74">
        <v>2004</v>
      </c>
      <c r="D15" s="68">
        <v>83.940972222222229</v>
      </c>
      <c r="E15" s="68" t="str">
        <f t="shared" si="0"/>
        <v>Low</v>
      </c>
      <c r="F15" s="68">
        <v>5911.2026480323693</v>
      </c>
      <c r="G15" s="69">
        <v>0.60205536699786466</v>
      </c>
      <c r="H15" s="69">
        <v>0.19716996903268674</v>
      </c>
      <c r="I15" s="69">
        <v>3.3000000000000002E-2</v>
      </c>
      <c r="J15" s="69">
        <v>0.13034957700907746</v>
      </c>
      <c r="K15" s="69">
        <v>6.9403642346910627E-2</v>
      </c>
      <c r="L15" s="75">
        <v>258.63265058228853</v>
      </c>
      <c r="M15" s="69">
        <v>24.73488087630632</v>
      </c>
      <c r="N15" s="69">
        <v>6.7337913364654378</v>
      </c>
      <c r="O15" s="76">
        <v>78.764308891487531</v>
      </c>
      <c r="P15" s="76">
        <v>65.474917839122796</v>
      </c>
      <c r="R15" s="77">
        <v>2006</v>
      </c>
      <c r="S15" s="70" t="s">
        <v>178</v>
      </c>
      <c r="T15" s="80">
        <v>134</v>
      </c>
      <c r="U15" s="81">
        <v>228</v>
      </c>
      <c r="V15" s="82">
        <v>362</v>
      </c>
    </row>
    <row r="16" spans="1:22" x14ac:dyDescent="0.2">
      <c r="B16" s="66">
        <v>38001</v>
      </c>
      <c r="C16" s="74">
        <v>2004</v>
      </c>
      <c r="D16" s="68">
        <v>97.482638888888872</v>
      </c>
      <c r="E16" s="68" t="str">
        <f t="shared" si="0"/>
        <v>High</v>
      </c>
      <c r="F16" s="68">
        <v>6512.4730434782559</v>
      </c>
      <c r="G16" s="69">
        <v>0.59307211121894787</v>
      </c>
      <c r="H16" s="69">
        <v>0.18298574717486604</v>
      </c>
      <c r="I16" s="69">
        <v>3.5500000000000004E-2</v>
      </c>
      <c r="J16" s="69">
        <v>0.11429495764678416</v>
      </c>
      <c r="K16" s="69">
        <v>6.0960943329403973E-2</v>
      </c>
      <c r="L16" s="75">
        <v>262.0872210245293</v>
      </c>
      <c r="M16" s="69">
        <v>27.136077413506502</v>
      </c>
      <c r="N16" s="69">
        <v>6.9479361544445712</v>
      </c>
      <c r="O16" s="76">
        <v>81.069747412432548</v>
      </c>
      <c r="P16" s="76">
        <v>67.275635331541778</v>
      </c>
      <c r="R16" s="84"/>
      <c r="S16" s="85" t="s">
        <v>179</v>
      </c>
      <c r="T16" s="86">
        <v>5435.3999923026713</v>
      </c>
      <c r="U16" s="14">
        <v>4900.1794958309911</v>
      </c>
      <c r="V16" s="87">
        <v>5099.9553914499511</v>
      </c>
    </row>
    <row r="17" spans="2:22" x14ac:dyDescent="0.2">
      <c r="B17" s="66">
        <v>38002</v>
      </c>
      <c r="C17" s="74">
        <v>2004</v>
      </c>
      <c r="D17" s="68">
        <v>95.034722222222229</v>
      </c>
      <c r="E17" s="68" t="str">
        <f t="shared" si="0"/>
        <v>High</v>
      </c>
      <c r="F17" s="68">
        <v>5455.1690484489336</v>
      </c>
      <c r="G17" s="69">
        <v>0.55485034156612278</v>
      </c>
      <c r="H17" s="69">
        <v>0.17550346856161442</v>
      </c>
      <c r="I17" s="69">
        <v>5.0750000000000003E-2</v>
      </c>
      <c r="J17" s="69">
        <v>0.10120274619793403</v>
      </c>
      <c r="K17" s="69">
        <v>5.1598209708938816E-2</v>
      </c>
      <c r="L17" s="75">
        <v>215.03671664900401</v>
      </c>
      <c r="M17" s="69">
        <v>28.380586958726635</v>
      </c>
      <c r="N17" s="69">
        <v>7.7755624439875435</v>
      </c>
      <c r="O17" s="76">
        <v>82.052739719846386</v>
      </c>
      <c r="P17" s="76">
        <v>71.071205273403905</v>
      </c>
      <c r="R17" s="84"/>
      <c r="S17" s="85" t="s">
        <v>180</v>
      </c>
      <c r="T17" s="88">
        <v>0.52878812879732184</v>
      </c>
      <c r="U17" s="13">
        <v>0.54019669316793462</v>
      </c>
      <c r="V17" s="89">
        <v>0.53593834323572831</v>
      </c>
    </row>
    <row r="18" spans="2:22" x14ac:dyDescent="0.2">
      <c r="B18" s="66">
        <v>38003</v>
      </c>
      <c r="C18" s="74">
        <v>2004</v>
      </c>
      <c r="D18" s="68">
        <v>85.121527777777786</v>
      </c>
      <c r="E18" s="68" t="str">
        <f t="shared" si="0"/>
        <v>Low</v>
      </c>
      <c r="F18" s="68">
        <v>5389.090909090909</v>
      </c>
      <c r="G18" s="69">
        <v>0.53761441386849085</v>
      </c>
      <c r="H18" s="69">
        <v>0.17942797489692403</v>
      </c>
      <c r="I18" s="69">
        <v>5.2249999999999998E-2</v>
      </c>
      <c r="J18" s="69">
        <v>9.077034862618448E-2</v>
      </c>
      <c r="K18" s="69">
        <v>5.0891708526006905E-2</v>
      </c>
      <c r="L18" s="75">
        <v>270.96751479229926</v>
      </c>
      <c r="M18" s="69">
        <v>29.003373222509637</v>
      </c>
      <c r="N18" s="69">
        <v>8.3676806953074632</v>
      </c>
      <c r="O18" s="76">
        <v>83.376816107728175</v>
      </c>
      <c r="P18" s="76">
        <v>72.074666828070391</v>
      </c>
      <c r="R18" s="84"/>
      <c r="S18" s="85" t="s">
        <v>181</v>
      </c>
      <c r="T18" s="88">
        <v>28.621093181328046</v>
      </c>
      <c r="U18" s="13">
        <v>29.011994090047143</v>
      </c>
      <c r="V18" s="89">
        <v>28.866086787071172</v>
      </c>
    </row>
    <row r="19" spans="2:22" x14ac:dyDescent="0.2">
      <c r="B19" s="66">
        <v>38004</v>
      </c>
      <c r="C19" s="74">
        <v>2004</v>
      </c>
      <c r="D19" s="68">
        <v>86.267361111111114</v>
      </c>
      <c r="E19" s="68" t="str">
        <f t="shared" si="0"/>
        <v>Low</v>
      </c>
      <c r="F19" s="68">
        <v>5474.166666666667</v>
      </c>
      <c r="G19" s="69">
        <v>0.5799797059485462</v>
      </c>
      <c r="H19" s="69">
        <v>0.18406510094291367</v>
      </c>
      <c r="I19" s="69">
        <v>4.7E-2</v>
      </c>
      <c r="J19" s="69">
        <v>7.5693164786654346E-2</v>
      </c>
      <c r="K19" s="69">
        <v>4.2031074404661833E-2</v>
      </c>
      <c r="L19" s="75">
        <v>266.64933644754774</v>
      </c>
      <c r="M19" s="69">
        <v>30.699630501625965</v>
      </c>
      <c r="N19" s="69">
        <v>8.6672636556917144</v>
      </c>
      <c r="O19" s="76">
        <v>87.163238725499767</v>
      </c>
      <c r="P19" s="76">
        <v>77.539601119896304</v>
      </c>
      <c r="R19" s="84"/>
      <c r="S19" s="85" t="s">
        <v>182</v>
      </c>
      <c r="T19" s="88">
        <v>86.052326605933587</v>
      </c>
      <c r="U19" s="13">
        <v>86.846842608890839</v>
      </c>
      <c r="V19" s="89">
        <v>86.550282318093409</v>
      </c>
    </row>
    <row r="20" spans="2:22" x14ac:dyDescent="0.2">
      <c r="B20" s="66">
        <v>38005</v>
      </c>
      <c r="C20" s="74">
        <v>2004</v>
      </c>
      <c r="D20" s="68">
        <v>98.107638888888886</v>
      </c>
      <c r="E20" s="68" t="str">
        <f t="shared" si="0"/>
        <v>High</v>
      </c>
      <c r="F20" s="68">
        <v>5660.1462904911177</v>
      </c>
      <c r="G20" s="69">
        <v>0.49975504851128721</v>
      </c>
      <c r="H20" s="69">
        <v>0.19140000575753771</v>
      </c>
      <c r="I20" s="69">
        <v>3.5000000000000003E-2</v>
      </c>
      <c r="J20" s="69">
        <v>7.1537580372525944E-2</v>
      </c>
      <c r="K20" s="69">
        <v>5.0254414847766514E-2</v>
      </c>
      <c r="L20" s="75">
        <v>285.92972122136877</v>
      </c>
      <c r="M20" s="69">
        <v>29.508392822709929</v>
      </c>
      <c r="N20" s="69">
        <v>9.7529220591989407</v>
      </c>
      <c r="O20" s="76">
        <v>85.893229437685534</v>
      </c>
      <c r="P20" s="76">
        <v>74.124772354414318</v>
      </c>
      <c r="R20" s="84"/>
      <c r="S20" s="85" t="s">
        <v>183</v>
      </c>
      <c r="T20" s="88">
        <v>4.2036166346968047</v>
      </c>
      <c r="U20" s="13">
        <v>4.1875787146040988</v>
      </c>
      <c r="V20" s="89">
        <v>4.2053437143934964</v>
      </c>
    </row>
    <row r="21" spans="2:22" x14ac:dyDescent="0.2">
      <c r="B21" s="66">
        <v>38006</v>
      </c>
      <c r="C21" s="74">
        <v>2004</v>
      </c>
      <c r="D21" s="68">
        <v>91.423611111111114</v>
      </c>
      <c r="E21" s="68" t="str">
        <f t="shared" si="0"/>
        <v>High</v>
      </c>
      <c r="F21" s="68">
        <v>5695.791666666667</v>
      </c>
      <c r="G21" s="69">
        <v>0.54918173277778182</v>
      </c>
      <c r="H21" s="69">
        <v>0.1773307595311597</v>
      </c>
      <c r="I21" s="69">
        <v>3.7000000000000005E-2</v>
      </c>
      <c r="J21" s="69">
        <v>8.8982626590836611E-2</v>
      </c>
      <c r="K21" s="69">
        <v>4.7126784696207055E-2</v>
      </c>
      <c r="L21" s="75">
        <v>224.20701085553176</v>
      </c>
      <c r="M21" s="69">
        <v>28.929355123764303</v>
      </c>
      <c r="N21" s="69">
        <v>8.2067878408568831</v>
      </c>
      <c r="O21" s="76">
        <v>84.055134956917414</v>
      </c>
      <c r="P21" s="76">
        <v>73.846635305271207</v>
      </c>
      <c r="R21" s="70" t="s">
        <v>184</v>
      </c>
      <c r="S21" s="71"/>
      <c r="T21" s="80">
        <v>362</v>
      </c>
      <c r="U21" s="81">
        <v>720</v>
      </c>
      <c r="V21" s="82">
        <v>1082</v>
      </c>
    </row>
    <row r="22" spans="2:22" x14ac:dyDescent="0.2">
      <c r="B22" s="66">
        <v>38007</v>
      </c>
      <c r="C22" s="74">
        <v>2004</v>
      </c>
      <c r="D22" s="68">
        <v>94.809027777777771</v>
      </c>
      <c r="E22" s="68" t="str">
        <f t="shared" si="0"/>
        <v>High</v>
      </c>
      <c r="F22" s="68">
        <v>5632.125</v>
      </c>
      <c r="G22" s="69">
        <v>0.51984260612246702</v>
      </c>
      <c r="H22" s="69">
        <v>0.16330427200168676</v>
      </c>
      <c r="I22" s="69">
        <v>2.5750000000000002E-2</v>
      </c>
      <c r="J22" s="69">
        <v>9.4460728456807044E-2</v>
      </c>
      <c r="K22" s="69">
        <v>4.638353768642163E-2</v>
      </c>
      <c r="L22" s="75">
        <v>227.62543527888624</v>
      </c>
      <c r="M22" s="69">
        <v>28.846335531592803</v>
      </c>
      <c r="N22" s="69">
        <v>7.9491338535860017</v>
      </c>
      <c r="O22" s="76">
        <v>82.097761504450162</v>
      </c>
      <c r="P22" s="76">
        <v>72.016962556338981</v>
      </c>
      <c r="R22" s="70" t="s">
        <v>185</v>
      </c>
      <c r="S22" s="71"/>
      <c r="T22" s="90">
        <v>5812.2062817964106</v>
      </c>
      <c r="U22" s="91">
        <v>5368.8734316018508</v>
      </c>
      <c r="V22" s="92">
        <v>5517.6097539099428</v>
      </c>
    </row>
    <row r="23" spans="2:22" x14ac:dyDescent="0.2">
      <c r="B23" s="66">
        <v>38008</v>
      </c>
      <c r="C23" s="74">
        <v>2004</v>
      </c>
      <c r="D23" s="68">
        <v>96.006944444444429</v>
      </c>
      <c r="E23" s="68" t="str">
        <f t="shared" si="0"/>
        <v>High</v>
      </c>
      <c r="F23" s="68">
        <v>5868.5</v>
      </c>
      <c r="G23" s="69">
        <v>0.57495783115901278</v>
      </c>
      <c r="H23" s="69">
        <v>0.19560294344736021</v>
      </c>
      <c r="I23" s="69">
        <v>5.9249999999999997E-2</v>
      </c>
      <c r="J23" s="69">
        <v>0.12521463997118112</v>
      </c>
      <c r="K23" s="69">
        <v>5.7100342964281452E-2</v>
      </c>
      <c r="L23" s="75">
        <v>272.7477343230795</v>
      </c>
      <c r="M23" s="69">
        <v>30.167171222950689</v>
      </c>
      <c r="N23" s="69">
        <v>9.3087659739508481</v>
      </c>
      <c r="O23" s="76">
        <v>78.54782437132053</v>
      </c>
      <c r="P23" s="76">
        <v>71.244655704994315</v>
      </c>
      <c r="R23" s="70" t="s">
        <v>186</v>
      </c>
      <c r="S23" s="71"/>
      <c r="T23" s="93">
        <v>0.61102223671444322</v>
      </c>
      <c r="U23" s="94">
        <v>0.67063938540431534</v>
      </c>
      <c r="V23" s="95">
        <v>0.65063808065386675</v>
      </c>
    </row>
    <row r="24" spans="2:22" x14ac:dyDescent="0.2">
      <c r="B24" s="66">
        <v>38009</v>
      </c>
      <c r="C24" s="74">
        <v>2004</v>
      </c>
      <c r="D24" s="68">
        <v>85.225694444444443</v>
      </c>
      <c r="E24" s="68" t="str">
        <f t="shared" si="0"/>
        <v>Low</v>
      </c>
      <c r="F24" s="68">
        <v>6047.541666666667</v>
      </c>
      <c r="G24" s="69">
        <v>0.53803082442700545</v>
      </c>
      <c r="H24" s="69">
        <v>0.18585605007847542</v>
      </c>
      <c r="I24" s="69">
        <v>5.7999999999999996E-2</v>
      </c>
      <c r="J24" s="69">
        <v>9.9805236199111164E-2</v>
      </c>
      <c r="K24" s="69">
        <v>6.2670676112691032E-2</v>
      </c>
      <c r="L24" s="75">
        <v>265.56762658920547</v>
      </c>
      <c r="M24" s="69">
        <v>28.599077388213843</v>
      </c>
      <c r="N24" s="69">
        <v>8.0738013437475882</v>
      </c>
      <c r="O24" s="76">
        <v>81.734845281002578</v>
      </c>
      <c r="P24" s="76">
        <v>66.798042520439068</v>
      </c>
      <c r="R24" s="70" t="s">
        <v>187</v>
      </c>
      <c r="S24" s="71"/>
      <c r="T24" s="93">
        <v>29.322352584737459</v>
      </c>
      <c r="U24" s="94">
        <v>30.557718534154066</v>
      </c>
      <c r="V24" s="95">
        <v>30.143258410253399</v>
      </c>
    </row>
    <row r="25" spans="2:22" x14ac:dyDescent="0.2">
      <c r="B25" s="66">
        <v>38010</v>
      </c>
      <c r="C25" s="74">
        <v>2004</v>
      </c>
      <c r="D25" s="68">
        <v>79.184027777777771</v>
      </c>
      <c r="E25" s="68" t="str">
        <f t="shared" si="0"/>
        <v>Low</v>
      </c>
      <c r="F25" s="68">
        <v>5976.708333333333</v>
      </c>
      <c r="G25" s="69">
        <v>0.48795141601787489</v>
      </c>
      <c r="H25" s="69">
        <v>0.15428616335817516</v>
      </c>
      <c r="I25" s="69">
        <v>4.3999999999999997E-2</v>
      </c>
      <c r="J25" s="69">
        <v>8.4652528379351291E-2</v>
      </c>
      <c r="K25" s="69">
        <v>4.2605797026819894E-2</v>
      </c>
      <c r="L25" s="75">
        <v>227.13671225509177</v>
      </c>
      <c r="M25" s="69">
        <v>29.649696926112558</v>
      </c>
      <c r="N25" s="69">
        <v>8.2296474138052869</v>
      </c>
      <c r="O25" s="76">
        <v>82.887890177013261</v>
      </c>
      <c r="P25" s="76">
        <v>72.761502560616719</v>
      </c>
      <c r="R25" s="70" t="s">
        <v>188</v>
      </c>
      <c r="S25" s="71"/>
      <c r="T25" s="93">
        <v>84.398123945503954</v>
      </c>
      <c r="U25" s="94">
        <v>87.60972042971062</v>
      </c>
      <c r="V25" s="95">
        <v>86.532243203313229</v>
      </c>
    </row>
    <row r="26" spans="2:22" x14ac:dyDescent="0.2">
      <c r="B26" s="66">
        <v>38011</v>
      </c>
      <c r="C26" s="74">
        <v>2004</v>
      </c>
      <c r="D26" s="68">
        <v>96.892361111111114</v>
      </c>
      <c r="E26" s="68" t="str">
        <f t="shared" si="0"/>
        <v>High</v>
      </c>
      <c r="F26" s="68">
        <v>6143.041666666667</v>
      </c>
      <c r="G26" s="69">
        <v>0.52022746589264268</v>
      </c>
      <c r="H26" s="69">
        <v>0.16226849506297777</v>
      </c>
      <c r="I26" s="69">
        <v>5.2499999999999998E-2</v>
      </c>
      <c r="J26" s="69">
        <v>9.6007965953176469E-2</v>
      </c>
      <c r="K26" s="69">
        <v>4.6375996888997607E-2</v>
      </c>
      <c r="L26" s="75">
        <v>273.5410196080835</v>
      </c>
      <c r="M26" s="69">
        <v>28.215266029592126</v>
      </c>
      <c r="N26" s="69">
        <v>7.7282625857961857</v>
      </c>
      <c r="O26" s="76">
        <v>81.823345060632747</v>
      </c>
      <c r="P26" s="76">
        <v>71.85119898566694</v>
      </c>
      <c r="R26" s="96" t="s">
        <v>189</v>
      </c>
      <c r="S26" s="97"/>
      <c r="T26" s="98">
        <v>6.3148370910680551</v>
      </c>
      <c r="U26" s="99">
        <v>4.3562260991208381</v>
      </c>
      <c r="V26" s="100">
        <v>5.3159979663990695</v>
      </c>
    </row>
    <row r="27" spans="2:22" x14ac:dyDescent="0.2">
      <c r="B27" s="66">
        <v>38012</v>
      </c>
      <c r="C27" s="74">
        <v>2004</v>
      </c>
      <c r="D27" s="68">
        <v>57.72569444444445</v>
      </c>
      <c r="E27" s="68" t="str">
        <f t="shared" si="0"/>
        <v>Low</v>
      </c>
      <c r="F27" s="68">
        <v>4825.3815961622295</v>
      </c>
      <c r="G27" s="69">
        <v>0.46931738511197874</v>
      </c>
      <c r="H27" s="69">
        <v>0.16358514858847134</v>
      </c>
      <c r="I27" s="69">
        <v>4.4999999999999998E-2</v>
      </c>
      <c r="J27" s="69">
        <v>8.4921879170286957E-2</v>
      </c>
      <c r="K27" s="69">
        <v>4.8854885243177479E-2</v>
      </c>
      <c r="L27" s="75">
        <v>223.90558640192151</v>
      </c>
      <c r="M27" s="69">
        <v>26.079733198536033</v>
      </c>
      <c r="N27" s="69">
        <v>7.8075078632416037</v>
      </c>
      <c r="O27" s="76">
        <v>82.172805852319044</v>
      </c>
      <c r="P27" s="76">
        <v>70.576508923966685</v>
      </c>
    </row>
    <row r="28" spans="2:22" x14ac:dyDescent="0.2">
      <c r="B28" s="66">
        <v>38013</v>
      </c>
      <c r="C28" s="74">
        <v>2004</v>
      </c>
      <c r="D28" s="68">
        <v>85.434027777777771</v>
      </c>
      <c r="E28" s="68" t="str">
        <f t="shared" si="0"/>
        <v>Low</v>
      </c>
      <c r="F28" s="68">
        <v>5187.1115745568295</v>
      </c>
      <c r="G28" s="69">
        <v>0.47713834434935387</v>
      </c>
      <c r="H28" s="69">
        <v>0.18211024341143928</v>
      </c>
      <c r="I28" s="69">
        <v>4.1999999999999996E-2</v>
      </c>
      <c r="J28" s="69">
        <v>8.8576954821869419E-2</v>
      </c>
      <c r="K28" s="69">
        <v>5.5761524035465138E-2</v>
      </c>
      <c r="L28" s="75">
        <v>195.69467649365623</v>
      </c>
      <c r="M28" s="69">
        <v>27.309168574798193</v>
      </c>
      <c r="N28" s="69">
        <v>8.9070599789107874</v>
      </c>
      <c r="O28" s="76">
        <v>81.700545308751174</v>
      </c>
      <c r="P28" s="76">
        <v>69.816938054086009</v>
      </c>
    </row>
    <row r="29" spans="2:22" x14ac:dyDescent="0.2">
      <c r="B29" s="66">
        <v>38014</v>
      </c>
      <c r="C29" s="74">
        <v>2004</v>
      </c>
      <c r="D29" s="68">
        <v>95.868055555555557</v>
      </c>
      <c r="E29" s="68" t="str">
        <f t="shared" si="0"/>
        <v>High</v>
      </c>
      <c r="F29" s="68">
        <v>5247.333333333333</v>
      </c>
      <c r="G29" s="69">
        <v>0.51135681988232129</v>
      </c>
      <c r="H29" s="69">
        <v>0.1702873465007623</v>
      </c>
      <c r="I29" s="69">
        <v>4.2999999999999997E-2</v>
      </c>
      <c r="J29" s="69">
        <v>9.5529238791896329E-2</v>
      </c>
      <c r="K29" s="69">
        <v>5.1920370484780855E-2</v>
      </c>
      <c r="L29" s="75">
        <v>227.92744531464476</v>
      </c>
      <c r="M29" s="69">
        <v>27.649741269791946</v>
      </c>
      <c r="N29" s="69">
        <v>7.8953282137080674</v>
      </c>
      <c r="O29" s="76">
        <v>81.600342501440096</v>
      </c>
      <c r="P29" s="76">
        <v>69.970144811723515</v>
      </c>
    </row>
    <row r="30" spans="2:22" x14ac:dyDescent="0.2">
      <c r="B30" s="66">
        <v>38015</v>
      </c>
      <c r="C30" s="74">
        <v>2004</v>
      </c>
      <c r="D30" s="68">
        <v>69.774305555555557</v>
      </c>
      <c r="E30" s="68" t="str">
        <f t="shared" si="0"/>
        <v>Low</v>
      </c>
      <c r="F30" s="68">
        <v>5135.125</v>
      </c>
      <c r="G30" s="69">
        <v>0.46943666152698327</v>
      </c>
      <c r="H30" s="69">
        <v>0.18340418248314308</v>
      </c>
      <c r="I30" s="69">
        <v>6.5000000000000002E-2</v>
      </c>
      <c r="J30" s="69">
        <v>8.0876336194763282E-2</v>
      </c>
      <c r="K30" s="69">
        <v>6.3009955641779677E-2</v>
      </c>
      <c r="L30" s="75">
        <v>208.41808641886649</v>
      </c>
      <c r="M30" s="69">
        <v>26.040438537316643</v>
      </c>
      <c r="N30" s="69">
        <v>8.106491277152438</v>
      </c>
      <c r="O30" s="76">
        <v>83.029329774074824</v>
      </c>
      <c r="P30" s="76">
        <v>66.158237442156889</v>
      </c>
    </row>
    <row r="31" spans="2:22" x14ac:dyDescent="0.2">
      <c r="B31" s="66">
        <v>38016</v>
      </c>
      <c r="C31" s="74">
        <v>2004</v>
      </c>
      <c r="D31" s="68">
        <v>66.475694444444443</v>
      </c>
      <c r="E31" s="68" t="str">
        <f t="shared" si="0"/>
        <v>Low</v>
      </c>
      <c r="F31" s="68">
        <v>5141.083333333333</v>
      </c>
      <c r="G31" s="69">
        <v>0.4962251568995672</v>
      </c>
      <c r="H31" s="69">
        <v>0.182302281379492</v>
      </c>
      <c r="I31" s="69">
        <v>4.1500000000000002E-2</v>
      </c>
      <c r="J31" s="69">
        <v>8.0780687684134794E-2</v>
      </c>
      <c r="K31" s="69">
        <v>4.7409651361433665E-2</v>
      </c>
      <c r="L31" s="75">
        <v>237.46298998521101</v>
      </c>
      <c r="M31" s="69">
        <v>28.935897709763477</v>
      </c>
      <c r="N31" s="69">
        <v>9.4164649512604921</v>
      </c>
      <c r="O31" s="76">
        <v>83.955171262946962</v>
      </c>
      <c r="P31" s="76">
        <v>74.367821532581729</v>
      </c>
    </row>
    <row r="32" spans="2:22" x14ac:dyDescent="0.2">
      <c r="B32" s="66">
        <v>38017</v>
      </c>
      <c r="C32" s="74">
        <v>2004</v>
      </c>
      <c r="D32" s="68">
        <v>92.256944444444443</v>
      </c>
      <c r="E32" s="68" t="str">
        <f t="shared" si="0"/>
        <v>High</v>
      </c>
      <c r="F32" s="68">
        <v>5887.7081681205391</v>
      </c>
      <c r="G32" s="69">
        <v>0.52862593437788907</v>
      </c>
      <c r="H32" s="69">
        <v>0.16000500954000321</v>
      </c>
      <c r="I32" s="69">
        <v>6.0999999999999999E-2</v>
      </c>
      <c r="J32" s="69">
        <v>0.10799553125722025</v>
      </c>
      <c r="K32" s="69">
        <v>5.1856494494805207E-2</v>
      </c>
      <c r="L32" s="75">
        <v>285.66253543474744</v>
      </c>
      <c r="M32" s="69">
        <v>25.462765956759888</v>
      </c>
      <c r="N32" s="69">
        <v>6.5707224027172888</v>
      </c>
      <c r="O32" s="76">
        <v>79.908709661825839</v>
      </c>
      <c r="P32" s="76">
        <v>68.126573333203169</v>
      </c>
    </row>
    <row r="33" spans="2:16" x14ac:dyDescent="0.2">
      <c r="B33" s="66">
        <v>38018</v>
      </c>
      <c r="C33" s="74">
        <v>2004</v>
      </c>
      <c r="D33" s="68">
        <v>98.211805555555557</v>
      </c>
      <c r="E33" s="68" t="str">
        <f t="shared" si="0"/>
        <v>High</v>
      </c>
      <c r="F33" s="68">
        <v>5939.708333333333</v>
      </c>
      <c r="G33" s="69">
        <v>0.48501357641992804</v>
      </c>
      <c r="H33" s="69">
        <v>0.16382082701956466</v>
      </c>
      <c r="I33" s="69">
        <v>5.6999999999999995E-2</v>
      </c>
      <c r="J33" s="69">
        <v>8.7150310830111904E-2</v>
      </c>
      <c r="K33" s="69">
        <v>4.6487200172302602E-2</v>
      </c>
      <c r="L33" s="75">
        <v>289.48842940126497</v>
      </c>
      <c r="M33" s="69">
        <v>23.78564811821381</v>
      </c>
      <c r="N33" s="69">
        <v>7.0353825108047863</v>
      </c>
      <c r="O33" s="76">
        <v>82.332897439400313</v>
      </c>
      <c r="P33" s="76">
        <v>72.099276352131866</v>
      </c>
    </row>
    <row r="34" spans="2:16" x14ac:dyDescent="0.2">
      <c r="B34" s="66">
        <v>38019</v>
      </c>
      <c r="C34" s="74">
        <v>2004</v>
      </c>
      <c r="D34" s="68">
        <v>98.107638888888886</v>
      </c>
      <c r="E34" s="68" t="str">
        <f t="shared" si="0"/>
        <v>High</v>
      </c>
      <c r="F34" s="68">
        <v>5895.0157287661577</v>
      </c>
      <c r="G34" s="69">
        <v>0.52504340003208894</v>
      </c>
      <c r="H34" s="69">
        <v>0.15543428938483211</v>
      </c>
      <c r="I34" s="69">
        <v>5.2999999999999992E-2</v>
      </c>
      <c r="J34" s="69">
        <v>0.10870395624490993</v>
      </c>
      <c r="K34" s="69">
        <v>5.3619368380545075E-2</v>
      </c>
      <c r="L34" s="75">
        <v>279.43292207918597</v>
      </c>
      <c r="M34" s="69">
        <v>26.512702375547619</v>
      </c>
      <c r="N34" s="69">
        <v>6.5106503728642133</v>
      </c>
      <c r="O34" s="76">
        <v>79.62254799519765</v>
      </c>
      <c r="P34" s="76">
        <v>66.047262268407593</v>
      </c>
    </row>
    <row r="35" spans="2:16" x14ac:dyDescent="0.2">
      <c r="B35" s="66">
        <v>38020</v>
      </c>
      <c r="C35" s="74">
        <v>2004</v>
      </c>
      <c r="D35" s="68">
        <v>98.28125</v>
      </c>
      <c r="E35" s="68" t="str">
        <f t="shared" si="0"/>
        <v>High</v>
      </c>
      <c r="F35" s="68">
        <v>6090.0313479623819</v>
      </c>
      <c r="G35" s="69">
        <v>0.594123829472613</v>
      </c>
      <c r="H35" s="69">
        <v>0.19382744906347593</v>
      </c>
      <c r="I35" s="69">
        <v>5.3249999999999992E-2</v>
      </c>
      <c r="J35" s="69">
        <v>0.11958236707818573</v>
      </c>
      <c r="K35" s="69">
        <v>6.4602160002025608E-2</v>
      </c>
      <c r="L35" s="75">
        <v>305.85436259708024</v>
      </c>
      <c r="M35" s="69">
        <v>28.911446175211768</v>
      </c>
      <c r="N35" s="69">
        <v>7.9050602295409362</v>
      </c>
      <c r="O35" s="76">
        <v>80.204025117414588</v>
      </c>
      <c r="P35" s="76">
        <v>67.219181990195395</v>
      </c>
    </row>
    <row r="36" spans="2:16" x14ac:dyDescent="0.2">
      <c r="B36" s="66">
        <v>38021</v>
      </c>
      <c r="C36" s="74">
        <v>2004</v>
      </c>
      <c r="D36" s="68">
        <v>98.4375</v>
      </c>
      <c r="E36" s="68" t="str">
        <f t="shared" si="0"/>
        <v>High</v>
      </c>
      <c r="F36" s="68">
        <v>6301.4216027874481</v>
      </c>
      <c r="G36" s="69">
        <v>0.60571022423717624</v>
      </c>
      <c r="H36" s="69">
        <v>0.21363070134044415</v>
      </c>
      <c r="I36" s="69">
        <v>4.65E-2</v>
      </c>
      <c r="J36" s="69">
        <v>0.14670361067402093</v>
      </c>
      <c r="K36" s="69">
        <v>8.7360630421230781E-2</v>
      </c>
      <c r="L36" s="75">
        <v>327.93765529939071</v>
      </c>
      <c r="M36" s="69">
        <v>27.86109972399802</v>
      </c>
      <c r="N36" s="69">
        <v>7.7114212812803995</v>
      </c>
      <c r="O36" s="76">
        <v>76.180833060239848</v>
      </c>
      <c r="P36" s="76">
        <v>59.783746899327411</v>
      </c>
    </row>
    <row r="37" spans="2:16" x14ac:dyDescent="0.2">
      <c r="B37" s="66">
        <v>38022</v>
      </c>
      <c r="C37" s="74">
        <v>2004</v>
      </c>
      <c r="D37" s="68">
        <v>40.729166666666664</v>
      </c>
      <c r="E37" s="68" t="str">
        <f t="shared" si="0"/>
        <v>Low</v>
      </c>
      <c r="F37" s="68">
        <v>5264.6225863077834</v>
      </c>
      <c r="G37" s="69">
        <v>0.66983940032970102</v>
      </c>
      <c r="H37" s="69">
        <v>0.2364012670798338</v>
      </c>
      <c r="I37" s="69">
        <v>7.0250000000000007E-2</v>
      </c>
      <c r="J37" s="69">
        <v>0.11484160652986915</v>
      </c>
      <c r="K37" s="69">
        <v>7.3261320912706387E-2</v>
      </c>
      <c r="L37" s="75">
        <v>262.856054338945</v>
      </c>
      <c r="M37" s="69">
        <v>22.622070374587572</v>
      </c>
      <c r="N37" s="69">
        <v>6.6891659987310028</v>
      </c>
      <c r="O37" s="76">
        <v>83.277793953630436</v>
      </c>
      <c r="P37" s="76">
        <v>69.773374245138911</v>
      </c>
    </row>
    <row r="38" spans="2:16" x14ac:dyDescent="0.2">
      <c r="B38" s="66">
        <v>38023</v>
      </c>
      <c r="C38" s="74">
        <v>2004</v>
      </c>
      <c r="D38" s="68">
        <v>57.447916666666679</v>
      </c>
      <c r="E38" s="68" t="str">
        <f t="shared" si="0"/>
        <v>Low</v>
      </c>
      <c r="F38" s="68">
        <v>5181.185064935069</v>
      </c>
      <c r="G38" s="69">
        <v>0.58310346338932206</v>
      </c>
      <c r="H38" s="69">
        <v>0.23440469538445394</v>
      </c>
      <c r="I38" s="69">
        <v>6.8000000000000005E-2</v>
      </c>
      <c r="J38" s="69">
        <v>9.1991370451928275E-2</v>
      </c>
      <c r="K38" s="69">
        <v>6.5568681464052161E-2</v>
      </c>
      <c r="L38" s="75">
        <v>193.01958312248249</v>
      </c>
      <c r="M38" s="69">
        <v>30.745693962564349</v>
      </c>
      <c r="N38" s="69">
        <v>10.603766399972887</v>
      </c>
      <c r="O38" s="76">
        <v>84.476284145358591</v>
      </c>
      <c r="P38" s="76">
        <v>72.475291062352639</v>
      </c>
    </row>
    <row r="39" spans="2:16" x14ac:dyDescent="0.2">
      <c r="B39" s="66">
        <v>38024</v>
      </c>
      <c r="C39" s="74">
        <v>2004</v>
      </c>
      <c r="D39" s="68">
        <v>81.684027777777786</v>
      </c>
      <c r="E39" s="68" t="str">
        <f t="shared" si="0"/>
        <v>Low</v>
      </c>
      <c r="F39" s="68">
        <v>5990.625</v>
      </c>
      <c r="G39" s="69">
        <v>0.57130759473619053</v>
      </c>
      <c r="H39" s="69">
        <v>0.23238991384753327</v>
      </c>
      <c r="I39" s="69">
        <v>5.2250000000000005E-2</v>
      </c>
      <c r="J39" s="69">
        <v>0.12304986487927669</v>
      </c>
      <c r="K39" s="69">
        <v>6.6562160265926817E-2</v>
      </c>
      <c r="L39" s="75">
        <v>275.94365367409677</v>
      </c>
      <c r="M39" s="69">
        <v>25.176214312832563</v>
      </c>
      <c r="N39" s="69">
        <v>9.3345987627093265</v>
      </c>
      <c r="O39" s="76">
        <v>78.846617118579942</v>
      </c>
      <c r="P39" s="76">
        <v>71.868902937385798</v>
      </c>
    </row>
    <row r="40" spans="2:16" x14ac:dyDescent="0.2">
      <c r="B40" s="66">
        <v>38025</v>
      </c>
      <c r="C40" s="74">
        <v>2004</v>
      </c>
      <c r="D40" s="68">
        <v>99.791666666666671</v>
      </c>
      <c r="E40" s="68" t="str">
        <f t="shared" si="0"/>
        <v>High</v>
      </c>
      <c r="F40" s="68">
        <v>6412.833333333333</v>
      </c>
      <c r="G40" s="69">
        <v>0.5401933433055377</v>
      </c>
      <c r="H40" s="69">
        <v>0.18730994097682382</v>
      </c>
      <c r="I40" s="69">
        <v>4.9500000000000002E-2</v>
      </c>
      <c r="J40" s="69">
        <v>0.12937357751934284</v>
      </c>
      <c r="K40" s="69">
        <v>6.976761283662368E-2</v>
      </c>
      <c r="L40" s="75">
        <v>262.67826346278025</v>
      </c>
      <c r="M40" s="69">
        <v>23.845048757672558</v>
      </c>
      <c r="N40" s="69">
        <v>6.8552022202207361</v>
      </c>
      <c r="O40" s="76">
        <v>76.46523355029305</v>
      </c>
      <c r="P40" s="76">
        <v>63.397842145073064</v>
      </c>
    </row>
    <row r="41" spans="2:16" x14ac:dyDescent="0.2">
      <c r="B41" s="66">
        <v>38026</v>
      </c>
      <c r="C41" s="74">
        <v>2004</v>
      </c>
      <c r="D41" s="68">
        <v>94.565972222222214</v>
      </c>
      <c r="E41" s="68" t="str">
        <f t="shared" si="0"/>
        <v>High</v>
      </c>
      <c r="F41" s="68">
        <v>5721.1875654907526</v>
      </c>
      <c r="G41" s="69">
        <v>0.4732078035221835</v>
      </c>
      <c r="H41" s="69">
        <v>0.1753860090237</v>
      </c>
      <c r="I41" s="69">
        <v>3.6000000000000004E-2</v>
      </c>
      <c r="J41" s="69">
        <v>0.11023131339964026</v>
      </c>
      <c r="K41" s="69">
        <v>5.8725239524262229E-2</v>
      </c>
      <c r="L41" s="75">
        <v>308.01311994127798</v>
      </c>
      <c r="M41" s="69">
        <v>18.54278610916133</v>
      </c>
      <c r="N41" s="69">
        <v>5.9828971536234183</v>
      </c>
      <c r="O41" s="76">
        <v>77.163673560229725</v>
      </c>
      <c r="P41" s="76">
        <v>67.174802129840629</v>
      </c>
    </row>
    <row r="42" spans="2:16" x14ac:dyDescent="0.2">
      <c r="B42" s="66">
        <v>38027</v>
      </c>
      <c r="C42" s="74">
        <v>2004</v>
      </c>
      <c r="D42" s="68">
        <v>70.694444444444443</v>
      </c>
      <c r="E42" s="68" t="str">
        <f t="shared" si="0"/>
        <v>Low</v>
      </c>
      <c r="F42" s="68">
        <v>5727.7611940298466</v>
      </c>
      <c r="G42" s="69">
        <v>0.46386246211438231</v>
      </c>
      <c r="H42" s="69">
        <v>0.16244003814626903</v>
      </c>
      <c r="I42" s="69">
        <v>3.2000000000000001E-2</v>
      </c>
      <c r="J42" s="69">
        <v>0.10655744000618539</v>
      </c>
      <c r="K42" s="69">
        <v>5.3550774598738859E-2</v>
      </c>
      <c r="L42" s="75">
        <v>226.65868490656675</v>
      </c>
      <c r="M42" s="69">
        <v>30.711824891905675</v>
      </c>
      <c r="N42" s="69">
        <v>9.3805530953403569</v>
      </c>
      <c r="O42" s="76">
        <v>77.296411931740792</v>
      </c>
      <c r="P42" s="76">
        <v>67.41837861230114</v>
      </c>
    </row>
    <row r="43" spans="2:16" x14ac:dyDescent="0.2">
      <c r="B43" s="66">
        <v>38028</v>
      </c>
      <c r="C43" s="74">
        <v>2004</v>
      </c>
      <c r="D43" s="68">
        <v>74.8263888888889</v>
      </c>
      <c r="E43" s="68" t="str">
        <f t="shared" si="0"/>
        <v>Low</v>
      </c>
      <c r="F43" s="68">
        <v>5453.76</v>
      </c>
      <c r="G43" s="69">
        <v>0.56479228910813395</v>
      </c>
      <c r="H43" s="69">
        <v>0.19318612209416439</v>
      </c>
      <c r="I43" s="69">
        <v>6.25E-2</v>
      </c>
      <c r="J43" s="69">
        <v>6.9451242107058705E-2</v>
      </c>
      <c r="K43" s="69">
        <v>5.1044164226446545E-2</v>
      </c>
      <c r="L43" s="75">
        <v>213.20913634856078</v>
      </c>
      <c r="M43" s="69">
        <v>29.839348683555688</v>
      </c>
      <c r="N43" s="69">
        <v>8.5936840368995338</v>
      </c>
      <c r="O43" s="76">
        <v>87.907431830267782</v>
      </c>
      <c r="P43" s="76">
        <v>74.016487102708197</v>
      </c>
    </row>
    <row r="44" spans="2:16" x14ac:dyDescent="0.2">
      <c r="B44" s="66">
        <v>38029</v>
      </c>
      <c r="C44" s="74">
        <v>2004</v>
      </c>
      <c r="D44" s="68">
        <v>85.173611111111128</v>
      </c>
      <c r="E44" s="68" t="str">
        <f t="shared" si="0"/>
        <v>Low</v>
      </c>
      <c r="F44" s="68">
        <v>5662.1448467966529</v>
      </c>
      <c r="G44" s="69">
        <v>0.73715922820018598</v>
      </c>
      <c r="H44" s="69">
        <v>0.30830615672683265</v>
      </c>
      <c r="I44" s="69">
        <v>8.4249999999999992E-2</v>
      </c>
      <c r="J44" s="69">
        <v>7.3458760727621503E-2</v>
      </c>
      <c r="K44" s="69">
        <v>6.6148574814720237E-2</v>
      </c>
      <c r="L44" s="75">
        <v>219.31567042912076</v>
      </c>
      <c r="M44" s="69">
        <v>33.649129556425386</v>
      </c>
      <c r="N44" s="69">
        <v>12.316403072469983</v>
      </c>
      <c r="O44" s="76">
        <v>90.231126699938315</v>
      </c>
      <c r="P44" s="76">
        <v>78.966983532892371</v>
      </c>
    </row>
    <row r="45" spans="2:16" x14ac:dyDescent="0.2">
      <c r="B45" s="66">
        <v>38030</v>
      </c>
      <c r="C45" s="74">
        <v>2004</v>
      </c>
      <c r="D45" s="68">
        <v>77.34375</v>
      </c>
      <c r="E45" s="68" t="str">
        <f t="shared" si="0"/>
        <v>Low</v>
      </c>
      <c r="F45" s="68">
        <v>5626.3000348068263</v>
      </c>
      <c r="G45" s="69">
        <v>0.86049042215751248</v>
      </c>
      <c r="H45" s="69">
        <v>0.40978994919805051</v>
      </c>
      <c r="I45" s="69">
        <v>6.7500000000000004E-2</v>
      </c>
      <c r="J45" s="69">
        <v>8.8123160028536415E-2</v>
      </c>
      <c r="K45" s="69">
        <v>9.601341202999629E-2</v>
      </c>
      <c r="L45" s="75">
        <v>204.26438976479625</v>
      </c>
      <c r="M45" s="69">
        <v>36.659457205499777</v>
      </c>
      <c r="N45" s="69">
        <v>14.953128852160196</v>
      </c>
      <c r="O45" s="76">
        <v>89.974704687184342</v>
      </c>
      <c r="P45" s="76">
        <v>77.063940781762412</v>
      </c>
    </row>
    <row r="46" spans="2:16" x14ac:dyDescent="0.2">
      <c r="B46" s="66">
        <v>38031</v>
      </c>
      <c r="C46" s="74">
        <v>2004</v>
      </c>
      <c r="D46" s="68">
        <v>72.916666666666657</v>
      </c>
      <c r="E46" s="68" t="str">
        <f t="shared" si="0"/>
        <v>Low</v>
      </c>
      <c r="F46" s="68">
        <v>5405.5279943302539</v>
      </c>
      <c r="G46" s="69">
        <v>0.6159588734564978</v>
      </c>
      <c r="H46" s="69">
        <v>0.27653153941157965</v>
      </c>
      <c r="I46" s="69">
        <v>5.1749999999999997E-2</v>
      </c>
      <c r="J46" s="69">
        <v>9.1170287436109859E-2</v>
      </c>
      <c r="K46" s="69">
        <v>6.3969995633226404E-2</v>
      </c>
      <c r="L46" s="75">
        <v>205.476132326178</v>
      </c>
      <c r="M46" s="69">
        <v>32.332836461045446</v>
      </c>
      <c r="N46" s="69">
        <v>13.123177870331466</v>
      </c>
      <c r="O46" s="76">
        <v>85.43938424867703</v>
      </c>
      <c r="P46" s="76">
        <v>77.243219010732545</v>
      </c>
    </row>
    <row r="47" spans="2:16" x14ac:dyDescent="0.2">
      <c r="B47" s="66">
        <v>38032</v>
      </c>
      <c r="C47" s="74">
        <v>2004</v>
      </c>
      <c r="D47" s="68">
        <v>61.0763888888889</v>
      </c>
      <c r="E47" s="68" t="str">
        <f t="shared" si="0"/>
        <v>Low</v>
      </c>
      <c r="F47" s="68">
        <v>5180.0879120879008</v>
      </c>
      <c r="G47" s="69">
        <v>0.69750905014221842</v>
      </c>
      <c r="H47" s="69">
        <v>0.29536311989859731</v>
      </c>
      <c r="I47" s="69">
        <v>6.3750000000000001E-2</v>
      </c>
      <c r="J47" s="69">
        <v>8.9158761583340157E-2</v>
      </c>
      <c r="K47" s="69">
        <v>6.7501708205469205E-2</v>
      </c>
      <c r="L47" s="75">
        <v>195.801654554572</v>
      </c>
      <c r="M47" s="69">
        <v>31.385657544549048</v>
      </c>
      <c r="N47" s="69">
        <v>11.789655193396595</v>
      </c>
      <c r="O47" s="76">
        <v>87.465181648273031</v>
      </c>
      <c r="P47" s="76">
        <v>77.588732007121095</v>
      </c>
    </row>
    <row r="48" spans="2:16" x14ac:dyDescent="0.2">
      <c r="B48" s="66">
        <v>38033</v>
      </c>
      <c r="C48" s="74">
        <v>2004</v>
      </c>
      <c r="D48" s="68">
        <v>95.329861111111114</v>
      </c>
      <c r="E48" s="68" t="str">
        <f t="shared" si="0"/>
        <v>High</v>
      </c>
      <c r="F48" s="68">
        <v>6142.25</v>
      </c>
      <c r="G48" s="69">
        <v>0.57694926119161005</v>
      </c>
      <c r="H48" s="69">
        <v>0.2522845684122268</v>
      </c>
      <c r="I48" s="69">
        <v>7.3749999999999996E-2</v>
      </c>
      <c r="J48" s="69">
        <v>9.36141083653622E-2</v>
      </c>
      <c r="K48" s="69">
        <v>6.5391872520077651E-2</v>
      </c>
      <c r="L48" s="75">
        <v>218.41056136231327</v>
      </c>
      <c r="M48" s="69">
        <v>29.459802303381281</v>
      </c>
      <c r="N48" s="69">
        <v>11.420359666943432</v>
      </c>
      <c r="O48" s="76">
        <v>84.040368926428599</v>
      </c>
      <c r="P48" s="76">
        <v>74.504900422347134</v>
      </c>
    </row>
    <row r="49" spans="2:16" x14ac:dyDescent="0.2">
      <c r="B49" s="66">
        <v>38034</v>
      </c>
      <c r="C49" s="74">
        <v>2004</v>
      </c>
      <c r="D49" s="68">
        <v>73.298611111111128</v>
      </c>
      <c r="E49" s="68" t="str">
        <f t="shared" si="0"/>
        <v>Low</v>
      </c>
      <c r="F49" s="68">
        <v>5652.791666666667</v>
      </c>
      <c r="G49" s="69">
        <v>0.5952174418576367</v>
      </c>
      <c r="H49" s="69">
        <v>0.24319929325451289</v>
      </c>
      <c r="I49" s="69">
        <v>6.6250000000000003E-2</v>
      </c>
      <c r="J49" s="69">
        <v>0.10090610525983883</v>
      </c>
      <c r="K49" s="69">
        <v>5.799894587163773E-2</v>
      </c>
      <c r="L49" s="75">
        <v>210.7854909222975</v>
      </c>
      <c r="M49" s="69">
        <v>32.518288486289819</v>
      </c>
      <c r="N49" s="69">
        <v>12.20351106229425</v>
      </c>
      <c r="O49" s="76">
        <v>83.305374378243016</v>
      </c>
      <c r="P49" s="76">
        <v>76.514453472396198</v>
      </c>
    </row>
    <row r="50" spans="2:16" x14ac:dyDescent="0.2">
      <c r="B50" s="66">
        <v>38035</v>
      </c>
      <c r="C50" s="74">
        <v>2004</v>
      </c>
      <c r="D50" s="68">
        <v>67.065972222222229</v>
      </c>
      <c r="E50" s="68" t="str">
        <f t="shared" si="0"/>
        <v>Low</v>
      </c>
      <c r="F50" s="68">
        <v>6130.0472653612505</v>
      </c>
      <c r="G50" s="69">
        <v>0.46282051997673651</v>
      </c>
      <c r="H50" s="69">
        <v>0.21318207558482585</v>
      </c>
      <c r="I50" s="69">
        <v>6.9500000000000006E-2</v>
      </c>
      <c r="J50" s="69">
        <v>0.11482520416601431</v>
      </c>
      <c r="K50" s="69">
        <v>7.0437173637142317E-2</v>
      </c>
      <c r="L50" s="75">
        <v>209.61071299276051</v>
      </c>
      <c r="M50" s="69">
        <v>30.650645589941462</v>
      </c>
      <c r="N50" s="69">
        <v>12.595945069115986</v>
      </c>
      <c r="O50" s="76">
        <v>75.472659927649048</v>
      </c>
      <c r="P50" s="76">
        <v>67.335285769222324</v>
      </c>
    </row>
    <row r="51" spans="2:16" x14ac:dyDescent="0.2">
      <c r="B51" s="66">
        <v>38036</v>
      </c>
      <c r="C51" s="74">
        <v>2004</v>
      </c>
      <c r="D51" s="68">
        <v>66.232638888888886</v>
      </c>
      <c r="E51" s="68" t="str">
        <f t="shared" si="0"/>
        <v>Low</v>
      </c>
      <c r="F51" s="68">
        <v>6000.5555555555547</v>
      </c>
      <c r="G51" s="69">
        <v>0.59313206427830756</v>
      </c>
      <c r="H51" s="69">
        <v>0.35274299433200629</v>
      </c>
      <c r="I51" s="69">
        <v>6.9500000000000006E-2</v>
      </c>
      <c r="J51" s="69">
        <v>0.10537076042255522</v>
      </c>
      <c r="K51" s="69">
        <v>9.4299412542920166E-2</v>
      </c>
      <c r="L51" s="75">
        <v>221.49199807065298</v>
      </c>
      <c r="M51" s="69">
        <v>29.36257446965757</v>
      </c>
      <c r="N51" s="69">
        <v>15.596325040628686</v>
      </c>
      <c r="O51" s="76">
        <v>82.53024782228708</v>
      </c>
      <c r="P51" s="76">
        <v>73.711339055793687</v>
      </c>
    </row>
    <row r="52" spans="2:16" x14ac:dyDescent="0.2">
      <c r="B52" s="66">
        <v>38037</v>
      </c>
      <c r="C52" s="74">
        <v>2004</v>
      </c>
      <c r="D52" s="68">
        <v>46.40625</v>
      </c>
      <c r="E52" s="68" t="str">
        <f t="shared" si="0"/>
        <v>Low</v>
      </c>
      <c r="F52" s="68">
        <v>5176.5042979942691</v>
      </c>
      <c r="G52" s="69">
        <v>0.57140625623803198</v>
      </c>
      <c r="H52" s="69">
        <v>0.23019362909225222</v>
      </c>
      <c r="I52" s="69">
        <v>8.2500000000000004E-2</v>
      </c>
      <c r="J52" s="69">
        <v>8.2898379402694927E-2</v>
      </c>
      <c r="K52" s="69">
        <v>5.8478185864247849E-2</v>
      </c>
      <c r="L52" s="75">
        <v>153.95762864478425</v>
      </c>
      <c r="M52" s="69">
        <v>32.785443270270761</v>
      </c>
      <c r="N52" s="69">
        <v>11.553722914724508</v>
      </c>
      <c r="O52" s="76">
        <v>85.708769905703292</v>
      </c>
      <c r="P52" s="76">
        <v>74.975236010352518</v>
      </c>
    </row>
    <row r="53" spans="2:16" x14ac:dyDescent="0.2">
      <c r="B53" s="66">
        <v>38038</v>
      </c>
      <c r="C53" s="74">
        <v>2004</v>
      </c>
      <c r="D53" s="68">
        <v>83.159722222222229</v>
      </c>
      <c r="E53" s="68" t="str">
        <f t="shared" si="0"/>
        <v>Low</v>
      </c>
      <c r="F53" s="68">
        <v>5755.2125279642014</v>
      </c>
      <c r="G53" s="69">
        <v>0.54375110481322253</v>
      </c>
      <c r="H53" s="69">
        <v>0.21764188638627369</v>
      </c>
      <c r="I53" s="69">
        <v>7.1499999999999994E-2</v>
      </c>
      <c r="J53" s="69">
        <v>8.6811568434045694E-2</v>
      </c>
      <c r="K53" s="69">
        <v>5.3749042218581081E-2</v>
      </c>
      <c r="L53" s="75">
        <v>196.25896317567475</v>
      </c>
      <c r="M53" s="69">
        <v>27.445534923468884</v>
      </c>
      <c r="N53" s="69">
        <v>9.866509383227136</v>
      </c>
      <c r="O53" s="76">
        <v>84.300409629625392</v>
      </c>
      <c r="P53" s="76">
        <v>75.714522774848177</v>
      </c>
    </row>
    <row r="54" spans="2:16" x14ac:dyDescent="0.2">
      <c r="B54" s="66">
        <v>38039</v>
      </c>
      <c r="C54" s="74">
        <v>2004</v>
      </c>
      <c r="D54" s="68">
        <v>98.611111111111114</v>
      </c>
      <c r="E54" s="68" t="str">
        <f t="shared" si="0"/>
        <v>High</v>
      </c>
      <c r="F54" s="68">
        <v>5926.958333333333</v>
      </c>
      <c r="G54" s="69">
        <v>0.57988634393681404</v>
      </c>
      <c r="H54" s="69">
        <v>0.31780144445893416</v>
      </c>
      <c r="I54" s="69">
        <v>7.0750000000000007E-2</v>
      </c>
      <c r="J54" s="69">
        <v>8.8878995885815618E-2</v>
      </c>
      <c r="K54" s="69">
        <v>6.4962713951605522E-2</v>
      </c>
      <c r="L54" s="75">
        <v>183.39926381255299</v>
      </c>
      <c r="M54" s="69">
        <v>29.404031271010449</v>
      </c>
      <c r="N54" s="69">
        <v>15.160389341494037</v>
      </c>
      <c r="O54" s="76">
        <v>84.929395943026861</v>
      </c>
      <c r="P54" s="76">
        <v>79.900321834090562</v>
      </c>
    </row>
    <row r="55" spans="2:16" x14ac:dyDescent="0.2">
      <c r="B55" s="66">
        <v>38040</v>
      </c>
      <c r="C55" s="74">
        <v>2004</v>
      </c>
      <c r="D55" s="68">
        <v>86.319444444444443</v>
      </c>
      <c r="E55" s="68" t="str">
        <f t="shared" si="0"/>
        <v>Low</v>
      </c>
      <c r="F55" s="68">
        <v>5522.6768909027496</v>
      </c>
      <c r="G55" s="69">
        <v>0.75562539018903652</v>
      </c>
      <c r="H55" s="69">
        <v>0.56490665721973976</v>
      </c>
      <c r="I55" s="69">
        <v>4.0749999999999995E-2</v>
      </c>
      <c r="J55" s="69">
        <v>8.5123751073623383E-2</v>
      </c>
      <c r="K55" s="69">
        <v>0.12063852758675468</v>
      </c>
      <c r="L55" s="75">
        <v>232.25113257565201</v>
      </c>
      <c r="M55" s="69">
        <v>30.230337012261103</v>
      </c>
      <c r="N55" s="69">
        <v>20.094458546804319</v>
      </c>
      <c r="O55" s="76">
        <v>88.984721250820485</v>
      </c>
      <c r="P55" s="76">
        <v>79.118603616836481</v>
      </c>
    </row>
    <row r="56" spans="2:16" x14ac:dyDescent="0.2">
      <c r="B56" s="66">
        <v>38041</v>
      </c>
      <c r="C56" s="74">
        <v>2004</v>
      </c>
      <c r="D56" s="68">
        <v>71.371527777777771</v>
      </c>
      <c r="E56" s="68" t="str">
        <f t="shared" si="0"/>
        <v>Low</v>
      </c>
      <c r="F56" s="68">
        <v>5099.3819334389855</v>
      </c>
      <c r="G56" s="69">
        <v>0.75454093878935646</v>
      </c>
      <c r="H56" s="69">
        <v>0.47360459370101721</v>
      </c>
      <c r="I56" s="69">
        <v>4.2750000000000003E-2</v>
      </c>
      <c r="J56" s="69">
        <v>9.4348700691679652E-2</v>
      </c>
      <c r="K56" s="69">
        <v>0.11920912641976891</v>
      </c>
      <c r="L56" s="75">
        <v>203.27121613895974</v>
      </c>
      <c r="M56" s="69">
        <v>30.366846638626289</v>
      </c>
      <c r="N56" s="69">
        <v>16.369499779455012</v>
      </c>
      <c r="O56" s="76">
        <v>87.767959677213668</v>
      </c>
      <c r="P56" s="76">
        <v>75.376959758237305</v>
      </c>
    </row>
    <row r="57" spans="2:16" x14ac:dyDescent="0.2">
      <c r="B57" s="66">
        <v>38042</v>
      </c>
      <c r="C57" s="74">
        <v>2004</v>
      </c>
      <c r="D57" s="68">
        <v>96.09375</v>
      </c>
      <c r="E57" s="68" t="str">
        <f t="shared" si="0"/>
        <v>High</v>
      </c>
      <c r="F57" s="68">
        <v>5585.8185610010423</v>
      </c>
      <c r="G57" s="69">
        <v>0.60430513383154127</v>
      </c>
      <c r="H57" s="69">
        <v>0.21006183956152924</v>
      </c>
      <c r="I57" s="69">
        <v>5.4249999999999993E-2</v>
      </c>
      <c r="J57" s="69">
        <v>9.2918369991291314E-2</v>
      </c>
      <c r="K57" s="69">
        <v>5.8269790918923224E-2</v>
      </c>
      <c r="L57" s="75">
        <v>174.80964244007902</v>
      </c>
      <c r="M57" s="69">
        <v>27.129710793988089</v>
      </c>
      <c r="N57" s="69">
        <v>8.0833488585650013</v>
      </c>
      <c r="O57" s="76">
        <v>84.914036628415701</v>
      </c>
      <c r="P57" s="76">
        <v>72.78380641320993</v>
      </c>
    </row>
    <row r="58" spans="2:16" x14ac:dyDescent="0.2">
      <c r="B58" s="66">
        <v>38043</v>
      </c>
      <c r="C58" s="74">
        <v>2004</v>
      </c>
      <c r="D58" s="68">
        <v>95.3125</v>
      </c>
      <c r="E58" s="68" t="str">
        <f t="shared" si="0"/>
        <v>High</v>
      </c>
      <c r="F58" s="68">
        <v>5958.416666666667</v>
      </c>
      <c r="G58" s="69">
        <v>0.53792289766003276</v>
      </c>
      <c r="H58" s="69">
        <v>0.18069744341435784</v>
      </c>
      <c r="I58" s="69">
        <v>5.3999999999999992E-2</v>
      </c>
      <c r="J58" s="69">
        <v>0.11780400735679916</v>
      </c>
      <c r="K58" s="69">
        <v>5.3108606964528161E-2</v>
      </c>
      <c r="L58" s="75">
        <v>207.06586736039566</v>
      </c>
      <c r="M58" s="69">
        <v>25.440319033340302</v>
      </c>
      <c r="N58" s="69">
        <v>7.7434496471733603</v>
      </c>
      <c r="O58" s="76">
        <v>78.463340967081308</v>
      </c>
      <c r="P58" s="76">
        <v>71.096258299441203</v>
      </c>
    </row>
    <row r="59" spans="2:16" x14ac:dyDescent="0.2">
      <c r="B59" s="66">
        <v>38044</v>
      </c>
      <c r="C59" s="74">
        <v>2004</v>
      </c>
      <c r="D59" s="68">
        <v>91.25</v>
      </c>
      <c r="E59" s="68" t="str">
        <f t="shared" si="0"/>
        <v>High</v>
      </c>
      <c r="F59" s="68">
        <v>6141.7230554586586</v>
      </c>
      <c r="G59" s="69">
        <v>0.699053518554138</v>
      </c>
      <c r="H59" s="69">
        <v>0.36253727856068035</v>
      </c>
      <c r="I59" s="69">
        <v>3.6749999999999998E-2</v>
      </c>
      <c r="J59" s="69">
        <v>0.11318611665837723</v>
      </c>
      <c r="K59" s="69">
        <v>0.1065201800682371</v>
      </c>
      <c r="L59" s="75">
        <v>289.71269306430099</v>
      </c>
      <c r="M59" s="69">
        <v>27.343519921581166</v>
      </c>
      <c r="N59" s="69">
        <v>12.005780042112036</v>
      </c>
      <c r="O59" s="76">
        <v>84.156587759519056</v>
      </c>
      <c r="P59" s="76">
        <v>71.249502423816381</v>
      </c>
    </row>
    <row r="60" spans="2:16" x14ac:dyDescent="0.2">
      <c r="B60" s="66">
        <v>38045</v>
      </c>
      <c r="C60" s="74">
        <v>2004</v>
      </c>
      <c r="D60" s="68">
        <v>89.84375</v>
      </c>
      <c r="E60" s="68" t="str">
        <f t="shared" si="0"/>
        <v>Low</v>
      </c>
      <c r="F60" s="68">
        <v>6242.125</v>
      </c>
      <c r="G60" s="69">
        <v>0.70871218381620849</v>
      </c>
      <c r="H60" s="69">
        <v>0.47100552436463278</v>
      </c>
      <c r="I60" s="69">
        <v>6.0749999999999998E-2</v>
      </c>
      <c r="J60" s="69">
        <v>9.1524127657814425E-2</v>
      </c>
      <c r="K60" s="69">
        <v>0.11046105103304481</v>
      </c>
      <c r="L60" s="75">
        <v>241.33375700127451</v>
      </c>
      <c r="M60" s="69">
        <v>32.300163609721423</v>
      </c>
      <c r="N60" s="69">
        <v>18.925822708462594</v>
      </c>
      <c r="O60" s="76">
        <v>87.333086365780204</v>
      </c>
      <c r="P60" s="76">
        <v>76.99681340136658</v>
      </c>
    </row>
    <row r="61" spans="2:16" x14ac:dyDescent="0.2">
      <c r="B61" s="66">
        <v>38046</v>
      </c>
      <c r="C61" s="74">
        <v>2004</v>
      </c>
      <c r="D61" s="68">
        <v>90.729166666666657</v>
      </c>
      <c r="E61" s="68" t="str">
        <f t="shared" si="0"/>
        <v>High</v>
      </c>
      <c r="F61" s="68">
        <v>5730.4178272980462</v>
      </c>
      <c r="G61" s="69">
        <v>0.62908938724312413</v>
      </c>
      <c r="H61" s="69">
        <v>0.4276927269914253</v>
      </c>
      <c r="I61" s="69">
        <v>6.1749999999999999E-2</v>
      </c>
      <c r="J61" s="69">
        <v>7.5708442702100226E-2</v>
      </c>
      <c r="K61" s="69">
        <v>0.11016400818792273</v>
      </c>
      <c r="L61" s="75">
        <v>191.98334988057252</v>
      </c>
      <c r="M61" s="69">
        <v>30.25773720476607</v>
      </c>
      <c r="N61" s="69">
        <v>17.428495803356668</v>
      </c>
      <c r="O61" s="76">
        <v>88.185696445599817</v>
      </c>
      <c r="P61" s="76">
        <v>74.714019653006019</v>
      </c>
    </row>
    <row r="62" spans="2:16" x14ac:dyDescent="0.2">
      <c r="B62" s="66">
        <v>38047</v>
      </c>
      <c r="C62" s="74">
        <v>2004</v>
      </c>
      <c r="D62" s="68">
        <v>75.729166666666657</v>
      </c>
      <c r="E62" s="68" t="str">
        <f t="shared" si="0"/>
        <v>Low</v>
      </c>
      <c r="F62" s="68">
        <v>5323.9333604225931</v>
      </c>
      <c r="G62" s="69">
        <v>0.61221439892732521</v>
      </c>
      <c r="H62" s="69">
        <v>0.39072658655648668</v>
      </c>
      <c r="I62" s="69">
        <v>6.25E-2</v>
      </c>
      <c r="J62" s="69">
        <v>7.7184379439197301E-2</v>
      </c>
      <c r="K62" s="69">
        <v>8.0147946346483145E-2</v>
      </c>
      <c r="L62" s="75">
        <v>216.59851609206024</v>
      </c>
      <c r="M62" s="69">
        <v>31.080341700736149</v>
      </c>
      <c r="N62" s="69">
        <v>18.077028016713374</v>
      </c>
      <c r="O62" s="76">
        <v>87.609796017774627</v>
      </c>
      <c r="P62" s="76">
        <v>79.840728662347317</v>
      </c>
    </row>
    <row r="63" spans="2:16" x14ac:dyDescent="0.2">
      <c r="B63" s="66">
        <v>38048</v>
      </c>
      <c r="C63" s="74">
        <v>2004</v>
      </c>
      <c r="D63" s="68">
        <v>82.447916666666671</v>
      </c>
      <c r="E63" s="68" t="str">
        <f t="shared" si="0"/>
        <v>Low</v>
      </c>
      <c r="F63" s="68">
        <v>5901.083333333333</v>
      </c>
      <c r="G63" s="69">
        <v>0.69316911289452499</v>
      </c>
      <c r="H63" s="69">
        <v>0.39746086793922025</v>
      </c>
      <c r="I63" s="69">
        <v>6.8000000000000005E-2</v>
      </c>
      <c r="J63" s="69">
        <v>9.5081645444113058E-2</v>
      </c>
      <c r="K63" s="69">
        <v>9.3237575098030406E-2</v>
      </c>
      <c r="L63" s="75">
        <v>222.34319547627425</v>
      </c>
      <c r="M63" s="69">
        <v>33.242308258195784</v>
      </c>
      <c r="N63" s="69">
        <v>16.953858559340464</v>
      </c>
      <c r="O63" s="76">
        <v>86.530242707612601</v>
      </c>
      <c r="P63" s="76">
        <v>76.964443082067262</v>
      </c>
    </row>
    <row r="64" spans="2:16" x14ac:dyDescent="0.2">
      <c r="B64" s="66">
        <v>38049</v>
      </c>
      <c r="C64" s="74">
        <v>2004</v>
      </c>
      <c r="D64" s="68">
        <v>79.565972222222214</v>
      </c>
      <c r="E64" s="68" t="str">
        <f t="shared" si="0"/>
        <v>Low</v>
      </c>
      <c r="F64" s="68">
        <v>6984.31810254622</v>
      </c>
      <c r="G64" s="69">
        <v>0.88234480471788912</v>
      </c>
      <c r="H64" s="69">
        <v>0.56599861085295478</v>
      </c>
      <c r="I64" s="69">
        <v>7.0999999999999994E-2</v>
      </c>
      <c r="J64" s="69">
        <v>0.11272513596864878</v>
      </c>
      <c r="K64" s="69">
        <v>0.13166999295498219</v>
      </c>
      <c r="L64" s="75">
        <v>266.8828056479648</v>
      </c>
      <c r="M64" s="69">
        <v>34.578428978009349</v>
      </c>
      <c r="N64" s="69">
        <v>19.581953241976183</v>
      </c>
      <c r="O64" s="76">
        <v>87.509108098957654</v>
      </c>
      <c r="P64" s="76">
        <v>77.255067529628676</v>
      </c>
    </row>
    <row r="65" spans="2:16" x14ac:dyDescent="0.2">
      <c r="B65" s="66">
        <v>38050</v>
      </c>
      <c r="C65" s="74">
        <v>2004</v>
      </c>
      <c r="D65" s="68">
        <v>83.871527777777771</v>
      </c>
      <c r="E65" s="68" t="str">
        <f t="shared" si="0"/>
        <v>Low</v>
      </c>
      <c r="F65" s="68">
        <v>6861.0896309314539</v>
      </c>
      <c r="G65" s="69">
        <v>1.0059090683855778</v>
      </c>
      <c r="H65" s="69">
        <v>0.75008440992407699</v>
      </c>
      <c r="I65" s="69">
        <v>9.824999999999999E-2</v>
      </c>
      <c r="J65" s="69">
        <v>0.15069791296773494</v>
      </c>
      <c r="K65" s="69">
        <v>0.22145850563146094</v>
      </c>
      <c r="L65" s="75">
        <v>242.20230833050999</v>
      </c>
      <c r="M65" s="69">
        <v>37.511756035994075</v>
      </c>
      <c r="N65" s="69">
        <v>23.315103377816897</v>
      </c>
      <c r="O65" s="76">
        <v>85.361289505589411</v>
      </c>
      <c r="P65" s="76">
        <v>71.150753170897332</v>
      </c>
    </row>
    <row r="66" spans="2:16" x14ac:dyDescent="0.2">
      <c r="B66" s="66">
        <v>38051</v>
      </c>
      <c r="C66" s="74">
        <v>2004</v>
      </c>
      <c r="D66" s="68">
        <v>92.5</v>
      </c>
      <c r="E66" s="68" t="str">
        <f t="shared" ref="E66:E129" si="1">IF(D66&gt;90,"High","Low")</f>
        <v>High</v>
      </c>
      <c r="F66" s="68">
        <v>6995.3258426966404</v>
      </c>
      <c r="G66" s="69">
        <v>0.78607791250240922</v>
      </c>
      <c r="H66" s="69">
        <v>0.45913457949828462</v>
      </c>
      <c r="I66" s="69">
        <v>8.7499999999999994E-2</v>
      </c>
      <c r="J66" s="69">
        <v>9.6096809344062922E-2</v>
      </c>
      <c r="K66" s="69">
        <v>9.9296015518253899E-2</v>
      </c>
      <c r="L66" s="75">
        <v>212.01046477955902</v>
      </c>
      <c r="M66" s="69">
        <v>38.837967991850377</v>
      </c>
      <c r="N66" s="69">
        <v>20.303890568210942</v>
      </c>
      <c r="O66" s="76">
        <v>87.992686069900984</v>
      </c>
      <c r="P66" s="76">
        <v>78.758045617475787</v>
      </c>
    </row>
    <row r="67" spans="2:16" x14ac:dyDescent="0.2">
      <c r="B67" s="66">
        <v>38052</v>
      </c>
      <c r="C67" s="74">
        <v>2004</v>
      </c>
      <c r="D67" s="68">
        <v>92.256944444444443</v>
      </c>
      <c r="E67" s="68" t="str">
        <f t="shared" si="1"/>
        <v>High</v>
      </c>
      <c r="F67" s="68">
        <v>7263.166666666667</v>
      </c>
      <c r="G67" s="69">
        <v>0.71474657319465795</v>
      </c>
      <c r="H67" s="69">
        <v>0.47205243632139327</v>
      </c>
      <c r="I67" s="69">
        <v>8.2750000000000004E-2</v>
      </c>
      <c r="J67" s="69">
        <v>9.5892218904887264E-2</v>
      </c>
      <c r="K67" s="69">
        <v>0.11306602969443318</v>
      </c>
      <c r="L67" s="75">
        <v>200.24003654334376</v>
      </c>
      <c r="M67" s="69">
        <v>36.011236107889779</v>
      </c>
      <c r="N67" s="69">
        <v>20.946786169129659</v>
      </c>
      <c r="O67" s="76">
        <v>86.814571802356767</v>
      </c>
      <c r="P67" s="76">
        <v>76.459919456914562</v>
      </c>
    </row>
    <row r="68" spans="2:16" x14ac:dyDescent="0.2">
      <c r="B68" s="66">
        <v>38053</v>
      </c>
      <c r="C68" s="74">
        <v>2004</v>
      </c>
      <c r="D68" s="68">
        <v>99.895833333333343</v>
      </c>
      <c r="E68" s="68" t="str">
        <f t="shared" si="1"/>
        <v>High</v>
      </c>
      <c r="F68" s="68">
        <v>6526.6736183524499</v>
      </c>
      <c r="G68" s="69">
        <v>0.61951964214593835</v>
      </c>
      <c r="H68" s="69">
        <v>0.35822469636764515</v>
      </c>
      <c r="I68" s="69">
        <v>5.3500000000000006E-2</v>
      </c>
      <c r="J68" s="69">
        <v>7.2947497328277405E-2</v>
      </c>
      <c r="K68" s="69">
        <v>7.2381347984099259E-2</v>
      </c>
      <c r="L68" s="75">
        <v>199.05129088066349</v>
      </c>
      <c r="M68" s="69">
        <v>32.243421201896119</v>
      </c>
      <c r="N68" s="69">
        <v>16.896635802726244</v>
      </c>
      <c r="O68" s="76">
        <v>88.424889482237106</v>
      </c>
      <c r="P68" s="76">
        <v>80.137023859629778</v>
      </c>
    </row>
    <row r="69" spans="2:16" x14ac:dyDescent="0.2">
      <c r="B69" s="66">
        <v>38054</v>
      </c>
      <c r="C69" s="74">
        <v>2004</v>
      </c>
      <c r="D69" s="68">
        <v>93.645833333333343</v>
      </c>
      <c r="E69" s="68" t="str">
        <f t="shared" si="1"/>
        <v>High</v>
      </c>
      <c r="F69" s="68">
        <v>6382.7412587412546</v>
      </c>
      <c r="G69" s="69">
        <v>0.58913146759377333</v>
      </c>
      <c r="H69" s="69">
        <v>0.2915280926131657</v>
      </c>
      <c r="I69" s="69">
        <v>7.2250000000000009E-2</v>
      </c>
      <c r="J69" s="69">
        <v>8.1414837702976167E-2</v>
      </c>
      <c r="K69" s="69">
        <v>6.9603087774060199E-2</v>
      </c>
      <c r="L69" s="75">
        <v>248.69973015014176</v>
      </c>
      <c r="M69" s="69">
        <v>29.705356661488114</v>
      </c>
      <c r="N69" s="69">
        <v>13.018299888037909</v>
      </c>
      <c r="O69" s="76">
        <v>86.417133714781201</v>
      </c>
      <c r="P69" s="76">
        <v>76.533428217680481</v>
      </c>
    </row>
    <row r="70" spans="2:16" x14ac:dyDescent="0.2">
      <c r="B70" s="66">
        <v>38055</v>
      </c>
      <c r="C70" s="74">
        <v>2004</v>
      </c>
      <c r="D70" s="68">
        <v>84.791666666666671</v>
      </c>
      <c r="E70" s="68" t="str">
        <f t="shared" si="1"/>
        <v>Low</v>
      </c>
      <c r="F70" s="68">
        <v>6244.6057222609861</v>
      </c>
      <c r="G70" s="69">
        <v>0.63731736478014234</v>
      </c>
      <c r="H70" s="69">
        <v>0.32044086884217726</v>
      </c>
      <c r="I70" s="69">
        <v>6.5750000000000003E-2</v>
      </c>
      <c r="J70" s="69">
        <v>7.8904632663598248E-2</v>
      </c>
      <c r="K70" s="69">
        <v>6.3876515670221665E-2</v>
      </c>
      <c r="L70" s="75">
        <v>238.48981021666975</v>
      </c>
      <c r="M70" s="69">
        <v>31.647316086453007</v>
      </c>
      <c r="N70" s="69">
        <v>14.567967797773546</v>
      </c>
      <c r="O70" s="76">
        <v>87.837719216585768</v>
      </c>
      <c r="P70" s="76">
        <v>80.417578117484183</v>
      </c>
    </row>
    <row r="71" spans="2:16" x14ac:dyDescent="0.2">
      <c r="B71" s="66">
        <v>38056</v>
      </c>
      <c r="C71" s="74">
        <v>2004</v>
      </c>
      <c r="D71" s="68">
        <v>47.083333333333329</v>
      </c>
      <c r="E71" s="68" t="str">
        <f t="shared" si="1"/>
        <v>Low</v>
      </c>
      <c r="F71" s="68">
        <v>5695.7285429141712</v>
      </c>
      <c r="G71" s="69">
        <v>0.61955898387473896</v>
      </c>
      <c r="H71" s="69">
        <v>0.37078931210277688</v>
      </c>
      <c r="I71" s="69">
        <v>0.08</v>
      </c>
      <c r="J71" s="69">
        <v>8.3303724794122444E-2</v>
      </c>
      <c r="K71" s="69">
        <v>9.0567388938576882E-2</v>
      </c>
      <c r="L71" s="75">
        <v>198.0936435233985</v>
      </c>
      <c r="M71" s="69">
        <v>34.66496935304459</v>
      </c>
      <c r="N71" s="69">
        <v>18.161327487498923</v>
      </c>
      <c r="O71" s="76">
        <v>86.762516382964236</v>
      </c>
      <c r="P71" s="76">
        <v>75.952899932008762</v>
      </c>
    </row>
    <row r="72" spans="2:16" x14ac:dyDescent="0.2">
      <c r="B72" s="66">
        <v>38057</v>
      </c>
      <c r="C72" s="74">
        <v>2004</v>
      </c>
      <c r="D72" s="68">
        <v>57.934027777777771</v>
      </c>
      <c r="E72" s="68" t="str">
        <f t="shared" si="1"/>
        <v>Low</v>
      </c>
      <c r="F72" s="68">
        <v>6147.2536687631027</v>
      </c>
      <c r="G72" s="69">
        <v>0.59756701981870519</v>
      </c>
      <c r="H72" s="69">
        <v>0.31781375849139226</v>
      </c>
      <c r="I72" s="69">
        <v>7.9500000000000001E-2</v>
      </c>
      <c r="J72" s="69">
        <v>8.536341364336375E-2</v>
      </c>
      <c r="K72" s="69">
        <v>7.289975656612524E-2</v>
      </c>
      <c r="L72" s="75">
        <v>218.159549446657</v>
      </c>
      <c r="M72" s="69">
        <v>31.144463612215251</v>
      </c>
      <c r="N72" s="69">
        <v>14.924039326846215</v>
      </c>
      <c r="O72" s="76">
        <v>85.950411566885933</v>
      </c>
      <c r="P72" s="76">
        <v>77.440369389315947</v>
      </c>
    </row>
    <row r="73" spans="2:16" x14ac:dyDescent="0.2">
      <c r="B73" s="66">
        <v>38058</v>
      </c>
      <c r="C73" s="74">
        <v>2004</v>
      </c>
      <c r="D73" s="68">
        <v>37.222222222222221</v>
      </c>
      <c r="E73" s="68" t="str">
        <f t="shared" si="1"/>
        <v>Low</v>
      </c>
      <c r="F73" s="68">
        <v>5635.705082319264</v>
      </c>
      <c r="G73" s="69">
        <v>0.57930874827828494</v>
      </c>
      <c r="H73" s="69">
        <v>0.25089873335182672</v>
      </c>
      <c r="I73" s="69">
        <v>0.03</v>
      </c>
      <c r="J73" s="69">
        <v>6.6450883450086873E-2</v>
      </c>
      <c r="K73" s="69">
        <v>6.2774117828023446E-2</v>
      </c>
      <c r="L73" s="75">
        <v>190.140817475208</v>
      </c>
      <c r="M73" s="69">
        <v>33.320781629271671</v>
      </c>
      <c r="N73" s="69">
        <v>12.260978200774316</v>
      </c>
      <c r="O73" s="76">
        <v>88.705982310601073</v>
      </c>
      <c r="P73" s="76">
        <v>75.365826731108953</v>
      </c>
    </row>
    <row r="74" spans="2:16" x14ac:dyDescent="0.2">
      <c r="B74" s="66">
        <v>38059</v>
      </c>
      <c r="C74" s="74">
        <v>2004</v>
      </c>
      <c r="D74" s="68">
        <v>66.40625</v>
      </c>
      <c r="E74" s="68" t="str">
        <f t="shared" si="1"/>
        <v>Low</v>
      </c>
      <c r="F74" s="68">
        <v>5821.5</v>
      </c>
      <c r="G74" s="69">
        <v>0.52047272743236273</v>
      </c>
      <c r="H74" s="69">
        <v>0.22116479052334737</v>
      </c>
      <c r="I74" s="69">
        <v>2.5499999999999998E-2</v>
      </c>
      <c r="J74" s="69">
        <v>8.291795265173775E-2</v>
      </c>
      <c r="K74" s="69">
        <v>6.9309062167836083E-2</v>
      </c>
      <c r="L74" s="75">
        <v>195.63313194414701</v>
      </c>
      <c r="M74" s="69">
        <v>33.008219863538862</v>
      </c>
      <c r="N74" s="69">
        <v>11.496151503536781</v>
      </c>
      <c r="O74" s="76">
        <v>84.280141083591047</v>
      </c>
      <c r="P74" s="76">
        <v>69.077660134431653</v>
      </c>
    </row>
    <row r="75" spans="2:16" x14ac:dyDescent="0.2">
      <c r="B75" s="66">
        <v>38060</v>
      </c>
      <c r="C75" s="74">
        <v>2004</v>
      </c>
      <c r="D75" s="68">
        <v>70.763888888888886</v>
      </c>
      <c r="E75" s="68" t="str">
        <f t="shared" si="1"/>
        <v>Low</v>
      </c>
      <c r="F75" s="68">
        <v>5986.9784172661866</v>
      </c>
      <c r="G75" s="69">
        <v>0.605832659378988</v>
      </c>
      <c r="H75" s="69">
        <v>0.30983154689938597</v>
      </c>
      <c r="I75" s="69">
        <v>3.875E-2</v>
      </c>
      <c r="J75" s="69">
        <v>8.6951926799065257E-2</v>
      </c>
      <c r="K75" s="69">
        <v>7.5763023835420329E-2</v>
      </c>
      <c r="L75" s="75">
        <v>177.46809717890301</v>
      </c>
      <c r="M75" s="69">
        <v>32.538984904753434</v>
      </c>
      <c r="N75" s="69">
        <v>14.714886565803976</v>
      </c>
      <c r="O75" s="76">
        <v>85.876572002843986</v>
      </c>
      <c r="P75" s="76">
        <v>75.937214860662706</v>
      </c>
    </row>
    <row r="76" spans="2:16" x14ac:dyDescent="0.2">
      <c r="B76" s="66">
        <v>38061</v>
      </c>
      <c r="C76" s="74">
        <v>2004</v>
      </c>
      <c r="D76" s="68">
        <v>99.427083333333329</v>
      </c>
      <c r="E76" s="68" t="str">
        <f t="shared" si="1"/>
        <v>High</v>
      </c>
      <c r="F76" s="68">
        <v>6359.3743482794571</v>
      </c>
      <c r="G76" s="69">
        <v>0.62078354070415698</v>
      </c>
      <c r="H76" s="69">
        <v>0.272675423354584</v>
      </c>
      <c r="I76" s="69">
        <v>0.08</v>
      </c>
      <c r="J76" s="69">
        <v>7.1061550273773741E-2</v>
      </c>
      <c r="K76" s="69">
        <v>6.6362209371897463E-2</v>
      </c>
      <c r="L76" s="75">
        <v>257.29273505346652</v>
      </c>
      <c r="M76" s="69">
        <v>33.296813136594892</v>
      </c>
      <c r="N76" s="69">
        <v>12.536110547532912</v>
      </c>
      <c r="O76" s="76">
        <v>88.742050302730377</v>
      </c>
      <c r="P76" s="76">
        <v>76.064812732569067</v>
      </c>
    </row>
    <row r="77" spans="2:16" x14ac:dyDescent="0.2">
      <c r="B77" s="66">
        <v>38062</v>
      </c>
      <c r="C77" s="74">
        <v>2004</v>
      </c>
      <c r="D77" s="68">
        <v>88.524305555555543</v>
      </c>
      <c r="E77" s="68" t="str">
        <f t="shared" si="1"/>
        <v>Low</v>
      </c>
      <c r="F77" s="68">
        <v>6190.8808290155393</v>
      </c>
      <c r="G77" s="69">
        <v>0.82809975874529707</v>
      </c>
      <c r="H77" s="69">
        <v>0.3903288855027387</v>
      </c>
      <c r="I77" s="69">
        <v>6.5500000000000003E-2</v>
      </c>
      <c r="J77" s="69">
        <v>7.790346903520054E-2</v>
      </c>
      <c r="K77" s="69">
        <v>7.9774052713148816E-2</v>
      </c>
      <c r="L77" s="75">
        <v>207.0527425747735</v>
      </c>
      <c r="M77" s="69">
        <v>40.276329960705375</v>
      </c>
      <c r="N77" s="69">
        <v>16.720413014560073</v>
      </c>
      <c r="O77" s="76">
        <v>90.767557387013937</v>
      </c>
      <c r="P77" s="76">
        <v>79.942868174144024</v>
      </c>
    </row>
    <row r="78" spans="2:16" x14ac:dyDescent="0.2">
      <c r="B78" s="66">
        <v>38063</v>
      </c>
      <c r="C78" s="74">
        <v>2004</v>
      </c>
      <c r="D78" s="68">
        <v>86.927083333333314</v>
      </c>
      <c r="E78" s="68" t="str">
        <f t="shared" si="1"/>
        <v>Low</v>
      </c>
      <c r="F78" s="68">
        <v>6421.208333333333</v>
      </c>
      <c r="G78" s="69">
        <v>0.85252454993731708</v>
      </c>
      <c r="H78" s="69">
        <v>0.53470635918122889</v>
      </c>
      <c r="I78" s="69">
        <v>7.1750000000000008E-2</v>
      </c>
      <c r="J78" s="69">
        <v>7.5247785703041567E-2</v>
      </c>
      <c r="K78" s="69">
        <v>0.11333744222557951</v>
      </c>
      <c r="L78" s="75">
        <v>275.93223215258547</v>
      </c>
      <c r="M78" s="69">
        <v>36.5458150660074</v>
      </c>
      <c r="N78" s="69">
        <v>19.884156669149899</v>
      </c>
      <c r="O78" s="76">
        <v>91.360438994164042</v>
      </c>
      <c r="P78" s="76">
        <v>79.253645289617211</v>
      </c>
    </row>
    <row r="79" spans="2:16" x14ac:dyDescent="0.2">
      <c r="B79" s="66">
        <v>38064</v>
      </c>
      <c r="C79" s="74">
        <v>2004</v>
      </c>
      <c r="D79" s="68">
        <v>79.600694444444429</v>
      </c>
      <c r="E79" s="68" t="str">
        <f t="shared" si="1"/>
        <v>Low</v>
      </c>
      <c r="F79" s="68">
        <v>6769.2684634231664</v>
      </c>
      <c r="G79" s="69">
        <v>0.83489052101008288</v>
      </c>
      <c r="H79" s="69">
        <v>0.633340037232898</v>
      </c>
      <c r="I79" s="69">
        <v>8.6000000000000007E-2</v>
      </c>
      <c r="J79" s="69">
        <v>8.192474741634502E-2</v>
      </c>
      <c r="K79" s="69">
        <v>0.12777319880712706</v>
      </c>
      <c r="L79" s="75">
        <v>249.59931805653301</v>
      </c>
      <c r="M79" s="69">
        <v>35.129210640542894</v>
      </c>
      <c r="N79" s="69">
        <v>23.659428920190056</v>
      </c>
      <c r="O79" s="76">
        <v>90.397306374815358</v>
      </c>
      <c r="P79" s="76">
        <v>80.257188742410122</v>
      </c>
    </row>
    <row r="80" spans="2:16" x14ac:dyDescent="0.2">
      <c r="B80" s="66">
        <v>38065</v>
      </c>
      <c r="C80" s="74">
        <v>2004</v>
      </c>
      <c r="D80" s="68">
        <v>85.885416666666671</v>
      </c>
      <c r="E80" s="68" t="str">
        <f t="shared" si="1"/>
        <v>Low</v>
      </c>
      <c r="F80" s="68">
        <v>6284.8202959830869</v>
      </c>
      <c r="G80" s="69">
        <v>0.94441800927157626</v>
      </c>
      <c r="H80" s="69">
        <v>0.71374265516436131</v>
      </c>
      <c r="I80" s="69">
        <v>6.4750000000000002E-2</v>
      </c>
      <c r="J80" s="69">
        <v>9.8923972031517912E-2</v>
      </c>
      <c r="K80" s="69">
        <v>0.16795685489859508</v>
      </c>
      <c r="L80" s="75">
        <v>227.89359833612701</v>
      </c>
      <c r="M80" s="69">
        <v>36.723993058419502</v>
      </c>
      <c r="N80" s="69">
        <v>23.81004600891886</v>
      </c>
      <c r="O80" s="76">
        <v>89.766301250611875</v>
      </c>
      <c r="P80" s="76">
        <v>77.009849874346145</v>
      </c>
    </row>
    <row r="81" spans="2:16" x14ac:dyDescent="0.2">
      <c r="B81" s="66">
        <v>38066</v>
      </c>
      <c r="C81" s="74">
        <v>2004</v>
      </c>
      <c r="D81" s="68">
        <v>74.6875</v>
      </c>
      <c r="E81" s="68" t="str">
        <f t="shared" si="1"/>
        <v>Low</v>
      </c>
      <c r="F81" s="68">
        <v>6445.458333333333</v>
      </c>
      <c r="G81" s="69">
        <v>1.0542712094026156</v>
      </c>
      <c r="H81" s="69">
        <v>0.88522682500151917</v>
      </c>
      <c r="I81" s="69">
        <v>9.0999999999999998E-2</v>
      </c>
      <c r="J81" s="69">
        <v>0.10591175408665481</v>
      </c>
      <c r="K81" s="69">
        <v>0.17953610210470097</v>
      </c>
      <c r="L81" s="75">
        <v>240.52930906534925</v>
      </c>
      <c r="M81" s="69">
        <v>37.858648633294294</v>
      </c>
      <c r="N81" s="69">
        <v>28.271757406372387</v>
      </c>
      <c r="O81" s="76">
        <v>90.205843897815541</v>
      </c>
      <c r="P81" s="76">
        <v>80.226926104768566</v>
      </c>
    </row>
    <row r="82" spans="2:16" x14ac:dyDescent="0.2">
      <c r="B82" s="66">
        <v>38067</v>
      </c>
      <c r="C82" s="74">
        <v>2004</v>
      </c>
      <c r="D82" s="68">
        <v>79.947916666666657</v>
      </c>
      <c r="E82" s="68" t="str">
        <f t="shared" si="1"/>
        <v>Low</v>
      </c>
      <c r="F82" s="68">
        <v>5877.25</v>
      </c>
      <c r="G82" s="69">
        <v>0.87663310225644075</v>
      </c>
      <c r="H82" s="69">
        <v>0.6328076228986772</v>
      </c>
      <c r="I82" s="69">
        <v>6.1249999999999999E-2</v>
      </c>
      <c r="J82" s="69">
        <v>8.439866202433291E-2</v>
      </c>
      <c r="K82" s="69">
        <v>0.14835482946548592</v>
      </c>
      <c r="L82" s="75">
        <v>255.41949826258599</v>
      </c>
      <c r="M82" s="69">
        <v>38.741397130047552</v>
      </c>
      <c r="N82" s="69">
        <v>23.786964068774932</v>
      </c>
      <c r="O82" s="76">
        <v>90.569098886298164</v>
      </c>
      <c r="P82" s="76">
        <v>77.035330206957909</v>
      </c>
    </row>
    <row r="83" spans="2:16" x14ac:dyDescent="0.2">
      <c r="B83" s="66">
        <v>38068</v>
      </c>
      <c r="C83" s="74">
        <v>2004</v>
      </c>
      <c r="D83" s="68">
        <v>93.697916666666657</v>
      </c>
      <c r="E83" s="68" t="str">
        <f t="shared" si="1"/>
        <v>High</v>
      </c>
      <c r="F83" s="68">
        <v>6678.4150156412925</v>
      </c>
      <c r="G83" s="69">
        <v>0.84461137058807745</v>
      </c>
      <c r="H83" s="69">
        <v>0.54003435883009088</v>
      </c>
      <c r="I83" s="69">
        <v>5.2999999999999999E-2</v>
      </c>
      <c r="J83" s="69">
        <v>6.7049109901204135E-2</v>
      </c>
      <c r="K83" s="69">
        <v>0.11391286239856412</v>
      </c>
      <c r="L83" s="75">
        <v>243.36938304520726</v>
      </c>
      <c r="M83" s="69">
        <v>35.268259260002189</v>
      </c>
      <c r="N83" s="69">
        <v>19.404920260949858</v>
      </c>
      <c r="O83" s="76">
        <v>92.236691506599811</v>
      </c>
      <c r="P83" s="76">
        <v>79.37195659581451</v>
      </c>
    </row>
    <row r="84" spans="2:16" x14ac:dyDescent="0.2">
      <c r="B84" s="66">
        <v>38069</v>
      </c>
      <c r="C84" s="74">
        <v>2004</v>
      </c>
      <c r="D84" s="68">
        <v>93.368055555555557</v>
      </c>
      <c r="E84" s="68" t="str">
        <f t="shared" si="1"/>
        <v>High</v>
      </c>
      <c r="F84" s="68">
        <v>6775.4146341463465</v>
      </c>
      <c r="G84" s="69">
        <v>0.76769717786775715</v>
      </c>
      <c r="H84" s="69">
        <v>0.43466201605906585</v>
      </c>
      <c r="I84" s="69">
        <v>6.9500000000000006E-2</v>
      </c>
      <c r="J84" s="69">
        <v>6.6794863312532704E-2</v>
      </c>
      <c r="K84" s="69">
        <v>8.9415544146912884E-2</v>
      </c>
      <c r="L84" s="75">
        <v>238.41899674631989</v>
      </c>
      <c r="M84" s="69">
        <v>34.866165136153917</v>
      </c>
      <c r="N84" s="69">
        <v>17.230478971097181</v>
      </c>
      <c r="O84" s="76">
        <v>91.473646514044873</v>
      </c>
      <c r="P84" s="76">
        <v>79.841265792443693</v>
      </c>
    </row>
    <row r="85" spans="2:16" x14ac:dyDescent="0.2">
      <c r="B85" s="66">
        <v>38070</v>
      </c>
      <c r="C85" s="74">
        <v>2004</v>
      </c>
      <c r="D85" s="68">
        <v>30.295138888888889</v>
      </c>
      <c r="E85" s="68" t="str">
        <f t="shared" si="1"/>
        <v>Low</v>
      </c>
      <c r="F85" s="68">
        <v>5708.3070452155625</v>
      </c>
      <c r="G85" s="69">
        <v>0.77620287942342414</v>
      </c>
      <c r="H85" s="69">
        <v>0.44680797092841612</v>
      </c>
      <c r="I85" s="69">
        <v>7.3749999999999996E-2</v>
      </c>
      <c r="J85" s="69">
        <v>6.0931771507994545E-2</v>
      </c>
      <c r="K85" s="69">
        <v>8.0174749528173897E-2</v>
      </c>
      <c r="L85" s="75">
        <v>172.98897116371825</v>
      </c>
      <c r="M85" s="69">
        <v>37.46690284972091</v>
      </c>
      <c r="N85" s="69">
        <v>19.253562940756961</v>
      </c>
      <c r="O85" s="76">
        <v>92.299555898860675</v>
      </c>
      <c r="P85" s="76">
        <v>82.398112520286361</v>
      </c>
    </row>
    <row r="86" spans="2:16" x14ac:dyDescent="0.2">
      <c r="B86" s="66">
        <v>38071</v>
      </c>
      <c r="C86" s="74">
        <v>2004</v>
      </c>
      <c r="D86" s="68">
        <v>81.909722222222214</v>
      </c>
      <c r="E86" s="68" t="str">
        <f t="shared" si="1"/>
        <v>Low</v>
      </c>
      <c r="F86" s="68">
        <v>5850.5238095238092</v>
      </c>
      <c r="G86" s="69">
        <v>0.75560277179755986</v>
      </c>
      <c r="H86" s="69">
        <v>0.4520144311286739</v>
      </c>
      <c r="I86" s="69">
        <v>8.0500000000000002E-2</v>
      </c>
      <c r="J86" s="69">
        <v>7.4731231743257368E-2</v>
      </c>
      <c r="K86" s="69">
        <v>0.10133150926403203</v>
      </c>
      <c r="L86" s="75">
        <v>172.29578379061326</v>
      </c>
      <c r="M86" s="69">
        <v>36.004886836413789</v>
      </c>
      <c r="N86" s="69">
        <v>18.60710423582151</v>
      </c>
      <c r="O86" s="76">
        <v>90.296935000636296</v>
      </c>
      <c r="P86" s="76">
        <v>78.006643493822281</v>
      </c>
    </row>
    <row r="87" spans="2:16" x14ac:dyDescent="0.2">
      <c r="B87" s="66">
        <v>38072</v>
      </c>
      <c r="C87" s="74">
        <v>2004</v>
      </c>
      <c r="D87" s="68">
        <v>69.045138888888886</v>
      </c>
      <c r="E87" s="68" t="str">
        <f t="shared" si="1"/>
        <v>Low</v>
      </c>
      <c r="F87" s="68">
        <v>5407.07627118644</v>
      </c>
      <c r="G87" s="69">
        <v>0.66715949777794314</v>
      </c>
      <c r="H87" s="69">
        <v>0.38250997896369326</v>
      </c>
      <c r="I87" s="69">
        <v>8.1500000000000003E-2</v>
      </c>
      <c r="J87" s="69">
        <v>8.1448955325199732E-2</v>
      </c>
      <c r="K87" s="69">
        <v>8.6686131351114817E-2</v>
      </c>
      <c r="L87" s="75">
        <v>164.39713867848249</v>
      </c>
      <c r="M87" s="69">
        <v>31.797875253317795</v>
      </c>
      <c r="N87" s="69">
        <v>16.105456567760093</v>
      </c>
      <c r="O87" s="76">
        <v>88.016273463985783</v>
      </c>
      <c r="P87" s="76">
        <v>77.754372391421441</v>
      </c>
    </row>
    <row r="88" spans="2:16" x14ac:dyDescent="0.2">
      <c r="B88" s="66">
        <v>38073</v>
      </c>
      <c r="C88" s="74">
        <v>2004</v>
      </c>
      <c r="D88" s="68">
        <v>61.059027777777771</v>
      </c>
      <c r="E88" s="68" t="str">
        <f t="shared" si="1"/>
        <v>Low</v>
      </c>
      <c r="F88" s="68">
        <v>5458.208333333333</v>
      </c>
      <c r="G88" s="69">
        <v>0.60471252481698057</v>
      </c>
      <c r="H88" s="69">
        <v>0.39417507185072942</v>
      </c>
      <c r="I88" s="69">
        <v>5.8499999999999996E-2</v>
      </c>
      <c r="J88" s="69">
        <v>8.3900677882750227E-2</v>
      </c>
      <c r="K88" s="69">
        <v>8.988077246867987E-2</v>
      </c>
      <c r="L88" s="75">
        <v>171.17627825477626</v>
      </c>
      <c r="M88" s="69">
        <v>31.472019026336746</v>
      </c>
      <c r="N88" s="69">
        <v>18.42896048486455</v>
      </c>
      <c r="O88" s="76">
        <v>86.355590897632908</v>
      </c>
      <c r="P88" s="76">
        <v>77.575842754004</v>
      </c>
    </row>
    <row r="89" spans="2:16" x14ac:dyDescent="0.2">
      <c r="B89" s="66">
        <v>38074</v>
      </c>
      <c r="C89" s="74">
        <v>2004</v>
      </c>
      <c r="D89" s="68">
        <v>77.309027777777786</v>
      </c>
      <c r="E89" s="68" t="str">
        <f t="shared" si="1"/>
        <v>Low</v>
      </c>
      <c r="F89" s="68">
        <v>5683.833333333333</v>
      </c>
      <c r="G89" s="69">
        <v>0.72053565491620963</v>
      </c>
      <c r="H89" s="69">
        <v>0.43012091376198575</v>
      </c>
      <c r="I89" s="69">
        <v>0.109</v>
      </c>
      <c r="J89" s="69">
        <v>7.7985688646818582E-2</v>
      </c>
      <c r="K89" s="69">
        <v>9.6353154293950999E-2</v>
      </c>
      <c r="L89" s="75">
        <v>195.08080384506351</v>
      </c>
      <c r="M89" s="69">
        <v>37.147231195305366</v>
      </c>
      <c r="N89" s="69">
        <v>19.351484671739048</v>
      </c>
      <c r="O89" s="76">
        <v>89.363625893225475</v>
      </c>
      <c r="P89" s="76">
        <v>77.9854423374004</v>
      </c>
    </row>
    <row r="90" spans="2:16" x14ac:dyDescent="0.2">
      <c r="B90" s="66">
        <v>38075</v>
      </c>
      <c r="C90" s="74">
        <v>2004</v>
      </c>
      <c r="D90" s="68">
        <v>58.315972222222214</v>
      </c>
      <c r="E90" s="68" t="str">
        <f t="shared" si="1"/>
        <v>Low</v>
      </c>
      <c r="F90" s="68">
        <v>5255.0909766060167</v>
      </c>
      <c r="G90" s="69">
        <v>0.73972872864914818</v>
      </c>
      <c r="H90" s="69">
        <v>0.59809747631129551</v>
      </c>
      <c r="I90" s="69">
        <v>0.11674999999999999</v>
      </c>
      <c r="J90" s="69">
        <v>7.4300500079331089E-2</v>
      </c>
      <c r="K90" s="69">
        <v>0.14206384123140908</v>
      </c>
      <c r="L90" s="75">
        <v>195.32368888242675</v>
      </c>
      <c r="M90" s="69">
        <v>38.382920751337288</v>
      </c>
      <c r="N90" s="69">
        <v>26.395850081968739</v>
      </c>
      <c r="O90" s="76">
        <v>90.130129943691458</v>
      </c>
      <c r="P90" s="76">
        <v>76.659882041926508</v>
      </c>
    </row>
    <row r="91" spans="2:16" x14ac:dyDescent="0.2">
      <c r="B91" s="66">
        <v>38076</v>
      </c>
      <c r="C91" s="74">
        <v>2004</v>
      </c>
      <c r="D91" s="75">
        <v>82.430555555555557</v>
      </c>
      <c r="E91" s="68" t="str">
        <f t="shared" si="1"/>
        <v>Low</v>
      </c>
      <c r="F91" s="75">
        <v>6131.5</v>
      </c>
      <c r="G91" s="101">
        <v>0.83686810444711734</v>
      </c>
      <c r="H91" s="101">
        <v>0.72518829836941745</v>
      </c>
      <c r="I91" s="101">
        <v>0.10075000000000001</v>
      </c>
      <c r="J91" s="69">
        <v>8.5965057580067547E-2</v>
      </c>
      <c r="K91" s="69">
        <v>0.19532810889761718</v>
      </c>
      <c r="L91" s="75">
        <v>238.91978172933025</v>
      </c>
      <c r="M91" s="69">
        <v>37.334792478228202</v>
      </c>
      <c r="N91" s="69">
        <v>26.479226165904496</v>
      </c>
      <c r="O91" s="102">
        <v>89.934766873113688</v>
      </c>
      <c r="P91" s="102">
        <v>73.608062895773074</v>
      </c>
    </row>
    <row r="92" spans="2:16" x14ac:dyDescent="0.2">
      <c r="B92" s="66">
        <v>38077</v>
      </c>
      <c r="C92" s="74">
        <v>2004</v>
      </c>
      <c r="D92" s="75">
        <v>74.166666666666671</v>
      </c>
      <c r="E92" s="68" t="str">
        <f t="shared" si="1"/>
        <v>Low</v>
      </c>
      <c r="F92" s="75">
        <v>5617.1267207906776</v>
      </c>
      <c r="G92" s="101">
        <v>0.8391251550847969</v>
      </c>
      <c r="H92" s="101">
        <v>0.75903343238577492</v>
      </c>
      <c r="I92" s="101">
        <v>8.1500000000000003E-2</v>
      </c>
      <c r="J92" s="69">
        <v>8.6867689745008914E-2</v>
      </c>
      <c r="K92" s="69">
        <v>0.17333604669842387</v>
      </c>
      <c r="L92" s="75">
        <v>204.08374457802466</v>
      </c>
      <c r="M92" s="69">
        <v>38.003181972029118</v>
      </c>
      <c r="N92" s="69">
        <v>29.694349124400532</v>
      </c>
      <c r="O92" s="102">
        <v>89.852905549000795</v>
      </c>
      <c r="P92" s="102">
        <v>77.616098719616957</v>
      </c>
    </row>
    <row r="93" spans="2:16" x14ac:dyDescent="0.2">
      <c r="B93" s="66">
        <v>38078</v>
      </c>
      <c r="C93" s="74">
        <v>2004</v>
      </c>
      <c r="D93" s="75">
        <v>64.513888888888886</v>
      </c>
      <c r="E93" s="68" t="str">
        <f t="shared" si="1"/>
        <v>Low</v>
      </c>
      <c r="F93" s="75">
        <v>5403.1457532331387</v>
      </c>
      <c r="G93" s="101">
        <v>0.68094205918956685</v>
      </c>
      <c r="H93" s="101">
        <v>0.56121829899751585</v>
      </c>
      <c r="I93" s="101">
        <v>9.5000000000000001E-2</v>
      </c>
      <c r="J93" s="69">
        <v>8.0272582316278415E-2</v>
      </c>
      <c r="K93" s="69">
        <v>0.13022549051220342</v>
      </c>
      <c r="L93" s="75">
        <v>168.54154591623811</v>
      </c>
      <c r="M93" s="69">
        <v>32.714060211695937</v>
      </c>
      <c r="N93" s="69">
        <v>23.545611519333239</v>
      </c>
      <c r="O93" s="102">
        <v>88.428421375628076</v>
      </c>
      <c r="P93" s="102">
        <v>77.222833734037437</v>
      </c>
    </row>
    <row r="94" spans="2:16" x14ac:dyDescent="0.2">
      <c r="B94" s="66">
        <v>38079</v>
      </c>
      <c r="C94" s="74">
        <v>2004</v>
      </c>
      <c r="D94" s="75">
        <v>40.069444444444443</v>
      </c>
      <c r="E94" s="68" t="str">
        <f t="shared" si="1"/>
        <v>Low</v>
      </c>
      <c r="F94" s="75">
        <v>4624.1461006910167</v>
      </c>
      <c r="G94" s="101">
        <v>0.59157481823212199</v>
      </c>
      <c r="H94" s="101">
        <v>0.45883220504399846</v>
      </c>
      <c r="I94" s="101">
        <v>7.4500000000000011E-2</v>
      </c>
      <c r="J94" s="69">
        <v>7.1128048870529412E-2</v>
      </c>
      <c r="K94" s="69">
        <v>9.2444175428299788E-2</v>
      </c>
      <c r="L94" s="75">
        <v>156.56083282414079</v>
      </c>
      <c r="M94" s="69">
        <v>29.007394432139886</v>
      </c>
      <c r="N94" s="69">
        <v>20.463202123139894</v>
      </c>
      <c r="O94" s="102">
        <v>88.192711363352814</v>
      </c>
      <c r="P94" s="102">
        <v>80.214587423340006</v>
      </c>
    </row>
    <row r="95" spans="2:16" x14ac:dyDescent="0.2">
      <c r="B95" s="66">
        <v>38080</v>
      </c>
      <c r="C95" s="74">
        <v>2004</v>
      </c>
      <c r="D95" s="75">
        <v>68.055555555555543</v>
      </c>
      <c r="E95" s="68" t="str">
        <f t="shared" si="1"/>
        <v>Low</v>
      </c>
      <c r="F95" s="75">
        <v>5491.6591304347785</v>
      </c>
      <c r="G95" s="101">
        <v>0.80462936328963064</v>
      </c>
      <c r="H95" s="101">
        <v>0.7081027083975191</v>
      </c>
      <c r="I95" s="101">
        <v>7.9250000000000001E-2</v>
      </c>
      <c r="J95" s="69">
        <v>6.9858790845591226E-2</v>
      </c>
      <c r="K95" s="69">
        <v>0.15891780199765168</v>
      </c>
      <c r="L95" s="75">
        <v>184.91248956659706</v>
      </c>
      <c r="M95" s="69">
        <v>35.753282975118275</v>
      </c>
      <c r="N95" s="69">
        <v>26.829475781274137</v>
      </c>
      <c r="O95" s="102">
        <v>91.496355137262015</v>
      </c>
      <c r="P95" s="102">
        <v>78.018873692357005</v>
      </c>
    </row>
    <row r="96" spans="2:16" x14ac:dyDescent="0.2">
      <c r="B96" s="66">
        <v>38081</v>
      </c>
      <c r="C96" s="74">
        <v>2004</v>
      </c>
      <c r="D96" s="75">
        <v>81.319444444444443</v>
      </c>
      <c r="E96" s="68" t="str">
        <f t="shared" si="1"/>
        <v>Low</v>
      </c>
      <c r="F96" s="75">
        <v>5641.666666666667</v>
      </c>
      <c r="G96" s="101">
        <v>0.78803112511669127</v>
      </c>
      <c r="H96" s="101">
        <v>0.68320966687444606</v>
      </c>
      <c r="I96" s="101">
        <v>6.3750000000000001E-2</v>
      </c>
      <c r="J96" s="69">
        <v>7.7463600088909845E-2</v>
      </c>
      <c r="K96" s="69">
        <v>0.1664184088580935</v>
      </c>
      <c r="L96" s="75">
        <v>165.11083779447571</v>
      </c>
      <c r="M96" s="69">
        <v>35.440752254999317</v>
      </c>
      <c r="N96" s="69">
        <v>25.8858453170361</v>
      </c>
      <c r="O96" s="102">
        <v>90.367302860712371</v>
      </c>
      <c r="P96" s="102">
        <v>76.130750158202076</v>
      </c>
    </row>
    <row r="97" spans="2:16" x14ac:dyDescent="0.2">
      <c r="B97" s="66">
        <v>38082</v>
      </c>
      <c r="C97" s="74">
        <v>2004</v>
      </c>
      <c r="D97" s="75">
        <v>87.204861111111114</v>
      </c>
      <c r="E97" s="68" t="str">
        <f t="shared" si="1"/>
        <v>Low</v>
      </c>
      <c r="F97" s="75">
        <v>6363.458333333333</v>
      </c>
      <c r="G97" s="101">
        <v>0.7535151585021248</v>
      </c>
      <c r="H97" s="101">
        <v>0.60145270648311</v>
      </c>
      <c r="I97" s="101">
        <v>8.0249999999999988E-2</v>
      </c>
      <c r="J97" s="69">
        <v>7.249064339465891E-2</v>
      </c>
      <c r="K97" s="69">
        <v>0.1251834071265388</v>
      </c>
      <c r="L97" s="75">
        <v>163.62060190061476</v>
      </c>
      <c r="M97" s="69">
        <v>38.215484841872026</v>
      </c>
      <c r="N97" s="69">
        <v>26.800179652313943</v>
      </c>
      <c r="O97" s="102">
        <v>90.551376506746195</v>
      </c>
      <c r="P97" s="102">
        <v>79.558007517796582</v>
      </c>
    </row>
    <row r="98" spans="2:16" x14ac:dyDescent="0.2">
      <c r="B98" s="66">
        <v>38083</v>
      </c>
      <c r="C98" s="74">
        <v>2004</v>
      </c>
      <c r="D98" s="75">
        <v>83.888888888888886</v>
      </c>
      <c r="E98" s="68" t="str">
        <f t="shared" si="1"/>
        <v>Low</v>
      </c>
      <c r="F98" s="75">
        <v>5851.7400419287205</v>
      </c>
      <c r="G98" s="101">
        <v>0.77679412064687159</v>
      </c>
      <c r="H98" s="101">
        <v>0.52703371482502648</v>
      </c>
      <c r="I98" s="101">
        <v>6.275E-2</v>
      </c>
      <c r="J98" s="69">
        <v>8.9273210179513951E-2</v>
      </c>
      <c r="K98" s="69">
        <v>0.13233568500905266</v>
      </c>
      <c r="L98" s="75">
        <v>169.61547506624575</v>
      </c>
      <c r="M98" s="69">
        <v>36.430769809311677</v>
      </c>
      <c r="N98" s="69">
        <v>20.995543657831181</v>
      </c>
      <c r="O98" s="102">
        <v>88.72473695023983</v>
      </c>
      <c r="P98" s="102">
        <v>75.365229916755027</v>
      </c>
    </row>
    <row r="99" spans="2:16" x14ac:dyDescent="0.2">
      <c r="B99" s="66">
        <v>38084</v>
      </c>
      <c r="C99" s="74">
        <v>2004</v>
      </c>
      <c r="D99" s="75">
        <v>88.263888888888872</v>
      </c>
      <c r="E99" s="68" t="str">
        <f t="shared" si="1"/>
        <v>Low</v>
      </c>
      <c r="F99" s="75">
        <v>5790.5947826086913</v>
      </c>
      <c r="G99" s="101">
        <v>0.63808996560782227</v>
      </c>
      <c r="H99" s="101">
        <v>0.36596808471257741</v>
      </c>
      <c r="I99" s="101">
        <v>6.3500000000000001E-2</v>
      </c>
      <c r="J99" s="69">
        <v>8.3085640250503634E-2</v>
      </c>
      <c r="K99" s="69">
        <v>8.6885197038023762E-2</v>
      </c>
      <c r="L99" s="75">
        <v>167.98828556908731</v>
      </c>
      <c r="M99" s="69">
        <v>32.113350608833386</v>
      </c>
      <c r="N99" s="69">
        <v>16.193227767010548</v>
      </c>
      <c r="O99" s="102">
        <v>87.204562069487039</v>
      </c>
      <c r="P99" s="102">
        <v>76.670043742411366</v>
      </c>
    </row>
    <row r="100" spans="2:16" x14ac:dyDescent="0.2">
      <c r="B100" s="66">
        <v>38085</v>
      </c>
      <c r="C100" s="74">
        <v>2004</v>
      </c>
      <c r="D100" s="75">
        <v>65.78125</v>
      </c>
      <c r="E100" s="68" t="str">
        <f t="shared" si="1"/>
        <v>Low</v>
      </c>
      <c r="F100" s="75">
        <v>5276.791666666667</v>
      </c>
      <c r="G100" s="101">
        <v>0.80285605856865361</v>
      </c>
      <c r="H100" s="101">
        <v>0.59492378380684285</v>
      </c>
      <c r="I100" s="101">
        <v>5.3749999999999999E-2</v>
      </c>
      <c r="J100" s="69">
        <v>7.6464214748593773E-2</v>
      </c>
      <c r="K100" s="69">
        <v>0.14475609928999467</v>
      </c>
      <c r="L100" s="75">
        <v>158.01262665235328</v>
      </c>
      <c r="M100" s="69">
        <v>33.822614627227772</v>
      </c>
      <c r="N100" s="69">
        <v>21.058192192747963</v>
      </c>
      <c r="O100" s="102">
        <v>90.680507673714558</v>
      </c>
      <c r="P100" s="102">
        <v>76.19109376886054</v>
      </c>
    </row>
    <row r="101" spans="2:16" x14ac:dyDescent="0.2">
      <c r="B101" s="66">
        <v>38086</v>
      </c>
      <c r="C101" s="74">
        <v>2004</v>
      </c>
      <c r="D101" s="75">
        <v>78.454861111111114</v>
      </c>
      <c r="E101" s="68" t="str">
        <f t="shared" si="1"/>
        <v>Low</v>
      </c>
      <c r="F101" s="75">
        <v>5616.166666666667</v>
      </c>
      <c r="G101" s="101">
        <v>0.75893324172448595</v>
      </c>
      <c r="H101" s="101">
        <v>0.45475618841595689</v>
      </c>
      <c r="I101" s="101">
        <v>7.2999999999999995E-2</v>
      </c>
      <c r="J101" s="69">
        <v>8.2644748247041724E-2</v>
      </c>
      <c r="K101" s="69">
        <v>0.11553041937477317</v>
      </c>
      <c r="L101" s="75">
        <v>163.71495393637929</v>
      </c>
      <c r="M101" s="69">
        <v>33.493251286000223</v>
      </c>
      <c r="N101" s="69">
        <v>16.874260011639556</v>
      </c>
      <c r="O101" s="102">
        <v>89.330814870148401</v>
      </c>
      <c r="P101" s="102">
        <v>75.109294458004669</v>
      </c>
    </row>
    <row r="102" spans="2:16" x14ac:dyDescent="0.2">
      <c r="B102" s="66">
        <v>38087</v>
      </c>
      <c r="C102" s="74">
        <v>2004</v>
      </c>
      <c r="D102" s="75">
        <v>83.350694444444443</v>
      </c>
      <c r="E102" s="68" t="str">
        <f t="shared" si="1"/>
        <v>Low</v>
      </c>
      <c r="F102" s="75">
        <v>5762.2841029256297</v>
      </c>
      <c r="G102" s="101">
        <v>0.87811720829039119</v>
      </c>
      <c r="H102" s="101">
        <v>0.45654314341437274</v>
      </c>
      <c r="I102" s="101">
        <v>6.8000000000000005E-2</v>
      </c>
      <c r="J102" s="69">
        <v>7.9516390875151291E-2</v>
      </c>
      <c r="K102" s="69">
        <v>0.10887208447480459</v>
      </c>
      <c r="L102" s="75">
        <v>174.90269800573685</v>
      </c>
      <c r="M102" s="69">
        <v>36.677931221352353</v>
      </c>
      <c r="N102" s="69">
        <v>16.041995738847206</v>
      </c>
      <c r="O102" s="102">
        <v>91.142240090985851</v>
      </c>
      <c r="P102" s="102">
        <v>76.673259575701977</v>
      </c>
    </row>
    <row r="103" spans="2:16" x14ac:dyDescent="0.2">
      <c r="B103" s="66">
        <v>38088</v>
      </c>
      <c r="C103" s="74">
        <v>2004</v>
      </c>
      <c r="D103" s="75">
        <v>80.590277777777771</v>
      </c>
      <c r="E103" s="68" t="str">
        <f t="shared" si="1"/>
        <v>Low</v>
      </c>
      <c r="F103" s="75">
        <v>5095.8178633975513</v>
      </c>
      <c r="G103" s="101">
        <v>0.8535457985958198</v>
      </c>
      <c r="H103" s="101">
        <v>0.37756540885778389</v>
      </c>
      <c r="I103" s="101">
        <v>7.6499999999999999E-2</v>
      </c>
      <c r="J103" s="69">
        <v>7.3937856090247042E-2</v>
      </c>
      <c r="K103" s="69">
        <v>9.4446969605268632E-2</v>
      </c>
      <c r="L103" s="75">
        <v>174.33267221445089</v>
      </c>
      <c r="M103" s="69">
        <v>37.976054444675796</v>
      </c>
      <c r="N103" s="69">
        <v>13.858773710339499</v>
      </c>
      <c r="O103" s="102">
        <v>91.515675588129582</v>
      </c>
      <c r="P103" s="102">
        <v>75.499675024150321</v>
      </c>
    </row>
    <row r="104" spans="2:16" x14ac:dyDescent="0.2">
      <c r="B104" s="66">
        <v>38089</v>
      </c>
      <c r="C104" s="74">
        <v>2004</v>
      </c>
      <c r="D104" s="75">
        <v>76.041666666666657</v>
      </c>
      <c r="E104" s="68" t="str">
        <f t="shared" si="1"/>
        <v>Low</v>
      </c>
      <c r="F104" s="75">
        <v>5120</v>
      </c>
      <c r="G104" s="101">
        <v>0.94085364692008466</v>
      </c>
      <c r="H104" s="101">
        <v>0.46596712211466473</v>
      </c>
      <c r="I104" s="101">
        <v>8.3000000000000004E-2</v>
      </c>
      <c r="J104" s="69">
        <v>8.4926740438217851E-2</v>
      </c>
      <c r="K104" s="69">
        <v>0.10905798759235767</v>
      </c>
      <c r="L104" s="75">
        <v>179.08063388572134</v>
      </c>
      <c r="M104" s="69">
        <v>39.844925418140704</v>
      </c>
      <c r="N104" s="69">
        <v>16.688398942981021</v>
      </c>
      <c r="O104" s="102">
        <v>91.167737664708355</v>
      </c>
      <c r="P104" s="102">
        <v>77.099157232081211</v>
      </c>
    </row>
    <row r="105" spans="2:16" x14ac:dyDescent="0.2">
      <c r="B105" s="66">
        <v>38090</v>
      </c>
      <c r="C105" s="74">
        <v>2004</v>
      </c>
      <c r="D105" s="75">
        <v>89.079861111111128</v>
      </c>
      <c r="E105" s="68" t="str">
        <f t="shared" si="1"/>
        <v>Low</v>
      </c>
      <c r="F105" s="75">
        <v>5714.9466192170858</v>
      </c>
      <c r="G105" s="101">
        <v>0.79010718623470944</v>
      </c>
      <c r="H105" s="101">
        <v>0.42063903239170558</v>
      </c>
      <c r="I105" s="101">
        <v>8.5750000000000007E-2</v>
      </c>
      <c r="J105" s="69">
        <v>8.2166617786419635E-2</v>
      </c>
      <c r="K105" s="69">
        <v>0.1033022780248095</v>
      </c>
      <c r="L105" s="75">
        <v>185.30677907896495</v>
      </c>
      <c r="M105" s="69">
        <v>34.276626076207592</v>
      </c>
      <c r="N105" s="69">
        <v>15.431054215754472</v>
      </c>
      <c r="O105" s="102">
        <v>89.8157410455389</v>
      </c>
      <c r="P105" s="102">
        <v>75.949764211126904</v>
      </c>
    </row>
    <row r="106" spans="2:16" x14ac:dyDescent="0.2">
      <c r="B106" s="66">
        <v>38091</v>
      </c>
      <c r="C106" s="74">
        <v>2004</v>
      </c>
      <c r="D106" s="75">
        <v>94.288194444444443</v>
      </c>
      <c r="E106" s="68" t="str">
        <f t="shared" si="1"/>
        <v>High</v>
      </c>
      <c r="F106" s="75">
        <v>6140.25</v>
      </c>
      <c r="G106" s="101">
        <v>0.75984703728587333</v>
      </c>
      <c r="H106" s="101">
        <v>0.40261729895912218</v>
      </c>
      <c r="I106" s="101">
        <v>0.11349999999999999</v>
      </c>
      <c r="J106" s="69">
        <v>8.0929316713031135E-2</v>
      </c>
      <c r="K106" s="69">
        <v>0.11258209169844154</v>
      </c>
      <c r="L106" s="75">
        <v>185.97649987490425</v>
      </c>
      <c r="M106" s="69">
        <v>36.84594302102844</v>
      </c>
      <c r="N106" s="69">
        <v>15.818648081593437</v>
      </c>
      <c r="O106" s="102">
        <v>89.545739216154516</v>
      </c>
      <c r="P106" s="102">
        <v>72.553498318204504</v>
      </c>
    </row>
    <row r="107" spans="2:16" x14ac:dyDescent="0.2">
      <c r="B107" s="66">
        <v>38092</v>
      </c>
      <c r="C107" s="74">
        <v>2004</v>
      </c>
      <c r="D107" s="75">
        <v>49.149305555555564</v>
      </c>
      <c r="E107" s="68" t="str">
        <f t="shared" si="1"/>
        <v>Low</v>
      </c>
      <c r="F107" s="75">
        <v>5333.6248360297332</v>
      </c>
      <c r="G107" s="101">
        <v>0.76806489658632571</v>
      </c>
      <c r="H107" s="101">
        <v>0.39761223637304477</v>
      </c>
      <c r="I107" s="101">
        <v>9.2000000000000012E-2</v>
      </c>
      <c r="J107" s="69">
        <v>9.0687784866815557E-2</v>
      </c>
      <c r="K107" s="69">
        <v>0.10509146942777926</v>
      </c>
      <c r="L107" s="75">
        <v>146.2110045517648</v>
      </c>
      <c r="M107" s="69">
        <v>35.519693927136473</v>
      </c>
      <c r="N107" s="69">
        <v>15.404779947399964</v>
      </c>
      <c r="O107" s="102">
        <v>88.418010684967371</v>
      </c>
      <c r="P107" s="102">
        <v>74.073897990115952</v>
      </c>
    </row>
    <row r="108" spans="2:16" x14ac:dyDescent="0.2">
      <c r="B108" s="66">
        <v>38093</v>
      </c>
      <c r="C108" s="74">
        <v>2004</v>
      </c>
      <c r="D108" s="75">
        <v>96.284722222222229</v>
      </c>
      <c r="E108" s="68" t="str">
        <f t="shared" si="1"/>
        <v>High</v>
      </c>
      <c r="F108" s="75">
        <v>6364.8467966573771</v>
      </c>
      <c r="G108" s="101">
        <v>0.68517511045020085</v>
      </c>
      <c r="H108" s="101">
        <v>0.42475282931951264</v>
      </c>
      <c r="I108" s="101">
        <v>7.825E-2</v>
      </c>
      <c r="J108" s="69">
        <v>0.11741572109604126</v>
      </c>
      <c r="K108" s="69">
        <v>0.14574859608933874</v>
      </c>
      <c r="L108" s="75">
        <v>203.28274675776709</v>
      </c>
      <c r="M108" s="69">
        <v>34.206560239935946</v>
      </c>
      <c r="N108" s="69">
        <v>16.897562793029294</v>
      </c>
      <c r="O108" s="102">
        <v>83.148664298095454</v>
      </c>
      <c r="P108" s="102">
        <v>66.257529676829051</v>
      </c>
    </row>
    <row r="109" spans="2:16" x14ac:dyDescent="0.2">
      <c r="B109" s="66">
        <v>38094</v>
      </c>
      <c r="C109" s="74">
        <v>2004</v>
      </c>
      <c r="D109" s="75">
        <v>74.201388888888886</v>
      </c>
      <c r="E109" s="68" t="str">
        <f t="shared" si="1"/>
        <v>Low</v>
      </c>
      <c r="F109" s="75">
        <v>6063.768736616702</v>
      </c>
      <c r="G109" s="101">
        <v>0.78334471618868706</v>
      </c>
      <c r="H109" s="101">
        <v>0.54456302044890492</v>
      </c>
      <c r="I109" s="101">
        <v>9.2249999999999999E-2</v>
      </c>
      <c r="J109" s="69">
        <v>9.4384498782472029E-2</v>
      </c>
      <c r="K109" s="69">
        <v>0.11609423482934055</v>
      </c>
      <c r="L109" s="75">
        <v>190.42490159601431</v>
      </c>
      <c r="M109" s="69">
        <v>35.964401791781</v>
      </c>
      <c r="N109" s="69">
        <v>22.423831588944356</v>
      </c>
      <c r="O109" s="102">
        <v>88.182312456882556</v>
      </c>
      <c r="P109" s="102">
        <v>79.090302654865425</v>
      </c>
    </row>
    <row r="110" spans="2:16" x14ac:dyDescent="0.2">
      <c r="B110" s="66">
        <v>38095</v>
      </c>
      <c r="C110" s="74">
        <v>2004</v>
      </c>
      <c r="D110" s="75">
        <v>75.6076388888889</v>
      </c>
      <c r="E110" s="68" t="str">
        <f t="shared" si="1"/>
        <v>Low</v>
      </c>
      <c r="F110" s="75">
        <v>6470.5</v>
      </c>
      <c r="G110" s="101">
        <v>0.71269195365440585</v>
      </c>
      <c r="H110" s="101">
        <v>0.50791874401900938</v>
      </c>
      <c r="I110" s="101">
        <v>0.10824999999999999</v>
      </c>
      <c r="J110" s="69">
        <v>9.6442429387644524E-2</v>
      </c>
      <c r="K110" s="69">
        <v>0.1393510034930146</v>
      </c>
      <c r="L110" s="75">
        <v>208.39396119122034</v>
      </c>
      <c r="M110" s="69">
        <v>35.748944376202218</v>
      </c>
      <c r="N110" s="69">
        <v>21.462427764015739</v>
      </c>
      <c r="O110" s="102">
        <v>86.701463276709987</v>
      </c>
      <c r="P110" s="102">
        <v>73.038133634706284</v>
      </c>
    </row>
    <row r="111" spans="2:16" x14ac:dyDescent="0.2">
      <c r="B111" s="66">
        <v>38096</v>
      </c>
      <c r="C111" s="74">
        <v>2004</v>
      </c>
      <c r="D111" s="75">
        <v>70.069444444444443</v>
      </c>
      <c r="E111" s="68" t="str">
        <f t="shared" si="1"/>
        <v>Low</v>
      </c>
      <c r="F111" s="75">
        <v>5937.333333333333</v>
      </c>
      <c r="G111" s="101">
        <v>0.75672507715374471</v>
      </c>
      <c r="H111" s="101">
        <v>0.44789514743312092</v>
      </c>
      <c r="I111" s="101">
        <v>7.1749999999999994E-2</v>
      </c>
      <c r="J111" s="69">
        <v>9.8048637939350536E-2</v>
      </c>
      <c r="K111" s="69">
        <v>0.11172461927055127</v>
      </c>
      <c r="L111" s="75">
        <v>216.1955212093188</v>
      </c>
      <c r="M111" s="69">
        <v>36.218631165593592</v>
      </c>
      <c r="N111" s="69">
        <v>18.546539456794068</v>
      </c>
      <c r="O111" s="102">
        <v>87.278593051616497</v>
      </c>
      <c r="P111" s="102">
        <v>75.509285510412013</v>
      </c>
    </row>
    <row r="112" spans="2:16" x14ac:dyDescent="0.2">
      <c r="B112" s="66">
        <v>38097</v>
      </c>
      <c r="C112" s="74">
        <v>2004</v>
      </c>
      <c r="D112" s="75">
        <v>71.111111111111114</v>
      </c>
      <c r="E112" s="68" t="str">
        <f t="shared" si="1"/>
        <v>Low</v>
      </c>
      <c r="F112" s="75">
        <v>5395.4488517745303</v>
      </c>
      <c r="G112" s="101">
        <v>0.84042019873426144</v>
      </c>
      <c r="H112" s="101">
        <v>0.49825100274467771</v>
      </c>
      <c r="I112" s="101">
        <v>0.08</v>
      </c>
      <c r="J112" s="69">
        <v>9.3509826358032275E-2</v>
      </c>
      <c r="K112" s="69">
        <v>0.10868990090687375</v>
      </c>
      <c r="L112" s="75">
        <v>177.30043155545806</v>
      </c>
      <c r="M112" s="69">
        <v>33.102080666767385</v>
      </c>
      <c r="N112" s="69">
        <v>17.324665996068763</v>
      </c>
      <c r="O112" s="102">
        <v>89.124705120671052</v>
      </c>
      <c r="P112" s="102">
        <v>78.678484170643998</v>
      </c>
    </row>
    <row r="113" spans="2:16" x14ac:dyDescent="0.2">
      <c r="B113" s="66">
        <v>38098</v>
      </c>
      <c r="C113" s="74">
        <v>2004</v>
      </c>
      <c r="D113" s="75">
        <v>70.625</v>
      </c>
      <c r="E113" s="68" t="str">
        <f t="shared" si="1"/>
        <v>Low</v>
      </c>
      <c r="F113" s="75">
        <v>6253.0377906976737</v>
      </c>
      <c r="G113" s="101">
        <v>0.86446898320495391</v>
      </c>
      <c r="H113" s="101">
        <v>0.74375935093700973</v>
      </c>
      <c r="I113" s="101">
        <v>7.9250000000000001E-2</v>
      </c>
      <c r="J113" s="69">
        <v>7.1222711676803052E-2</v>
      </c>
      <c r="K113" s="69">
        <v>0.16556564469621848</v>
      </c>
      <c r="L113" s="75">
        <v>155.56877787677507</v>
      </c>
      <c r="M113" s="69">
        <v>38.45406067316042</v>
      </c>
      <c r="N113" s="69">
        <v>28.142646751046808</v>
      </c>
      <c r="O113" s="102">
        <v>91.931374601704789</v>
      </c>
      <c r="P113" s="102">
        <v>78.199407548164345</v>
      </c>
    </row>
    <row r="114" spans="2:16" x14ac:dyDescent="0.2">
      <c r="B114" s="66">
        <v>38099</v>
      </c>
      <c r="C114" s="74">
        <v>2004</v>
      </c>
      <c r="D114" s="75">
        <v>56.371527777777771</v>
      </c>
      <c r="E114" s="68" t="str">
        <f t="shared" si="1"/>
        <v>Low</v>
      </c>
      <c r="F114" s="75">
        <v>5336.041666666667</v>
      </c>
      <c r="G114" s="101">
        <v>0.92089743510748445</v>
      </c>
      <c r="H114" s="101">
        <v>1.1965168648030295</v>
      </c>
      <c r="I114" s="101">
        <v>7.3749999999999996E-2</v>
      </c>
      <c r="J114" s="69">
        <v>6.741511159351897E-2</v>
      </c>
      <c r="K114" s="69">
        <v>0.30152909958570545</v>
      </c>
      <c r="L114" s="75">
        <v>177.41740760817112</v>
      </c>
      <c r="M114" s="69">
        <v>37.915721547257057</v>
      </c>
      <c r="N114" s="69">
        <v>39.990426012435513</v>
      </c>
      <c r="O114" s="102">
        <v>92.844486667122609</v>
      </c>
      <c r="P114" s="102">
        <v>75.36770031306726</v>
      </c>
    </row>
    <row r="115" spans="2:16" x14ac:dyDescent="0.2">
      <c r="B115" s="66">
        <v>38100</v>
      </c>
      <c r="C115" s="74">
        <v>2004</v>
      </c>
      <c r="D115" s="75">
        <v>70.850694444444443</v>
      </c>
      <c r="E115" s="68" t="str">
        <f t="shared" si="1"/>
        <v>Low</v>
      </c>
      <c r="F115" s="75">
        <v>5633.866760662675</v>
      </c>
      <c r="G115" s="101">
        <v>0.82707898687628567</v>
      </c>
      <c r="H115" s="101">
        <v>0.9201336376677629</v>
      </c>
      <c r="I115" s="101">
        <v>8.4000000000000005E-2</v>
      </c>
      <c r="J115" s="69">
        <v>6.4571213866282812E-2</v>
      </c>
      <c r="K115" s="69">
        <v>0.20677421060756504</v>
      </c>
      <c r="L115" s="75">
        <v>168.95013757566028</v>
      </c>
      <c r="M115" s="69">
        <v>38.412630521082434</v>
      </c>
      <c r="N115" s="69">
        <v>36.082994039846156</v>
      </c>
      <c r="O115" s="102">
        <v>92.347876651083112</v>
      </c>
      <c r="P115" s="102">
        <v>77.97430478015572</v>
      </c>
    </row>
    <row r="116" spans="2:16" x14ac:dyDescent="0.2">
      <c r="B116" s="66">
        <v>38101</v>
      </c>
      <c r="C116" s="74">
        <v>2004</v>
      </c>
      <c r="D116" s="75">
        <v>78.402777777777771</v>
      </c>
      <c r="E116" s="68" t="str">
        <f t="shared" si="1"/>
        <v>Low</v>
      </c>
      <c r="F116" s="75">
        <v>5498.5080928923253</v>
      </c>
      <c r="G116" s="101">
        <v>0.70365073037735271</v>
      </c>
      <c r="H116" s="101">
        <v>0.57795364639057611</v>
      </c>
      <c r="I116" s="101">
        <v>6.4000000000000001E-2</v>
      </c>
      <c r="J116" s="69">
        <v>7.2931589686131434E-2</v>
      </c>
      <c r="K116" s="69">
        <v>0.15544955625864715</v>
      </c>
      <c r="L116" s="75">
        <v>152.56300727619228</v>
      </c>
      <c r="M116" s="69">
        <v>35.881481542855759</v>
      </c>
      <c r="N116" s="69">
        <v>24.142739914514618</v>
      </c>
      <c r="O116" s="102">
        <v>89.817732233111727</v>
      </c>
      <c r="P116" s="102">
        <v>73.577056460312519</v>
      </c>
    </row>
    <row r="117" spans="2:16" x14ac:dyDescent="0.2">
      <c r="B117" s="66">
        <v>38102</v>
      </c>
      <c r="C117" s="74">
        <v>2004</v>
      </c>
      <c r="D117" s="75">
        <v>68.506944444444443</v>
      </c>
      <c r="E117" s="68" t="str">
        <f t="shared" si="1"/>
        <v>Low</v>
      </c>
      <c r="F117" s="75">
        <v>5173.0130695867219</v>
      </c>
      <c r="G117" s="101">
        <v>0.83897485173303821</v>
      </c>
      <c r="H117" s="101">
        <v>0.73558070133284159</v>
      </c>
      <c r="I117" s="101">
        <v>9.0249999999999997E-2</v>
      </c>
      <c r="J117" s="69">
        <v>8.1706030739273197E-2</v>
      </c>
      <c r="K117" s="69">
        <v>0.15432248179970789</v>
      </c>
      <c r="L117" s="75">
        <v>160.57645517078407</v>
      </c>
      <c r="M117" s="69">
        <v>37.315570351167707</v>
      </c>
      <c r="N117" s="69">
        <v>28.733831915110322</v>
      </c>
      <c r="O117" s="102">
        <v>90.458933390376373</v>
      </c>
      <c r="P117" s="102">
        <v>79.446275511212122</v>
      </c>
    </row>
    <row r="118" spans="2:16" x14ac:dyDescent="0.2">
      <c r="B118" s="66">
        <v>38103</v>
      </c>
      <c r="C118" s="74">
        <v>2004</v>
      </c>
      <c r="D118" s="75">
        <v>70.069444444444443</v>
      </c>
      <c r="E118" s="68" t="str">
        <f t="shared" si="1"/>
        <v>Low</v>
      </c>
      <c r="F118" s="75">
        <v>4795.2531645569625</v>
      </c>
      <c r="G118" s="101">
        <v>0.765044917367254</v>
      </c>
      <c r="H118" s="101">
        <v>0.72762487227638084</v>
      </c>
      <c r="I118" s="101">
        <v>9.5500000000000002E-2</v>
      </c>
      <c r="J118" s="69">
        <v>7.4826971218016236E-2</v>
      </c>
      <c r="K118" s="69">
        <v>0.14363293240445632</v>
      </c>
      <c r="L118" s="75">
        <v>101.83570759994363</v>
      </c>
      <c r="M118" s="69">
        <v>37.073131660631567</v>
      </c>
      <c r="N118" s="69">
        <v>31.447564320430338</v>
      </c>
      <c r="O118" s="102">
        <v>90.401096320233847</v>
      </c>
      <c r="P118" s="102">
        <v>80.627062253836584</v>
      </c>
    </row>
    <row r="119" spans="2:16" x14ac:dyDescent="0.2">
      <c r="B119" s="66">
        <v>38104</v>
      </c>
      <c r="C119" s="74">
        <v>2004</v>
      </c>
      <c r="D119" s="75">
        <v>59.565972222222221</v>
      </c>
      <c r="E119" s="68" t="str">
        <f t="shared" si="1"/>
        <v>Low</v>
      </c>
      <c r="F119" s="75">
        <v>4402.2222222222217</v>
      </c>
      <c r="G119" s="101">
        <v>0.79891436137942529</v>
      </c>
      <c r="H119" s="101">
        <v>0.76398310632585031</v>
      </c>
      <c r="I119" s="101">
        <v>8.4250000000000005E-2</v>
      </c>
      <c r="J119" s="69">
        <v>8.4947589141290067E-2</v>
      </c>
      <c r="K119" s="69">
        <v>0.18499616387405921</v>
      </c>
      <c r="L119" s="75">
        <v>145.5123506537341</v>
      </c>
      <c r="M119" s="69">
        <v>34.713602505372513</v>
      </c>
      <c r="N119" s="69">
        <v>28.266858508791714</v>
      </c>
      <c r="O119" s="102">
        <v>89.586209927033963</v>
      </c>
      <c r="P119" s="102">
        <v>76.284357933952649</v>
      </c>
    </row>
    <row r="120" spans="2:16" x14ac:dyDescent="0.2">
      <c r="B120" s="66">
        <v>38105</v>
      </c>
      <c r="C120" s="74">
        <v>2004</v>
      </c>
      <c r="D120" s="75">
        <v>42.708333333333329</v>
      </c>
      <c r="E120" s="68" t="str">
        <f t="shared" si="1"/>
        <v>Low</v>
      </c>
      <c r="F120" s="75">
        <v>4138.708333333333</v>
      </c>
      <c r="G120" s="101">
        <v>0.65340139231412775</v>
      </c>
      <c r="H120" s="101">
        <v>0.65830984368200629</v>
      </c>
      <c r="I120" s="101">
        <v>0.11375</v>
      </c>
      <c r="J120" s="69">
        <v>6.7593024275155233E-2</v>
      </c>
      <c r="K120" s="69">
        <v>0.14511240295618175</v>
      </c>
      <c r="L120" s="75">
        <v>153.25540801913252</v>
      </c>
      <c r="M120" s="69">
        <v>34.963063829885307</v>
      </c>
      <c r="N120" s="69">
        <v>30.715186347978339</v>
      </c>
      <c r="O120" s="102">
        <v>89.828520738243597</v>
      </c>
      <c r="P120" s="102">
        <v>78.326302548630451</v>
      </c>
    </row>
    <row r="121" spans="2:16" x14ac:dyDescent="0.2">
      <c r="B121" s="66">
        <v>38106</v>
      </c>
      <c r="C121" s="74">
        <v>2004</v>
      </c>
      <c r="D121" s="75">
        <v>14.618055555555557</v>
      </c>
      <c r="E121" s="68" t="str">
        <f t="shared" si="1"/>
        <v>Low</v>
      </c>
      <c r="F121" s="75">
        <v>4242.7748132337247</v>
      </c>
      <c r="G121" s="101">
        <v>0.63347525911125202</v>
      </c>
      <c r="H121" s="101">
        <v>0.58649398411180542</v>
      </c>
      <c r="I121" s="101">
        <v>8.7333333333333332E-2</v>
      </c>
      <c r="J121" s="69">
        <v>7.2985561085868969E-2</v>
      </c>
      <c r="K121" s="69">
        <v>0.12881831435407945</v>
      </c>
      <c r="L121" s="75">
        <v>132.62149026963496</v>
      </c>
      <c r="M121" s="69">
        <v>35.738021492365974</v>
      </c>
      <c r="N121" s="69">
        <v>29.251453010488738</v>
      </c>
      <c r="O121" s="102">
        <v>88.659076603757796</v>
      </c>
      <c r="P121" s="102">
        <v>78.380176635851143</v>
      </c>
    </row>
    <row r="122" spans="2:16" x14ac:dyDescent="0.2">
      <c r="B122" s="66">
        <v>38107</v>
      </c>
      <c r="C122" s="74">
        <v>2004</v>
      </c>
      <c r="D122" s="75">
        <v>25.833333333333336</v>
      </c>
      <c r="E122" s="68" t="str">
        <f t="shared" si="1"/>
        <v>Low</v>
      </c>
      <c r="F122" s="75">
        <v>4446.1678321678291</v>
      </c>
      <c r="G122" s="101">
        <v>0.76069278627421744</v>
      </c>
      <c r="H122" s="101">
        <v>0.71705905879283183</v>
      </c>
      <c r="I122" s="101">
        <v>0.13674999999999998</v>
      </c>
      <c r="J122" s="69">
        <v>0.10385032443591816</v>
      </c>
      <c r="K122" s="69">
        <v>0.19857491995635063</v>
      </c>
      <c r="L122" s="75">
        <v>147.65361738757127</v>
      </c>
      <c r="M122" s="69">
        <v>35.12210882227005</v>
      </c>
      <c r="N122" s="69">
        <v>27.840510748667953</v>
      </c>
      <c r="O122" s="102">
        <v>86.603947252565732</v>
      </c>
      <c r="P122" s="102">
        <v>72.826371482501941</v>
      </c>
    </row>
    <row r="123" spans="2:16" x14ac:dyDescent="0.2">
      <c r="B123" s="66">
        <v>38108</v>
      </c>
      <c r="C123" s="74">
        <v>2004</v>
      </c>
      <c r="D123" s="75">
        <v>65.972222222222214</v>
      </c>
      <c r="E123" s="68" t="str">
        <f t="shared" si="1"/>
        <v>Low</v>
      </c>
      <c r="F123" s="75">
        <v>5313</v>
      </c>
      <c r="G123" s="101">
        <v>0.72697537160188852</v>
      </c>
      <c r="H123" s="101">
        <v>0.55339673546379953</v>
      </c>
      <c r="I123" s="101">
        <v>7.325000000000001E-2</v>
      </c>
      <c r="J123" s="69">
        <v>9.4868067167893824E-2</v>
      </c>
      <c r="K123" s="69">
        <v>0.12995694859482396</v>
      </c>
      <c r="L123" s="75">
        <v>212.71145034243776</v>
      </c>
      <c r="M123" s="69">
        <v>33.220056018915123</v>
      </c>
      <c r="N123" s="69">
        <v>22.320017875556747</v>
      </c>
      <c r="O123" s="102">
        <v>87.19914958733392</v>
      </c>
      <c r="P123" s="102">
        <v>76.964336964578479</v>
      </c>
    </row>
    <row r="124" spans="2:16" x14ac:dyDescent="0.2">
      <c r="B124" s="66">
        <v>38109</v>
      </c>
      <c r="C124" s="74">
        <v>2004</v>
      </c>
      <c r="D124" s="75">
        <v>65.173611111111114</v>
      </c>
      <c r="E124" s="68" t="str">
        <f t="shared" si="1"/>
        <v>Low</v>
      </c>
      <c r="F124" s="75">
        <v>5730.375</v>
      </c>
      <c r="G124" s="101">
        <v>0.62395410126140671</v>
      </c>
      <c r="H124" s="101">
        <v>0.52001261136480303</v>
      </c>
      <c r="I124" s="101">
        <v>6.25E-2</v>
      </c>
      <c r="J124" s="69">
        <v>8.6264906287278148E-2</v>
      </c>
      <c r="K124" s="69">
        <v>0.14083658082672035</v>
      </c>
      <c r="L124" s="75">
        <v>196.11776645734525</v>
      </c>
      <c r="M124" s="69">
        <v>32.659764285236413</v>
      </c>
      <c r="N124" s="69">
        <v>23.111509380918896</v>
      </c>
      <c r="O124" s="102">
        <v>86.40265344725556</v>
      </c>
      <c r="P124" s="102">
        <v>73.363680521862477</v>
      </c>
    </row>
    <row r="125" spans="2:16" x14ac:dyDescent="0.2">
      <c r="B125" s="66">
        <v>38110</v>
      </c>
      <c r="C125" s="74">
        <v>2004</v>
      </c>
      <c r="D125" s="75">
        <v>49.427083333333336</v>
      </c>
      <c r="E125" s="68" t="str">
        <f t="shared" si="1"/>
        <v>Low</v>
      </c>
      <c r="F125" s="75">
        <v>4821.0167130919181</v>
      </c>
      <c r="G125" s="101">
        <v>0.67271723734484279</v>
      </c>
      <c r="H125" s="101">
        <v>0.64059412352356937</v>
      </c>
      <c r="I125" s="101">
        <v>5.425E-2</v>
      </c>
      <c r="J125" s="69">
        <v>9.5646193122256348E-2</v>
      </c>
      <c r="K125" s="69">
        <v>0.16606446929383148</v>
      </c>
      <c r="L125" s="75">
        <v>188.4359557326195</v>
      </c>
      <c r="M125" s="69">
        <v>31.796065895804549</v>
      </c>
      <c r="N125" s="69">
        <v>26.233500553676571</v>
      </c>
      <c r="O125" s="102">
        <v>86.040749971606616</v>
      </c>
      <c r="P125" s="102">
        <v>74.548112246191025</v>
      </c>
    </row>
    <row r="126" spans="2:16" x14ac:dyDescent="0.2">
      <c r="B126" s="66">
        <v>38111</v>
      </c>
      <c r="C126" s="74">
        <v>2004</v>
      </c>
      <c r="D126" s="75">
        <v>12.951388888888889</v>
      </c>
      <c r="E126" s="68" t="str">
        <f t="shared" si="1"/>
        <v>Low</v>
      </c>
      <c r="F126" s="75">
        <v>4547.8272789581906</v>
      </c>
      <c r="G126" s="101">
        <v>0.89474133489962748</v>
      </c>
      <c r="H126" s="101">
        <v>1.0216936488172315</v>
      </c>
      <c r="I126" s="101">
        <v>6.1749999999999999E-2</v>
      </c>
      <c r="J126" s="69">
        <v>7.5274917501972557E-2</v>
      </c>
      <c r="K126" s="69">
        <v>0.25292213502877126</v>
      </c>
      <c r="L126" s="75">
        <v>190.871363813622</v>
      </c>
      <c r="M126" s="69">
        <v>35.642689232716549</v>
      </c>
      <c r="N126" s="69">
        <v>33.619993373226528</v>
      </c>
      <c r="O126" s="102">
        <v>91.78069385130614</v>
      </c>
      <c r="P126" s="102">
        <v>75.815028673788561</v>
      </c>
    </row>
    <row r="127" spans="2:16" x14ac:dyDescent="0.2">
      <c r="B127" s="66">
        <v>38112</v>
      </c>
      <c r="C127" s="74">
        <v>2004</v>
      </c>
      <c r="D127" s="75">
        <v>45.364583333333329</v>
      </c>
      <c r="E127" s="68" t="str">
        <f t="shared" si="1"/>
        <v>Low</v>
      </c>
      <c r="F127" s="75">
        <v>5137.5595667869957</v>
      </c>
      <c r="G127" s="101">
        <v>0.74950912216608201</v>
      </c>
      <c r="H127" s="101">
        <v>0.75368960299817855</v>
      </c>
      <c r="I127" s="101">
        <v>0.08</v>
      </c>
      <c r="J127" s="69">
        <v>7.3070497165944701E-2</v>
      </c>
      <c r="K127" s="69">
        <v>0.18597520039197166</v>
      </c>
      <c r="L127" s="75">
        <v>194.488267436293</v>
      </c>
      <c r="M127" s="69">
        <v>39.195557444503102</v>
      </c>
      <c r="N127" s="69">
        <v>33.020253279149436</v>
      </c>
      <c r="O127" s="102">
        <v>90.419294285480419</v>
      </c>
      <c r="P127" s="102">
        <v>75.751121410669072</v>
      </c>
    </row>
    <row r="128" spans="2:16" x14ac:dyDescent="0.2">
      <c r="B128" s="66">
        <v>38113</v>
      </c>
      <c r="C128" s="74">
        <v>2004</v>
      </c>
      <c r="D128" s="75">
        <v>70.069444444444457</v>
      </c>
      <c r="E128" s="68" t="str">
        <f t="shared" si="1"/>
        <v>Low</v>
      </c>
      <c r="F128" s="75">
        <v>5145.6517205422315</v>
      </c>
      <c r="G128" s="101">
        <v>0.66869143409088327</v>
      </c>
      <c r="H128" s="101">
        <v>0.64037487458404585</v>
      </c>
      <c r="I128" s="101">
        <v>9.1999999999999998E-2</v>
      </c>
      <c r="J128" s="69">
        <v>7.4445388753088829E-2</v>
      </c>
      <c r="K128" s="69">
        <v>0.14494308452502544</v>
      </c>
      <c r="L128" s="75">
        <v>204.21540556430875</v>
      </c>
      <c r="M128" s="69">
        <v>35.922827601597369</v>
      </c>
      <c r="N128" s="69">
        <v>30.032141967195098</v>
      </c>
      <c r="O128" s="102">
        <v>89.051304523580114</v>
      </c>
      <c r="P128" s="102">
        <v>77.740540573878647</v>
      </c>
    </row>
    <row r="129" spans="2:16" x14ac:dyDescent="0.2">
      <c r="B129" s="66">
        <v>38114</v>
      </c>
      <c r="C129" s="74">
        <v>2004</v>
      </c>
      <c r="D129" s="75">
        <v>88.975694444444429</v>
      </c>
      <c r="E129" s="68" t="str">
        <f t="shared" si="1"/>
        <v>Low</v>
      </c>
      <c r="F129" s="75">
        <v>6510.0111152278569</v>
      </c>
      <c r="G129" s="101">
        <v>0.80066242986047087</v>
      </c>
      <c r="H129" s="101">
        <v>0.53151550097363087</v>
      </c>
      <c r="I129" s="101">
        <v>7.5499999999999998E-2</v>
      </c>
      <c r="J129" s="69">
        <v>0.11117938579082703</v>
      </c>
      <c r="K129" s="69">
        <v>0.15634777334126448</v>
      </c>
      <c r="L129" s="75">
        <v>280.59060579286802</v>
      </c>
      <c r="M129" s="69">
        <v>35.517498089444707</v>
      </c>
      <c r="N129" s="69">
        <v>19.42194997813154</v>
      </c>
      <c r="O129" s="102">
        <v>86.384470360467461</v>
      </c>
      <c r="P129" s="102">
        <v>71.157331959436007</v>
      </c>
    </row>
    <row r="130" spans="2:16" x14ac:dyDescent="0.2">
      <c r="B130" s="66">
        <v>38115</v>
      </c>
      <c r="C130" s="74">
        <v>2004</v>
      </c>
      <c r="D130" s="75">
        <v>82.847222222222214</v>
      </c>
      <c r="E130" s="68" t="str">
        <f t="shared" ref="E130:E193" si="2">IF(D130&gt;90,"High","Low")</f>
        <v>Low</v>
      </c>
      <c r="F130" s="75">
        <v>6582.5392296719019</v>
      </c>
      <c r="G130" s="101">
        <v>0.7334784884722908</v>
      </c>
      <c r="H130" s="101">
        <v>0.49453629528281279</v>
      </c>
      <c r="I130" s="101">
        <v>6.0249999999999998E-2</v>
      </c>
      <c r="J130" s="69">
        <v>0.10576230894388738</v>
      </c>
      <c r="K130" s="69">
        <v>0.12680333552543885</v>
      </c>
      <c r="L130" s="75">
        <v>271.65290860749224</v>
      </c>
      <c r="M130" s="69">
        <v>35.217663757762779</v>
      </c>
      <c r="N130" s="69">
        <v>20.696287843167834</v>
      </c>
      <c r="O130" s="102">
        <v>85.838466256247784</v>
      </c>
      <c r="P130" s="102">
        <v>74.817479377503574</v>
      </c>
    </row>
    <row r="131" spans="2:16" x14ac:dyDescent="0.2">
      <c r="B131" s="66">
        <v>38116</v>
      </c>
      <c r="C131" s="74">
        <v>2004</v>
      </c>
      <c r="D131" s="75">
        <v>88.420138888888872</v>
      </c>
      <c r="E131" s="68" t="str">
        <f t="shared" si="2"/>
        <v>Low</v>
      </c>
      <c r="F131" s="75">
        <v>7143.375</v>
      </c>
      <c r="G131" s="101">
        <v>0.88429792184535794</v>
      </c>
      <c r="H131" s="101">
        <v>0.8582450189230697</v>
      </c>
      <c r="I131" s="101">
        <v>8.8749999999999996E-2</v>
      </c>
      <c r="J131" s="69">
        <v>0.12191283432089886</v>
      </c>
      <c r="K131" s="69">
        <v>0.23990083429674339</v>
      </c>
      <c r="L131" s="75">
        <v>228.20348656828199</v>
      </c>
      <c r="M131" s="69">
        <v>35.854299851011163</v>
      </c>
      <c r="N131" s="69">
        <v>29.221189491232174</v>
      </c>
      <c r="O131" s="102">
        <v>86.507688820320467</v>
      </c>
      <c r="P131" s="102">
        <v>72.643818818282156</v>
      </c>
    </row>
    <row r="132" spans="2:16" x14ac:dyDescent="0.2">
      <c r="B132" s="66">
        <v>38117</v>
      </c>
      <c r="C132" s="74">
        <v>2004</v>
      </c>
      <c r="D132" s="75">
        <v>96.076388888888886</v>
      </c>
      <c r="E132" s="68" t="str">
        <f t="shared" si="2"/>
        <v>High</v>
      </c>
      <c r="F132" s="75">
        <v>6634.5</v>
      </c>
      <c r="G132" s="101">
        <v>0.74664758079357896</v>
      </c>
      <c r="H132" s="101">
        <v>0.59780094375876114</v>
      </c>
      <c r="I132" s="101">
        <v>6.9000000000000006E-2</v>
      </c>
      <c r="J132" s="69">
        <v>9.2344665264438824E-2</v>
      </c>
      <c r="K132" s="69">
        <v>0.13261805047472014</v>
      </c>
      <c r="L132" s="75">
        <v>228.61128075399728</v>
      </c>
      <c r="M132" s="69">
        <v>36.556947250298961</v>
      </c>
      <c r="N132" s="69">
        <v>26.057367224676877</v>
      </c>
      <c r="O132" s="102">
        <v>87.853768964436966</v>
      </c>
      <c r="P132" s="102">
        <v>78.213203623916584</v>
      </c>
    </row>
    <row r="133" spans="2:16" x14ac:dyDescent="0.2">
      <c r="B133" s="66">
        <v>38118</v>
      </c>
      <c r="C133" s="74">
        <v>2004</v>
      </c>
      <c r="D133" s="75">
        <v>91.5798611111111</v>
      </c>
      <c r="E133" s="68" t="str">
        <f t="shared" si="2"/>
        <v>High</v>
      </c>
      <c r="F133" s="75">
        <v>6148.0264531848288</v>
      </c>
      <c r="G133" s="101">
        <v>0.8269660693226627</v>
      </c>
      <c r="H133" s="101">
        <v>0.62468176855102786</v>
      </c>
      <c r="I133" s="101">
        <v>8.8250000000000009E-2</v>
      </c>
      <c r="J133" s="69">
        <v>0.10578639231506576</v>
      </c>
      <c r="K133" s="69">
        <v>0.15516833680989958</v>
      </c>
      <c r="L133" s="75">
        <v>235.99086485866175</v>
      </c>
      <c r="M133" s="69">
        <v>37.7272991414467</v>
      </c>
      <c r="N133" s="69">
        <v>24.647966484831084</v>
      </c>
      <c r="O133" s="102">
        <v>87.452728558304727</v>
      </c>
      <c r="P133" s="102">
        <v>75.635834492809096</v>
      </c>
    </row>
    <row r="134" spans="2:16" x14ac:dyDescent="0.2">
      <c r="B134" s="66">
        <v>38119</v>
      </c>
      <c r="C134" s="74">
        <v>2004</v>
      </c>
      <c r="D134" s="75">
        <v>79.166666666666657</v>
      </c>
      <c r="E134" s="68" t="str">
        <f t="shared" si="2"/>
        <v>Low</v>
      </c>
      <c r="F134" s="75">
        <v>6748.666666666667</v>
      </c>
      <c r="G134" s="101">
        <v>0.8531549776817644</v>
      </c>
      <c r="H134" s="101">
        <v>0.65325315005643092</v>
      </c>
      <c r="I134" s="101">
        <v>7.5250000000000011E-2</v>
      </c>
      <c r="J134" s="69">
        <v>9.4039759434914355E-2</v>
      </c>
      <c r="K134" s="69">
        <v>0.16232461562995587</v>
      </c>
      <c r="L134" s="75">
        <v>233.56239994257299</v>
      </c>
      <c r="M134" s="69">
        <v>33.600882830425832</v>
      </c>
      <c r="N134" s="69">
        <v>21.831388968157221</v>
      </c>
      <c r="O134" s="102">
        <v>89.226559479972082</v>
      </c>
      <c r="P134" s="102">
        <v>75.713137400745055</v>
      </c>
    </row>
    <row r="135" spans="2:16" x14ac:dyDescent="0.2">
      <c r="B135" s="66">
        <v>38120</v>
      </c>
      <c r="C135" s="74">
        <v>2004</v>
      </c>
      <c r="D135" s="75">
        <v>68.263888888888886</v>
      </c>
      <c r="E135" s="68" t="str">
        <f t="shared" si="2"/>
        <v>Low</v>
      </c>
      <c r="F135" s="75">
        <v>6080.6838799720817</v>
      </c>
      <c r="G135" s="101">
        <v>0.71370334758626153</v>
      </c>
      <c r="H135" s="101">
        <v>0.49969324386794467</v>
      </c>
      <c r="I135" s="101">
        <v>5.3500000000000006E-2</v>
      </c>
      <c r="J135" s="69">
        <v>6.4381084080591081E-2</v>
      </c>
      <c r="K135" s="69">
        <v>0.10267401808761362</v>
      </c>
      <c r="L135" s="75">
        <v>210.26144790510625</v>
      </c>
      <c r="M135" s="69">
        <v>33.081120865366273</v>
      </c>
      <c r="N135" s="69">
        <v>20.290213322388475</v>
      </c>
      <c r="O135" s="102">
        <v>91.156267337387021</v>
      </c>
      <c r="P135" s="102">
        <v>79.85593271992893</v>
      </c>
    </row>
    <row r="136" spans="2:16" x14ac:dyDescent="0.2">
      <c r="B136" s="66">
        <v>38121</v>
      </c>
      <c r="C136" s="74">
        <v>2004</v>
      </c>
      <c r="D136" s="75">
        <v>54.878472222222229</v>
      </c>
      <c r="E136" s="68" t="str">
        <f t="shared" si="2"/>
        <v>Low</v>
      </c>
      <c r="F136" s="75">
        <v>5850.208333333333</v>
      </c>
      <c r="G136" s="101">
        <v>1.0951089910644205</v>
      </c>
      <c r="H136" s="101">
        <v>1.0790854237940242</v>
      </c>
      <c r="I136" s="101">
        <v>8.224999999999999E-2</v>
      </c>
      <c r="J136" s="69">
        <v>8.7768997765730744E-2</v>
      </c>
      <c r="K136" s="69">
        <v>0.28003696580674586</v>
      </c>
      <c r="L136" s="75">
        <v>214.293576694048</v>
      </c>
      <c r="M136" s="69">
        <v>35.54727446424203</v>
      </c>
      <c r="N136" s="69">
        <v>28.407440932776879</v>
      </c>
      <c r="O136" s="102">
        <v>92.213026155784561</v>
      </c>
      <c r="P136" s="102">
        <v>74.785878194685552</v>
      </c>
    </row>
    <row r="137" spans="2:16" x14ac:dyDescent="0.2">
      <c r="B137" s="66">
        <v>38122</v>
      </c>
      <c r="C137" s="74">
        <v>2004</v>
      </c>
      <c r="D137" s="75">
        <v>56.875</v>
      </c>
      <c r="E137" s="68" t="str">
        <f t="shared" si="2"/>
        <v>Low</v>
      </c>
      <c r="F137" s="75">
        <v>5356.32151632152</v>
      </c>
      <c r="G137" s="101">
        <v>0.85693546737166582</v>
      </c>
      <c r="H137" s="101">
        <v>0.81384093537352153</v>
      </c>
      <c r="I137" s="101">
        <v>8.5250000000000006E-2</v>
      </c>
      <c r="J137" s="69">
        <v>9.2726357400508649E-2</v>
      </c>
      <c r="K137" s="69">
        <v>0.25372530020352047</v>
      </c>
      <c r="L137" s="75">
        <v>228.78363560509348</v>
      </c>
      <c r="M137" s="69">
        <v>34.564377661109866</v>
      </c>
      <c r="N137" s="69">
        <v>25.519099708981706</v>
      </c>
      <c r="O137" s="102">
        <v>89.418768576038374</v>
      </c>
      <c r="P137" s="102">
        <v>69.514256042284131</v>
      </c>
    </row>
    <row r="138" spans="2:16" x14ac:dyDescent="0.2">
      <c r="B138" s="66">
        <v>38123</v>
      </c>
      <c r="C138" s="74">
        <v>2004</v>
      </c>
      <c r="D138" s="75">
        <v>80</v>
      </c>
      <c r="E138" s="68" t="str">
        <f t="shared" si="2"/>
        <v>Low</v>
      </c>
      <c r="F138" s="75">
        <v>5837.458333333333</v>
      </c>
      <c r="G138" s="101">
        <v>0.79690726434656922</v>
      </c>
      <c r="H138" s="101">
        <v>0.44645215492730139</v>
      </c>
      <c r="I138" s="101">
        <v>6.6500000000000004E-2</v>
      </c>
      <c r="J138" s="69">
        <v>7.5925466183216772E-2</v>
      </c>
      <c r="K138" s="69">
        <v>0.11130164447295045</v>
      </c>
      <c r="L138" s="75">
        <v>239.19337978513977</v>
      </c>
      <c r="M138" s="69">
        <v>34.14136255984242</v>
      </c>
      <c r="N138" s="69">
        <v>15.946543861470468</v>
      </c>
      <c r="O138" s="102">
        <v>90.673376846654321</v>
      </c>
      <c r="P138" s="102">
        <v>75.595923064949545</v>
      </c>
    </row>
    <row r="139" spans="2:16" x14ac:dyDescent="0.2">
      <c r="B139" s="66">
        <v>38124</v>
      </c>
      <c r="C139" s="74">
        <v>2004</v>
      </c>
      <c r="D139" s="75">
        <v>96.770833333333343</v>
      </c>
      <c r="E139" s="68" t="str">
        <f t="shared" si="2"/>
        <v>High</v>
      </c>
      <c r="F139" s="75">
        <v>6583.958333333333</v>
      </c>
      <c r="G139" s="101">
        <v>0.83858453462506721</v>
      </c>
      <c r="H139" s="101">
        <v>0.44054994617428722</v>
      </c>
      <c r="I139" s="101">
        <v>8.5250000000000006E-2</v>
      </c>
      <c r="J139" s="69">
        <v>0.10612555564647261</v>
      </c>
      <c r="K139" s="69">
        <v>0.11586500434112194</v>
      </c>
      <c r="L139" s="75">
        <v>254.34910726290198</v>
      </c>
      <c r="M139" s="69">
        <v>35.284124619612271</v>
      </c>
      <c r="N139" s="69">
        <v>15.709573056662263</v>
      </c>
      <c r="O139" s="102">
        <v>87.608085947000944</v>
      </c>
      <c r="P139" s="102">
        <v>74.247344120479241</v>
      </c>
    </row>
    <row r="140" spans="2:16" x14ac:dyDescent="0.2">
      <c r="B140" s="66">
        <v>38125</v>
      </c>
      <c r="C140" s="74">
        <v>2004</v>
      </c>
      <c r="D140" s="75">
        <v>87.204861111111114</v>
      </c>
      <c r="E140" s="68" t="str">
        <f t="shared" si="2"/>
        <v>Low</v>
      </c>
      <c r="F140" s="75">
        <v>6228.1713688610234</v>
      </c>
      <c r="G140" s="101">
        <v>0.81643522190256967</v>
      </c>
      <c r="H140" s="101">
        <v>0.42796485033212761</v>
      </c>
      <c r="I140" s="101">
        <v>7.2999999999999995E-2</v>
      </c>
      <c r="J140" s="69">
        <v>8.5091464869270689E-2</v>
      </c>
      <c r="K140" s="69">
        <v>0.11636616313205751</v>
      </c>
      <c r="L140" s="75">
        <v>267.864441218656</v>
      </c>
      <c r="M140" s="69">
        <v>35.618754072847729</v>
      </c>
      <c r="N140" s="69">
        <v>15.255939097840532</v>
      </c>
      <c r="O140" s="102">
        <v>89.792100496157403</v>
      </c>
      <c r="P140" s="102">
        <v>73.368896114802354</v>
      </c>
    </row>
    <row r="141" spans="2:16" x14ac:dyDescent="0.2">
      <c r="B141" s="66">
        <v>38126</v>
      </c>
      <c r="C141" s="74">
        <v>2004</v>
      </c>
      <c r="D141" s="75">
        <v>86.128472222222229</v>
      </c>
      <c r="E141" s="68" t="str">
        <f t="shared" si="2"/>
        <v>Low</v>
      </c>
      <c r="F141" s="75">
        <v>6168.4591304347787</v>
      </c>
      <c r="G141" s="101">
        <v>0.94845016441313801</v>
      </c>
      <c r="H141" s="101">
        <v>0.50766611013519558</v>
      </c>
      <c r="I141" s="101">
        <v>6.7750000000000005E-2</v>
      </c>
      <c r="J141" s="69">
        <v>8.0563099484857903E-2</v>
      </c>
      <c r="K141" s="69">
        <v>0.12632535520914648</v>
      </c>
      <c r="L141" s="75">
        <v>206.74861801673674</v>
      </c>
      <c r="M141" s="69">
        <v>34.803022165171214</v>
      </c>
      <c r="N141" s="69">
        <v>15.382909508380486</v>
      </c>
      <c r="O141" s="102">
        <v>91.71757282819307</v>
      </c>
      <c r="P141" s="102">
        <v>75.737405572307637</v>
      </c>
    </row>
    <row r="142" spans="2:16" x14ac:dyDescent="0.2">
      <c r="B142" s="66">
        <v>38127</v>
      </c>
      <c r="C142" s="74">
        <v>2004</v>
      </c>
      <c r="D142" s="75">
        <v>91.215277777777771</v>
      </c>
      <c r="E142" s="68" t="str">
        <f t="shared" si="2"/>
        <v>High</v>
      </c>
      <c r="F142" s="75">
        <v>6280.2642559109918</v>
      </c>
      <c r="G142" s="101">
        <v>0.83688782933549044</v>
      </c>
      <c r="H142" s="101">
        <v>0.54875151605559513</v>
      </c>
      <c r="I142" s="101">
        <v>0.1075</v>
      </c>
      <c r="J142" s="69">
        <v>7.8372584093010025E-2</v>
      </c>
      <c r="K142" s="69">
        <v>0.12782221417812817</v>
      </c>
      <c r="L142" s="75">
        <v>208.48592311064951</v>
      </c>
      <c r="M142" s="69">
        <v>29.281280649728217</v>
      </c>
      <c r="N142" s="69">
        <v>16.333538940277105</v>
      </c>
      <c r="O142" s="102">
        <v>90.877838743997785</v>
      </c>
      <c r="P142" s="102">
        <v>77.310722894390864</v>
      </c>
    </row>
    <row r="143" spans="2:16" x14ac:dyDescent="0.2">
      <c r="B143" s="66">
        <v>38128</v>
      </c>
      <c r="C143" s="74">
        <v>2004</v>
      </c>
      <c r="D143" s="75">
        <v>73.003472222222214</v>
      </c>
      <c r="E143" s="68" t="str">
        <f t="shared" si="2"/>
        <v>Low</v>
      </c>
      <c r="F143" s="75">
        <v>6569.208333333333</v>
      </c>
      <c r="G143" s="101">
        <v>0.79373945394168499</v>
      </c>
      <c r="H143" s="101">
        <v>0.46524777669721745</v>
      </c>
      <c r="I143" s="101">
        <v>9.9750000000000005E-2</v>
      </c>
      <c r="J143" s="69">
        <v>0.10285052869808049</v>
      </c>
      <c r="K143" s="69">
        <v>0.10914043577321944</v>
      </c>
      <c r="L143" s="75">
        <v>239.8425981845175</v>
      </c>
      <c r="M143" s="69">
        <v>32.48867908970076</v>
      </c>
      <c r="N143" s="69">
        <v>16.801706002257085</v>
      </c>
      <c r="O143" s="102">
        <v>87.318065785066949</v>
      </c>
      <c r="P143" s="102">
        <v>77.040500459889657</v>
      </c>
    </row>
    <row r="144" spans="2:16" x14ac:dyDescent="0.2">
      <c r="B144" s="66">
        <v>38129</v>
      </c>
      <c r="C144" s="74">
        <v>2004</v>
      </c>
      <c r="D144" s="75">
        <v>80.190972222222214</v>
      </c>
      <c r="E144" s="68" t="str">
        <f t="shared" si="2"/>
        <v>Low</v>
      </c>
      <c r="F144" s="75">
        <v>6899.6020942408377</v>
      </c>
      <c r="G144" s="101">
        <v>0.90659479287977751</v>
      </c>
      <c r="H144" s="101">
        <v>0.61674503027803407</v>
      </c>
      <c r="I144" s="101">
        <v>8.6249999999999993E-2</v>
      </c>
      <c r="J144" s="69">
        <v>8.8345235691618784E-2</v>
      </c>
      <c r="K144" s="69">
        <v>0.12052871722646911</v>
      </c>
      <c r="L144" s="75">
        <v>240.09392624928975</v>
      </c>
      <c r="M144" s="69">
        <v>33.327205448863573</v>
      </c>
      <c r="N144" s="69">
        <v>20.277508899893597</v>
      </c>
      <c r="O144" s="102">
        <v>90.49416819956393</v>
      </c>
      <c r="P144" s="102">
        <v>80.936394919006062</v>
      </c>
    </row>
    <row r="145" spans="2:16" x14ac:dyDescent="0.2">
      <c r="B145" s="66">
        <v>38130</v>
      </c>
      <c r="C145" s="74">
        <v>2004</v>
      </c>
      <c r="D145" s="75">
        <v>70.798611111111114</v>
      </c>
      <c r="E145" s="68" t="str">
        <f t="shared" si="2"/>
        <v>Low</v>
      </c>
      <c r="F145" s="75">
        <v>6892.7799093128751</v>
      </c>
      <c r="G145" s="101">
        <v>0.82245194172067038</v>
      </c>
      <c r="H145" s="101">
        <v>0.59835700811173176</v>
      </c>
      <c r="I145" s="101">
        <v>0.1</v>
      </c>
      <c r="J145" s="69">
        <v>9.3816101294688467E-2</v>
      </c>
      <c r="K145" s="69">
        <v>0.13354300697317625</v>
      </c>
      <c r="L145" s="75">
        <v>229.57725030940577</v>
      </c>
      <c r="M145" s="69">
        <v>33.644326641135343</v>
      </c>
      <c r="N145" s="69">
        <v>21.536094898268029</v>
      </c>
      <c r="O145" s="102">
        <v>88.84046290739893</v>
      </c>
      <c r="P145" s="102">
        <v>78.165673923582887</v>
      </c>
    </row>
    <row r="146" spans="2:16" x14ac:dyDescent="0.2">
      <c r="B146" s="66">
        <v>38131</v>
      </c>
      <c r="C146" s="74">
        <v>2004</v>
      </c>
      <c r="D146" s="75">
        <v>56.875</v>
      </c>
      <c r="E146" s="68" t="str">
        <f t="shared" si="2"/>
        <v>Low</v>
      </c>
      <c r="F146" s="75">
        <v>5833.875</v>
      </c>
      <c r="G146" s="101">
        <v>0.8929412590319471</v>
      </c>
      <c r="H146" s="101">
        <v>0.78253729324869836</v>
      </c>
      <c r="I146" s="101">
        <v>7.1249999999999994E-2</v>
      </c>
      <c r="J146" s="69">
        <v>8.14060878548577E-2</v>
      </c>
      <c r="K146" s="69">
        <v>0.1857551781315363</v>
      </c>
      <c r="L146" s="75">
        <v>206.12251263187724</v>
      </c>
      <c r="M146" s="69">
        <v>35.125699158960153</v>
      </c>
      <c r="N146" s="69">
        <v>25.956407672978596</v>
      </c>
      <c r="O146" s="102">
        <v>91.094374214067301</v>
      </c>
      <c r="P146" s="102">
        <v>76.811989248506151</v>
      </c>
    </row>
    <row r="147" spans="2:16" x14ac:dyDescent="0.2">
      <c r="B147" s="66">
        <v>38132</v>
      </c>
      <c r="C147" s="74">
        <v>2004</v>
      </c>
      <c r="D147" s="75">
        <v>59.739583333333336</v>
      </c>
      <c r="E147" s="68" t="str">
        <f t="shared" si="2"/>
        <v>Low</v>
      </c>
      <c r="F147" s="75">
        <v>5299.846796657378</v>
      </c>
      <c r="G147" s="101">
        <v>0.85860085318322654</v>
      </c>
      <c r="H147" s="101">
        <v>0.76591703567741221</v>
      </c>
      <c r="I147" s="101">
        <v>8.3999999999999991E-2</v>
      </c>
      <c r="J147" s="69">
        <v>6.222006890999273E-2</v>
      </c>
      <c r="K147" s="69">
        <v>0.19052949559859708</v>
      </c>
      <c r="L147" s="75">
        <v>192.33354809264725</v>
      </c>
      <c r="M147" s="69">
        <v>35.438754455377307</v>
      </c>
      <c r="N147" s="69">
        <v>25.750112371772719</v>
      </c>
      <c r="O147" s="102">
        <v>92.91602905097082</v>
      </c>
      <c r="P147" s="102">
        <v>75.683447478580234</v>
      </c>
    </row>
    <row r="148" spans="2:16" x14ac:dyDescent="0.2">
      <c r="B148" s="66">
        <v>38133</v>
      </c>
      <c r="C148" s="74">
        <v>2004</v>
      </c>
      <c r="D148" s="75">
        <v>29.600694444444446</v>
      </c>
      <c r="E148" s="68" t="str">
        <f t="shared" si="2"/>
        <v>Low</v>
      </c>
      <c r="F148" s="75">
        <v>5204.8843187660677</v>
      </c>
      <c r="G148" s="101">
        <v>0.76981764878959846</v>
      </c>
      <c r="H148" s="101">
        <v>0.85096981808964278</v>
      </c>
      <c r="I148" s="101">
        <v>6.9250000000000006E-2</v>
      </c>
      <c r="J148" s="69">
        <v>6.2808962861221632E-2</v>
      </c>
      <c r="K148" s="69">
        <v>0.19938367519808145</v>
      </c>
      <c r="L148" s="75">
        <v>192.73778079301474</v>
      </c>
      <c r="M148" s="69">
        <v>37.187689144193214</v>
      </c>
      <c r="N148" s="69">
        <v>34.41403549339104</v>
      </c>
      <c r="O148" s="102">
        <v>91.996407820409985</v>
      </c>
      <c r="P148" s="102">
        <v>77.016004933699904</v>
      </c>
    </row>
    <row r="149" spans="2:16" x14ac:dyDescent="0.2">
      <c r="B149" s="66">
        <v>38134</v>
      </c>
      <c r="C149" s="74">
        <v>2004</v>
      </c>
      <c r="D149" s="75">
        <v>72.951388888888886</v>
      </c>
      <c r="E149" s="68" t="str">
        <f t="shared" si="2"/>
        <v>Low</v>
      </c>
      <c r="F149" s="75">
        <v>5609.041666666667</v>
      </c>
      <c r="G149" s="101">
        <v>0.81553896330500608</v>
      </c>
      <c r="H149" s="101">
        <v>0.72276032047564576</v>
      </c>
      <c r="I149" s="101">
        <v>6.3E-2</v>
      </c>
      <c r="J149" s="69">
        <v>6.817235453776864E-2</v>
      </c>
      <c r="K149" s="69">
        <v>0.15600935097276086</v>
      </c>
      <c r="L149" s="75">
        <v>199.17295514214101</v>
      </c>
      <c r="M149" s="69">
        <v>37.526635174926533</v>
      </c>
      <c r="N149" s="69">
        <v>28.561722969587457</v>
      </c>
      <c r="O149" s="102">
        <v>91.807175768840281</v>
      </c>
      <c r="P149" s="102">
        <v>78.844575244186061</v>
      </c>
    </row>
    <row r="150" spans="2:16" x14ac:dyDescent="0.2">
      <c r="B150" s="66">
        <v>38135</v>
      </c>
      <c r="C150" s="74">
        <v>2004</v>
      </c>
      <c r="D150" s="75">
        <v>95.434027777777771</v>
      </c>
      <c r="E150" s="68" t="str">
        <f t="shared" si="2"/>
        <v>High</v>
      </c>
      <c r="F150" s="75">
        <v>6366.6201117318478</v>
      </c>
      <c r="G150" s="101">
        <v>0.80403583997150374</v>
      </c>
      <c r="H150" s="101">
        <v>0.68165530777894046</v>
      </c>
      <c r="I150" s="101">
        <v>7.2249999999999995E-2</v>
      </c>
      <c r="J150" s="69">
        <v>0.10199565549432968</v>
      </c>
      <c r="K150" s="69">
        <v>0.15498110034148235</v>
      </c>
      <c r="L150" s="75">
        <v>242.08066184296223</v>
      </c>
      <c r="M150" s="69">
        <v>31.215182105363876</v>
      </c>
      <c r="N150" s="69">
        <v>23.496205818958405</v>
      </c>
      <c r="O150" s="102">
        <v>87.600624463025824</v>
      </c>
      <c r="P150" s="102">
        <v>77.776725372446137</v>
      </c>
    </row>
    <row r="151" spans="2:16" x14ac:dyDescent="0.2">
      <c r="B151" s="66">
        <v>38136</v>
      </c>
      <c r="C151" s="74">
        <v>2004</v>
      </c>
      <c r="D151" s="75">
        <v>86.440972222222229</v>
      </c>
      <c r="E151" s="68" t="str">
        <f t="shared" si="2"/>
        <v>Low</v>
      </c>
      <c r="F151" s="75">
        <v>5932.125</v>
      </c>
      <c r="G151" s="101">
        <v>0.80115166284587447</v>
      </c>
      <c r="H151" s="101">
        <v>0.68471661436289688</v>
      </c>
      <c r="I151" s="101">
        <v>6.6750000000000004E-2</v>
      </c>
      <c r="J151" s="69">
        <v>9.2770806114789453E-2</v>
      </c>
      <c r="K151" s="69">
        <v>0.15605187673038923</v>
      </c>
      <c r="L151" s="75">
        <v>202.18337443151177</v>
      </c>
      <c r="M151" s="69">
        <v>33.160042970100946</v>
      </c>
      <c r="N151" s="69">
        <v>24.833943341776358</v>
      </c>
      <c r="O151" s="102">
        <v>88.667640369911652</v>
      </c>
      <c r="P151" s="102">
        <v>77.696172493053837</v>
      </c>
    </row>
    <row r="152" spans="2:16" x14ac:dyDescent="0.2">
      <c r="B152" s="66">
        <v>38137</v>
      </c>
      <c r="C152" s="74">
        <v>2004</v>
      </c>
      <c r="D152" s="75">
        <v>100</v>
      </c>
      <c r="E152" s="68" t="str">
        <f t="shared" si="2"/>
        <v>High</v>
      </c>
      <c r="F152" s="75">
        <v>6507.1832460732985</v>
      </c>
      <c r="G152" s="101">
        <v>0.72683811411698063</v>
      </c>
      <c r="H152" s="101">
        <v>0.53427863324686697</v>
      </c>
      <c r="I152" s="101">
        <v>8.5750000000000007E-2</v>
      </c>
      <c r="J152" s="69">
        <v>9.8416435390034002E-2</v>
      </c>
      <c r="K152" s="69">
        <v>0.12118930593976539</v>
      </c>
      <c r="L152" s="75">
        <v>195.78944774947848</v>
      </c>
      <c r="M152" s="69">
        <v>30.25545167740993</v>
      </c>
      <c r="N152" s="69">
        <v>19.944702499514012</v>
      </c>
      <c r="O152" s="102">
        <v>86.741676455108433</v>
      </c>
      <c r="P152" s="102">
        <v>77.789614609367433</v>
      </c>
    </row>
    <row r="153" spans="2:16" x14ac:dyDescent="0.2">
      <c r="B153" s="66">
        <v>38138</v>
      </c>
      <c r="C153" s="74">
        <v>2004</v>
      </c>
      <c r="D153" s="75">
        <v>91.7013888888889</v>
      </c>
      <c r="E153" s="68" t="str">
        <f t="shared" si="2"/>
        <v>High</v>
      </c>
      <c r="F153" s="75">
        <v>6671.3951011714589</v>
      </c>
      <c r="G153" s="101">
        <v>0.8034337672722861</v>
      </c>
      <c r="H153" s="101">
        <v>0.51915720530001086</v>
      </c>
      <c r="I153" s="101">
        <v>7.7499999999999999E-2</v>
      </c>
      <c r="J153" s="69">
        <v>0.10408736170942141</v>
      </c>
      <c r="K153" s="69">
        <v>0.15513429936418818</v>
      </c>
      <c r="L153" s="75">
        <v>237.68732323308632</v>
      </c>
      <c r="M153" s="69">
        <v>33.94204325217131</v>
      </c>
      <c r="N153" s="69">
        <v>17.76841090105205</v>
      </c>
      <c r="O153" s="102">
        <v>87.312396695635798</v>
      </c>
      <c r="P153" s="102">
        <v>70.735546084015624</v>
      </c>
    </row>
    <row r="154" spans="2:16" x14ac:dyDescent="0.2">
      <c r="B154" s="66">
        <v>38139</v>
      </c>
      <c r="C154" s="74">
        <v>2004</v>
      </c>
      <c r="D154" s="75">
        <v>70.607638888888886</v>
      </c>
      <c r="E154" s="68" t="str">
        <f t="shared" si="2"/>
        <v>Low</v>
      </c>
      <c r="F154" s="75">
        <v>6454.9894736842107</v>
      </c>
      <c r="G154" s="101">
        <v>0.9171975565064644</v>
      </c>
      <c r="H154" s="101">
        <v>0.64939811433583805</v>
      </c>
      <c r="I154" s="101">
        <v>6.8000000000000005E-2</v>
      </c>
      <c r="J154" s="69">
        <v>9.9971270165512799E-2</v>
      </c>
      <c r="K154" s="69">
        <v>0.15062362223435247</v>
      </c>
      <c r="L154" s="75">
        <v>215.30377705414048</v>
      </c>
      <c r="M154" s="69">
        <v>34.96985278948393</v>
      </c>
      <c r="N154" s="69">
        <v>21.432589370231277</v>
      </c>
      <c r="O154" s="102">
        <v>89.355694605764484</v>
      </c>
      <c r="P154" s="102">
        <v>77.349042192886813</v>
      </c>
    </row>
    <row r="155" spans="2:16" x14ac:dyDescent="0.2">
      <c r="B155" s="66">
        <v>38140</v>
      </c>
      <c r="C155" s="74">
        <v>2004</v>
      </c>
      <c r="D155" s="75">
        <v>73.854166666666671</v>
      </c>
      <c r="E155" s="68" t="str">
        <f t="shared" si="2"/>
        <v>Low</v>
      </c>
      <c r="F155" s="75">
        <v>6281.6463201953302</v>
      </c>
      <c r="G155" s="101">
        <v>0.89445810948966886</v>
      </c>
      <c r="H155" s="101">
        <v>0.61400915178119519</v>
      </c>
      <c r="I155" s="101">
        <v>7.425000000000001E-2</v>
      </c>
      <c r="J155" s="69">
        <v>9.1821377619568795E-2</v>
      </c>
      <c r="K155" s="69">
        <v>0.14124760184376167</v>
      </c>
      <c r="L155" s="75">
        <v>219.49854073283825</v>
      </c>
      <c r="M155" s="69">
        <v>38.17044076757972</v>
      </c>
      <c r="N155" s="69">
        <v>22.569933318092584</v>
      </c>
      <c r="O155" s="102">
        <v>89.950683651692671</v>
      </c>
      <c r="P155" s="102">
        <v>77.480556448863027</v>
      </c>
    </row>
    <row r="156" spans="2:16" x14ac:dyDescent="0.2">
      <c r="B156" s="66">
        <v>38141</v>
      </c>
      <c r="C156" s="74">
        <v>2004</v>
      </c>
      <c r="D156" s="75">
        <v>82.465277777777771</v>
      </c>
      <c r="E156" s="68" t="str">
        <f t="shared" si="2"/>
        <v>Low</v>
      </c>
      <c r="F156" s="75">
        <v>6043.125</v>
      </c>
      <c r="G156" s="101">
        <v>0.73942157180232349</v>
      </c>
      <c r="H156" s="101">
        <v>0.52994777385631053</v>
      </c>
      <c r="I156" s="101">
        <v>6.1249999999999999E-2</v>
      </c>
      <c r="J156" s="69">
        <v>7.005205126012215E-2</v>
      </c>
      <c r="K156" s="69">
        <v>0.11142062949946248</v>
      </c>
      <c r="L156" s="75">
        <v>245.15513449152826</v>
      </c>
      <c r="M156" s="69">
        <v>36.637269161683797</v>
      </c>
      <c r="N156" s="69">
        <v>22.975054405051345</v>
      </c>
      <c r="O156" s="102">
        <v>90.698743824671354</v>
      </c>
      <c r="P156" s="102">
        <v>79.358558368840875</v>
      </c>
    </row>
    <row r="157" spans="2:16" x14ac:dyDescent="0.2">
      <c r="B157" s="66">
        <v>38142</v>
      </c>
      <c r="C157" s="74">
        <v>2004</v>
      </c>
      <c r="D157" s="75">
        <v>91.09375</v>
      </c>
      <c r="E157" s="68" t="str">
        <f t="shared" si="2"/>
        <v>High</v>
      </c>
      <c r="F157" s="75">
        <v>6687.0579964850567</v>
      </c>
      <c r="G157" s="101">
        <v>0.95349940765237584</v>
      </c>
      <c r="H157" s="101">
        <v>0.85484884867067401</v>
      </c>
      <c r="I157" s="101">
        <v>7.825E-2</v>
      </c>
      <c r="J157" s="69">
        <v>9.1942185388781503E-2</v>
      </c>
      <c r="K157" s="69">
        <v>0.18030303473856374</v>
      </c>
      <c r="L157" s="75">
        <v>216.06240403847525</v>
      </c>
      <c r="M157" s="69">
        <v>38.000659530589239</v>
      </c>
      <c r="N157" s="69">
        <v>29.860402186079767</v>
      </c>
      <c r="O157" s="102">
        <v>90.576251397276621</v>
      </c>
      <c r="P157" s="102">
        <v>79.387103763129176</v>
      </c>
    </row>
    <row r="158" spans="2:16" x14ac:dyDescent="0.2">
      <c r="B158" s="66">
        <v>38143</v>
      </c>
      <c r="C158" s="74">
        <v>2004</v>
      </c>
      <c r="D158" s="75">
        <v>63.333333333333329</v>
      </c>
      <c r="E158" s="68" t="str">
        <f t="shared" si="2"/>
        <v>Low</v>
      </c>
      <c r="F158" s="75">
        <v>5899.7059878092423</v>
      </c>
      <c r="G158" s="101">
        <v>0.95494396959414807</v>
      </c>
      <c r="H158" s="101">
        <v>0.98609152182600524</v>
      </c>
      <c r="I158" s="101">
        <v>8.7750000000000009E-2</v>
      </c>
      <c r="J158" s="69">
        <v>8.586346224025708E-2</v>
      </c>
      <c r="K158" s="69">
        <v>0.20268766968205534</v>
      </c>
      <c r="L158" s="75">
        <v>212.93185769641224</v>
      </c>
      <c r="M158" s="69">
        <v>35.807970739654031</v>
      </c>
      <c r="N158" s="69">
        <v>32.403158917224857</v>
      </c>
      <c r="O158" s="102">
        <v>91.227220677847342</v>
      </c>
      <c r="P158" s="102">
        <v>79.945265715149375</v>
      </c>
    </row>
    <row r="159" spans="2:16" x14ac:dyDescent="0.2">
      <c r="B159" s="66">
        <v>38144</v>
      </c>
      <c r="C159" s="74">
        <v>2004</v>
      </c>
      <c r="D159" s="75">
        <v>67.916666666666671</v>
      </c>
      <c r="E159" s="68" t="str">
        <f t="shared" si="2"/>
        <v>Low</v>
      </c>
      <c r="F159" s="75">
        <v>6181.5706806282724</v>
      </c>
      <c r="G159" s="101">
        <v>1.057646031484907</v>
      </c>
      <c r="H159" s="101">
        <v>1.3109455112694381</v>
      </c>
      <c r="I159" s="101">
        <v>0.10650000000000001</v>
      </c>
      <c r="J159" s="69">
        <v>0.11163201137105112</v>
      </c>
      <c r="K159" s="69">
        <v>0.38532514808610008</v>
      </c>
      <c r="L159" s="75">
        <v>238.58606387131951</v>
      </c>
      <c r="M159" s="69">
        <v>35.358610811119703</v>
      </c>
      <c r="N159" s="69">
        <v>34.872359676922606</v>
      </c>
      <c r="O159" s="102">
        <v>89.728074642574313</v>
      </c>
      <c r="P159" s="102">
        <v>71.395393853002403</v>
      </c>
    </row>
    <row r="160" spans="2:16" x14ac:dyDescent="0.2">
      <c r="B160" s="66">
        <v>38145</v>
      </c>
      <c r="C160" s="74">
        <v>2004</v>
      </c>
      <c r="D160" s="75">
        <v>64.149305555555557</v>
      </c>
      <c r="E160" s="68" t="str">
        <f t="shared" si="2"/>
        <v>Low</v>
      </c>
      <c r="F160" s="75">
        <v>5692.455089820367</v>
      </c>
      <c r="G160" s="101">
        <v>0.77641341200677194</v>
      </c>
      <c r="H160" s="101">
        <v>0.83643822240076027</v>
      </c>
      <c r="I160" s="101">
        <v>6.0999999999999999E-2</v>
      </c>
      <c r="J160" s="69">
        <v>7.0553528253505859E-2</v>
      </c>
      <c r="K160" s="69">
        <v>0.22005006963736162</v>
      </c>
      <c r="L160" s="75">
        <v>200.27550775138852</v>
      </c>
      <c r="M160" s="69">
        <v>34.329933366376999</v>
      </c>
      <c r="N160" s="69">
        <v>30.136602851707892</v>
      </c>
      <c r="O160" s="102">
        <v>91.09943447723856</v>
      </c>
      <c r="P160" s="102">
        <v>74.232856722592388</v>
      </c>
    </row>
    <row r="161" spans="2:16" x14ac:dyDescent="0.2">
      <c r="B161" s="66">
        <v>38146</v>
      </c>
      <c r="C161" s="74">
        <v>2004</v>
      </c>
      <c r="D161" s="75">
        <v>75.9375</v>
      </c>
      <c r="E161" s="68" t="str">
        <f t="shared" si="2"/>
        <v>Low</v>
      </c>
      <c r="F161" s="75">
        <v>5998.410596026486</v>
      </c>
      <c r="G161" s="101">
        <v>0.72951069698602622</v>
      </c>
      <c r="H161" s="101">
        <v>0.72478643935130949</v>
      </c>
      <c r="I161" s="101">
        <v>6.5250000000000002E-2</v>
      </c>
      <c r="J161" s="69">
        <v>6.7325065132049181E-2</v>
      </c>
      <c r="K161" s="69">
        <v>0.17588374117323916</v>
      </c>
      <c r="L161" s="75">
        <v>226.11199330621048</v>
      </c>
      <c r="M161" s="69">
        <v>34.323083268100348</v>
      </c>
      <c r="N161" s="69">
        <v>28.571356196702975</v>
      </c>
      <c r="O161" s="102">
        <v>90.949583499464751</v>
      </c>
      <c r="P161" s="102">
        <v>76.202089740978153</v>
      </c>
    </row>
    <row r="162" spans="2:16" x14ac:dyDescent="0.2">
      <c r="B162" s="66">
        <v>38147</v>
      </c>
      <c r="C162" s="74">
        <v>2004</v>
      </c>
      <c r="D162" s="75">
        <v>57.326388888888893</v>
      </c>
      <c r="E162" s="68" t="str">
        <f t="shared" si="2"/>
        <v>Low</v>
      </c>
      <c r="F162" s="75">
        <v>5248.2402234636911</v>
      </c>
      <c r="G162" s="101">
        <v>1.0396945188516502</v>
      </c>
      <c r="H162" s="101">
        <v>1.2962377759839689</v>
      </c>
      <c r="I162" s="101">
        <v>9.1249999999999998E-2</v>
      </c>
      <c r="J162" s="69">
        <v>7.7511388534455591E-2</v>
      </c>
      <c r="K162" s="69">
        <v>0.27120602024123247</v>
      </c>
      <c r="L162" s="75">
        <v>214.28396099883651</v>
      </c>
      <c r="M162" s="69">
        <v>35.47387427245598</v>
      </c>
      <c r="N162" s="69">
        <v>37.979560422266488</v>
      </c>
      <c r="O162" s="102">
        <v>92.747255604431018</v>
      </c>
      <c r="P162" s="102">
        <v>79.64590651418348</v>
      </c>
    </row>
    <row r="163" spans="2:16" x14ac:dyDescent="0.2">
      <c r="B163" s="66">
        <v>38148</v>
      </c>
      <c r="C163" s="74">
        <v>2004</v>
      </c>
      <c r="D163" s="75">
        <v>63.333333333333343</v>
      </c>
      <c r="E163" s="68" t="str">
        <f t="shared" si="2"/>
        <v>Low</v>
      </c>
      <c r="F163" s="75">
        <v>5174.8956884561921</v>
      </c>
      <c r="G163" s="101">
        <v>0.96408818720072564</v>
      </c>
      <c r="H163" s="101">
        <v>1.0459810135606531</v>
      </c>
      <c r="I163" s="101">
        <v>7.0500000000000007E-2</v>
      </c>
      <c r="J163" s="69">
        <v>7.1731084043682142E-2</v>
      </c>
      <c r="K163" s="69">
        <v>0.25302220400466402</v>
      </c>
      <c r="L163" s="75">
        <v>184.55859097388324</v>
      </c>
      <c r="M163" s="69">
        <v>37.520770619117208</v>
      </c>
      <c r="N163" s="69">
        <v>33.530546742342246</v>
      </c>
      <c r="O163" s="102">
        <v>92.736708169760831</v>
      </c>
      <c r="P163" s="102">
        <v>76.385956559128772</v>
      </c>
    </row>
    <row r="164" spans="2:16" x14ac:dyDescent="0.2">
      <c r="B164" s="66">
        <v>38149</v>
      </c>
      <c r="C164" s="74">
        <v>2004</v>
      </c>
      <c r="D164" s="75">
        <v>69.253472222222229</v>
      </c>
      <c r="E164" s="68" t="str">
        <f t="shared" si="2"/>
        <v>Low</v>
      </c>
      <c r="F164" s="75">
        <v>5431.4378378378378</v>
      </c>
      <c r="G164" s="101">
        <v>0.85248899681167489</v>
      </c>
      <c r="H164" s="101">
        <v>0.966853733103613</v>
      </c>
      <c r="I164" s="101">
        <v>8.1250000000000003E-2</v>
      </c>
      <c r="J164" s="69">
        <v>6.6384328713846849E-2</v>
      </c>
      <c r="K164" s="69">
        <v>0.19021090458964984</v>
      </c>
      <c r="L164" s="75">
        <v>192.762750465126</v>
      </c>
      <c r="M164" s="69">
        <v>36.970453299396823</v>
      </c>
      <c r="N164" s="69">
        <v>36.649537624875663</v>
      </c>
      <c r="O164" s="102">
        <v>92.377881471568344</v>
      </c>
      <c r="P164" s="102">
        <v>80.74390074150665</v>
      </c>
    </row>
    <row r="165" spans="2:16" x14ac:dyDescent="0.2">
      <c r="B165" s="66">
        <v>38150</v>
      </c>
      <c r="C165" s="74">
        <v>2004</v>
      </c>
      <c r="D165" s="75">
        <v>81.458333333333329</v>
      </c>
      <c r="E165" s="68" t="str">
        <f t="shared" si="2"/>
        <v>Low</v>
      </c>
      <c r="F165" s="75">
        <v>5578.416666666667</v>
      </c>
      <c r="G165" s="101">
        <v>0.84373226644590005</v>
      </c>
      <c r="H165" s="101">
        <v>0.74305923994778988</v>
      </c>
      <c r="I165" s="101">
        <v>7.7499999999999999E-2</v>
      </c>
      <c r="J165" s="69">
        <v>6.9869597301855102E-2</v>
      </c>
      <c r="K165" s="69">
        <v>0.15069131099097827</v>
      </c>
      <c r="L165" s="75">
        <v>195.51144372327298</v>
      </c>
      <c r="M165" s="69">
        <v>33.889798906039104</v>
      </c>
      <c r="N165" s="69">
        <v>26.038697377762087</v>
      </c>
      <c r="O165" s="102">
        <v>91.908145287718057</v>
      </c>
      <c r="P165" s="102">
        <v>80.183587553391476</v>
      </c>
    </row>
    <row r="166" spans="2:16" x14ac:dyDescent="0.2">
      <c r="B166" s="66">
        <v>38151</v>
      </c>
      <c r="C166" s="74">
        <v>2004</v>
      </c>
      <c r="D166" s="75">
        <v>87.586805555555543</v>
      </c>
      <c r="E166" s="68" t="str">
        <f t="shared" si="2"/>
        <v>Low</v>
      </c>
      <c r="F166" s="75">
        <v>5418.4324702589265</v>
      </c>
      <c r="G166" s="101">
        <v>0.6646334862368557</v>
      </c>
      <c r="H166" s="101">
        <v>0.6132124426966501</v>
      </c>
      <c r="I166" s="101">
        <v>4.9500000000000002E-2</v>
      </c>
      <c r="J166" s="69">
        <v>6.2389116933816539E-2</v>
      </c>
      <c r="K166" s="69">
        <v>0.13024304463613218</v>
      </c>
      <c r="L166" s="75">
        <v>200.7937250005985</v>
      </c>
      <c r="M166" s="69">
        <v>33.012926204361634</v>
      </c>
      <c r="N166" s="69">
        <v>26.554722405020289</v>
      </c>
      <c r="O166" s="102">
        <v>90.784100377514292</v>
      </c>
      <c r="P166" s="102">
        <v>79.147791133713156</v>
      </c>
    </row>
    <row r="167" spans="2:16" x14ac:dyDescent="0.2">
      <c r="B167" s="66">
        <v>38152</v>
      </c>
      <c r="C167" s="74">
        <v>2004</v>
      </c>
      <c r="D167" s="75">
        <v>90.086805555555557</v>
      </c>
      <c r="E167" s="68" t="str">
        <f t="shared" si="2"/>
        <v>High</v>
      </c>
      <c r="F167" s="75">
        <v>5528.6419753086457</v>
      </c>
      <c r="G167" s="101">
        <v>0.73795167106176596</v>
      </c>
      <c r="H167" s="101">
        <v>0.72218914979804394</v>
      </c>
      <c r="I167" s="101">
        <v>5.7500000000000002E-2</v>
      </c>
      <c r="J167" s="69">
        <v>7.6844816387264106E-2</v>
      </c>
      <c r="K167" s="69">
        <v>0.21754555845612722</v>
      </c>
      <c r="L167" s="75">
        <v>193.61412748323525</v>
      </c>
      <c r="M167" s="69">
        <v>32.750929133532686</v>
      </c>
      <c r="N167" s="69">
        <v>25.158536380589876</v>
      </c>
      <c r="O167" s="102">
        <v>89.796989191226231</v>
      </c>
      <c r="P167" s="102">
        <v>70.485613381701057</v>
      </c>
    </row>
    <row r="168" spans="2:16" x14ac:dyDescent="0.2">
      <c r="B168" s="66">
        <v>38153</v>
      </c>
      <c r="C168" s="74">
        <v>2004</v>
      </c>
      <c r="D168" s="75">
        <v>84.131944444444443</v>
      </c>
      <c r="E168" s="68" t="str">
        <f t="shared" si="2"/>
        <v>Low</v>
      </c>
      <c r="F168" s="75">
        <v>5594.3874345549739</v>
      </c>
      <c r="G168" s="101">
        <v>0.85880386429989675</v>
      </c>
      <c r="H168" s="101">
        <v>0.62290494165116861</v>
      </c>
      <c r="I168" s="101">
        <v>7.5249999999999997E-2</v>
      </c>
      <c r="J168" s="69">
        <v>8.2426510696104238E-2</v>
      </c>
      <c r="K168" s="69">
        <v>0.15556724842546379</v>
      </c>
      <c r="L168" s="75">
        <v>209.27958651050801</v>
      </c>
      <c r="M168" s="69">
        <v>34.087893477961501</v>
      </c>
      <c r="N168" s="69">
        <v>20.625016586562591</v>
      </c>
      <c r="O168" s="102">
        <v>90.621199340303633</v>
      </c>
      <c r="P168" s="102">
        <v>75.595537921254305</v>
      </c>
    </row>
    <row r="169" spans="2:16" x14ac:dyDescent="0.2">
      <c r="B169" s="66">
        <v>38154</v>
      </c>
      <c r="C169" s="74">
        <v>2004</v>
      </c>
      <c r="D169" s="75">
        <v>85.46875</v>
      </c>
      <c r="E169" s="68" t="str">
        <f t="shared" si="2"/>
        <v>Low</v>
      </c>
      <c r="F169" s="75">
        <v>5479.0819672131147</v>
      </c>
      <c r="G169" s="101">
        <v>0.87512896996234069</v>
      </c>
      <c r="H169" s="101">
        <v>0.57487921699171818</v>
      </c>
      <c r="I169" s="101">
        <v>6.4750000000000002E-2</v>
      </c>
      <c r="J169" s="69">
        <v>6.2290304572686007E-2</v>
      </c>
      <c r="K169" s="69">
        <v>0.10894429694035321</v>
      </c>
      <c r="L169" s="75">
        <v>237.48153903282</v>
      </c>
      <c r="M169" s="69">
        <v>33.624460473184421</v>
      </c>
      <c r="N169" s="69">
        <v>19.347256731833628</v>
      </c>
      <c r="O169" s="102">
        <v>93.053895122448637</v>
      </c>
      <c r="P169" s="102">
        <v>81.506844411546908</v>
      </c>
    </row>
    <row r="170" spans="2:16" x14ac:dyDescent="0.2">
      <c r="B170" s="66">
        <v>38155</v>
      </c>
      <c r="C170" s="74">
        <v>2004</v>
      </c>
      <c r="D170" s="75">
        <v>28.888888888888886</v>
      </c>
      <c r="E170" s="68" t="str">
        <f t="shared" si="2"/>
        <v>Low</v>
      </c>
      <c r="F170" s="75">
        <v>4673.4820562560626</v>
      </c>
      <c r="G170" s="101">
        <v>0.70060030666450834</v>
      </c>
      <c r="H170" s="101">
        <v>0.49644611282755957</v>
      </c>
      <c r="I170" s="101">
        <v>7.4500000000000011E-2</v>
      </c>
      <c r="J170" s="69">
        <v>7.2523381162583403E-2</v>
      </c>
      <c r="K170" s="69">
        <v>0.12209300639950411</v>
      </c>
      <c r="L170" s="75">
        <v>178.30901769660599</v>
      </c>
      <c r="M170" s="69">
        <v>36.395957994535394</v>
      </c>
      <c r="N170" s="69">
        <v>21.771892012104853</v>
      </c>
      <c r="O170" s="102">
        <v>89.827184747779597</v>
      </c>
      <c r="P170" s="102">
        <v>75.831389481731051</v>
      </c>
    </row>
    <row r="171" spans="2:16" x14ac:dyDescent="0.2">
      <c r="B171" s="66">
        <v>38156</v>
      </c>
      <c r="C171" s="74">
        <v>2004</v>
      </c>
      <c r="D171" s="75">
        <v>93.454861111111057</v>
      </c>
      <c r="E171" s="68" t="str">
        <f t="shared" si="2"/>
        <v>High</v>
      </c>
      <c r="F171" s="75">
        <v>6082.4427480916029</v>
      </c>
      <c r="G171" s="101">
        <v>0.82765664565576602</v>
      </c>
      <c r="H171" s="101">
        <v>0.63604033857917375</v>
      </c>
      <c r="I171" s="101">
        <v>7.9166735155126372E-2</v>
      </c>
      <c r="J171" s="69">
        <v>8.9075556209199561E-2</v>
      </c>
      <c r="K171" s="69">
        <v>0.16263984221707747</v>
      </c>
      <c r="L171" s="75">
        <v>239.41595378641674</v>
      </c>
      <c r="M171" s="69">
        <v>33.99605284933012</v>
      </c>
      <c r="N171" s="69">
        <v>21.895566004795299</v>
      </c>
      <c r="O171" s="102">
        <v>89.471642751845891</v>
      </c>
      <c r="P171" s="102">
        <v>74.985732518140367</v>
      </c>
    </row>
    <row r="172" spans="2:16" x14ac:dyDescent="0.2">
      <c r="B172" s="66">
        <v>38157</v>
      </c>
      <c r="C172" s="74">
        <v>2004</v>
      </c>
      <c r="D172" s="75">
        <v>95.399305555555486</v>
      </c>
      <c r="E172" s="68" t="str">
        <f t="shared" si="2"/>
        <v>High</v>
      </c>
      <c r="F172" s="75">
        <v>6060.731962356218</v>
      </c>
      <c r="G172" s="101">
        <v>0.79073578224165297</v>
      </c>
      <c r="H172" s="101">
        <v>0.54104387734717263</v>
      </c>
      <c r="I172" s="101">
        <v>7.1069564357740728E-2</v>
      </c>
      <c r="J172" s="69">
        <v>7.2493305828006588E-2</v>
      </c>
      <c r="K172" s="69">
        <v>0.13963574343147706</v>
      </c>
      <c r="L172" s="75">
        <v>289.16057404108653</v>
      </c>
      <c r="M172" s="69">
        <v>34.453100756216791</v>
      </c>
      <c r="N172" s="69">
        <v>19.353939742988146</v>
      </c>
      <c r="O172" s="102">
        <v>91.02278087323954</v>
      </c>
      <c r="P172" s="102">
        <v>74.729155624875148</v>
      </c>
    </row>
    <row r="173" spans="2:16" x14ac:dyDescent="0.2">
      <c r="B173" s="66">
        <v>38158</v>
      </c>
      <c r="C173" s="74">
        <v>2004</v>
      </c>
      <c r="D173" s="75">
        <v>83.888888888888886</v>
      </c>
      <c r="E173" s="68" t="str">
        <f t="shared" si="2"/>
        <v>Low</v>
      </c>
      <c r="F173" s="75">
        <v>6641.25</v>
      </c>
      <c r="G173" s="101">
        <v>0.71169612467632848</v>
      </c>
      <c r="H173" s="101">
        <v>0.54553188143961351</v>
      </c>
      <c r="I173" s="101">
        <v>9.7500000000000003E-2</v>
      </c>
      <c r="J173" s="69">
        <v>8.9764006589099318E-2</v>
      </c>
      <c r="K173" s="69">
        <v>0.13426234636342041</v>
      </c>
      <c r="L173" s="75">
        <v>219.989103329546</v>
      </c>
      <c r="M173" s="69">
        <v>36.96392464513243</v>
      </c>
      <c r="N173" s="69">
        <v>24.518189653800807</v>
      </c>
      <c r="O173" s="102">
        <v>87.599652255845086</v>
      </c>
      <c r="P173" s="102">
        <v>75.803135625692576</v>
      </c>
    </row>
    <row r="174" spans="2:16" x14ac:dyDescent="0.2">
      <c r="B174" s="66">
        <v>38159</v>
      </c>
      <c r="C174" s="74">
        <v>2004</v>
      </c>
      <c r="D174" s="75">
        <v>62.326388888888886</v>
      </c>
      <c r="E174" s="68" t="str">
        <f t="shared" si="2"/>
        <v>Low</v>
      </c>
      <c r="F174" s="75">
        <v>5793.0156521739091</v>
      </c>
      <c r="G174" s="101">
        <v>0.80830112639501117</v>
      </c>
      <c r="H174" s="101">
        <v>0.73886006505926172</v>
      </c>
      <c r="I174" s="101">
        <v>9.6750000000000003E-2</v>
      </c>
      <c r="J174" s="69">
        <v>8.3415572869117091E-2</v>
      </c>
      <c r="K174" s="69">
        <v>0.15763801249724277</v>
      </c>
      <c r="L174" s="75">
        <v>200.65921827729775</v>
      </c>
      <c r="M174" s="69">
        <v>36.249680759287429</v>
      </c>
      <c r="N174" s="69">
        <v>29.156005690883916</v>
      </c>
      <c r="O174" s="102">
        <v>89.886407501226216</v>
      </c>
      <c r="P174" s="102">
        <v>79.091325421689575</v>
      </c>
    </row>
    <row r="175" spans="2:16" x14ac:dyDescent="0.2">
      <c r="B175" s="66">
        <v>38160</v>
      </c>
      <c r="C175" s="74">
        <v>2004</v>
      </c>
      <c r="D175" s="75">
        <v>62.413194444444443</v>
      </c>
      <c r="E175" s="68" t="str">
        <f t="shared" si="2"/>
        <v>Low</v>
      </c>
      <c r="F175" s="75">
        <v>5650.833333333333</v>
      </c>
      <c r="G175" s="101">
        <v>0.79286043204601087</v>
      </c>
      <c r="H175" s="101">
        <v>0.72913018551747522</v>
      </c>
      <c r="I175" s="101">
        <v>8.4250000000000005E-2</v>
      </c>
      <c r="J175" s="69">
        <v>9.4426110605614857E-2</v>
      </c>
      <c r="K175" s="69">
        <v>0.16718698270855298</v>
      </c>
      <c r="L175" s="75">
        <v>223.44940768309775</v>
      </c>
      <c r="M175" s="69">
        <v>36.646897040367371</v>
      </c>
      <c r="N175" s="69">
        <v>29.576251486572531</v>
      </c>
      <c r="O175" s="102">
        <v>88.317630113400213</v>
      </c>
      <c r="P175" s="102">
        <v>77.507726096860168</v>
      </c>
    </row>
    <row r="176" spans="2:16" x14ac:dyDescent="0.2">
      <c r="B176" s="66">
        <v>38161</v>
      </c>
      <c r="C176" s="74">
        <v>2004</v>
      </c>
      <c r="D176" s="75">
        <v>70.694444444444443</v>
      </c>
      <c r="E176" s="68" t="str">
        <f t="shared" si="2"/>
        <v>Low</v>
      </c>
      <c r="F176" s="75">
        <v>6119.583333333333</v>
      </c>
      <c r="G176" s="101">
        <v>0.86837974684619057</v>
      </c>
      <c r="H176" s="101">
        <v>0.63525279015728198</v>
      </c>
      <c r="I176" s="101">
        <v>8.5999999999999993E-2</v>
      </c>
      <c r="J176" s="69">
        <v>0.10737109677304413</v>
      </c>
      <c r="K176" s="69">
        <v>0.14917241313669838</v>
      </c>
      <c r="L176" s="75">
        <v>261.81907344648351</v>
      </c>
      <c r="M176" s="69">
        <v>36.497406326796934</v>
      </c>
      <c r="N176" s="69">
        <v>23.392355249024764</v>
      </c>
      <c r="O176" s="102">
        <v>87.893317344060577</v>
      </c>
      <c r="P176" s="102">
        <v>77.00712490311227</v>
      </c>
    </row>
    <row r="177" spans="2:16" x14ac:dyDescent="0.2">
      <c r="B177" s="66">
        <v>38162</v>
      </c>
      <c r="C177" s="74">
        <v>2004</v>
      </c>
      <c r="D177" s="75">
        <v>71.371527777777771</v>
      </c>
      <c r="E177" s="68" t="str">
        <f t="shared" si="2"/>
        <v>Low</v>
      </c>
      <c r="F177" s="75">
        <v>6251.2513070756322</v>
      </c>
      <c r="G177" s="101">
        <v>0.76315546432565884</v>
      </c>
      <c r="H177" s="101">
        <v>0.65035313947416318</v>
      </c>
      <c r="I177" s="101">
        <v>6.1499999999999999E-2</v>
      </c>
      <c r="J177" s="69">
        <v>0.10937668091687351</v>
      </c>
      <c r="K177" s="69">
        <v>0.16061126920011373</v>
      </c>
      <c r="L177" s="75">
        <v>319.55080625519929</v>
      </c>
      <c r="M177" s="69">
        <v>33.756207873971064</v>
      </c>
      <c r="N177" s="69">
        <v>25.365138004327221</v>
      </c>
      <c r="O177" s="102">
        <v>85.946097223158219</v>
      </c>
      <c r="P177" s="102">
        <v>75.783300269227183</v>
      </c>
    </row>
    <row r="178" spans="2:16" x14ac:dyDescent="0.2">
      <c r="B178" s="66">
        <v>38163</v>
      </c>
      <c r="C178" s="74">
        <v>2004</v>
      </c>
      <c r="D178" s="75">
        <v>76.284722222222229</v>
      </c>
      <c r="E178" s="68" t="str">
        <f t="shared" si="2"/>
        <v>Low</v>
      </c>
      <c r="F178" s="75">
        <v>5954</v>
      </c>
      <c r="G178" s="101">
        <v>0.84555057476990247</v>
      </c>
      <c r="H178" s="101">
        <v>0.62607845540141072</v>
      </c>
      <c r="I178" s="101">
        <v>7.4999999999999997E-2</v>
      </c>
      <c r="J178" s="69">
        <v>0.12098264276885001</v>
      </c>
      <c r="K178" s="69">
        <v>0.17045022377654767</v>
      </c>
      <c r="L178" s="75">
        <v>271.90687711938153</v>
      </c>
      <c r="M178" s="69">
        <v>34.4086311759674</v>
      </c>
      <c r="N178" s="69">
        <v>21.731374489302951</v>
      </c>
      <c r="O178" s="102">
        <v>85.99380137082359</v>
      </c>
      <c r="P178" s="102">
        <v>73.349604624719746</v>
      </c>
    </row>
    <row r="179" spans="2:16" x14ac:dyDescent="0.2">
      <c r="B179" s="66">
        <v>38164</v>
      </c>
      <c r="C179" s="74">
        <v>2004</v>
      </c>
      <c r="D179" s="75">
        <v>67.552083333333343</v>
      </c>
      <c r="E179" s="68" t="str">
        <f t="shared" si="2"/>
        <v>Low</v>
      </c>
      <c r="F179" s="75">
        <v>5773.0014025245482</v>
      </c>
      <c r="G179" s="101">
        <v>0.8141737275992128</v>
      </c>
      <c r="H179" s="101">
        <v>0.62144856884814692</v>
      </c>
      <c r="I179" s="101">
        <v>9.1999999999999998E-2</v>
      </c>
      <c r="J179" s="69">
        <v>0.13615410958405263</v>
      </c>
      <c r="K179" s="69">
        <v>0.18634319507196262</v>
      </c>
      <c r="L179" s="75">
        <v>279.24872971764222</v>
      </c>
      <c r="M179" s="69">
        <v>34.772081587800315</v>
      </c>
      <c r="N179" s="69">
        <v>22.413224805148541</v>
      </c>
      <c r="O179" s="102">
        <v>83.604295459792482</v>
      </c>
      <c r="P179" s="102">
        <v>70.601534511883585</v>
      </c>
    </row>
    <row r="180" spans="2:16" x14ac:dyDescent="0.2">
      <c r="B180" s="66">
        <v>38165</v>
      </c>
      <c r="C180" s="74">
        <v>2004</v>
      </c>
      <c r="D180" s="75">
        <v>83.524305555555543</v>
      </c>
      <c r="E180" s="68" t="str">
        <f t="shared" si="2"/>
        <v>Low</v>
      </c>
      <c r="F180" s="75">
        <v>5869.1452991452998</v>
      </c>
      <c r="G180" s="101">
        <v>0.72889661450727405</v>
      </c>
      <c r="H180" s="101">
        <v>0.61180835645895537</v>
      </c>
      <c r="I180" s="101">
        <v>5.6250000000000001E-2</v>
      </c>
      <c r="J180" s="69">
        <v>8.0135231929982509E-2</v>
      </c>
      <c r="K180" s="69">
        <v>0.15273932287404193</v>
      </c>
      <c r="L180" s="75">
        <v>294.79246887550778</v>
      </c>
      <c r="M180" s="69">
        <v>34.056047419197085</v>
      </c>
      <c r="N180" s="69">
        <v>24.194193036589368</v>
      </c>
      <c r="O180" s="102">
        <v>89.215320727700174</v>
      </c>
      <c r="P180" s="102">
        <v>75.510417090701239</v>
      </c>
    </row>
    <row r="181" spans="2:16" x14ac:dyDescent="0.2">
      <c r="B181" s="66">
        <v>38166</v>
      </c>
      <c r="C181" s="74">
        <v>2004</v>
      </c>
      <c r="D181" s="75">
        <v>85.399305555555571</v>
      </c>
      <c r="E181" s="68" t="str">
        <f t="shared" si="2"/>
        <v>Low</v>
      </c>
      <c r="F181" s="75">
        <v>5925</v>
      </c>
      <c r="G181" s="101">
        <v>0.86466960435316453</v>
      </c>
      <c r="H181" s="101">
        <v>0.58595955731392402</v>
      </c>
      <c r="I181" s="101">
        <v>7.2000000000000008E-2</v>
      </c>
      <c r="J181" s="69">
        <v>8.8539461404321396E-2</v>
      </c>
      <c r="K181" s="69">
        <v>0.11380737386339852</v>
      </c>
      <c r="L181" s="75">
        <v>244.75861337555077</v>
      </c>
      <c r="M181" s="69">
        <v>39.851588030896217</v>
      </c>
      <c r="N181" s="69">
        <v>24.303294684869332</v>
      </c>
      <c r="O181" s="102">
        <v>89.960124205696161</v>
      </c>
      <c r="P181" s="102">
        <v>80.956573341645452</v>
      </c>
    </row>
    <row r="182" spans="2:16" x14ac:dyDescent="0.2">
      <c r="B182" s="66">
        <v>38167</v>
      </c>
      <c r="C182" s="74">
        <v>2004</v>
      </c>
      <c r="D182" s="75">
        <v>76.840277777777771</v>
      </c>
      <c r="E182" s="68" t="str">
        <f t="shared" si="2"/>
        <v>Low</v>
      </c>
      <c r="F182" s="75">
        <v>5455.5524475524435</v>
      </c>
      <c r="G182" s="101">
        <v>0.73234679778179412</v>
      </c>
      <c r="H182" s="101">
        <v>0.46993456228234787</v>
      </c>
      <c r="I182" s="101">
        <v>6.0999999999999999E-2</v>
      </c>
      <c r="J182" s="69">
        <v>8.4396197778590906E-2</v>
      </c>
      <c r="K182" s="69">
        <v>9.4271942422913105E-2</v>
      </c>
      <c r="L182" s="75">
        <v>223.88930525525376</v>
      </c>
      <c r="M182" s="69">
        <v>36.459890743019834</v>
      </c>
      <c r="N182" s="69">
        <v>21.183647343181732</v>
      </c>
      <c r="O182" s="102">
        <v>88.681072156454491</v>
      </c>
      <c r="P182" s="102">
        <v>80.296332539982686</v>
      </c>
    </row>
    <row r="183" spans="2:16" x14ac:dyDescent="0.2">
      <c r="B183" s="66">
        <v>38168</v>
      </c>
      <c r="C183" s="74">
        <v>2004</v>
      </c>
      <c r="D183" s="75">
        <v>96.822916666666657</v>
      </c>
      <c r="E183" s="68" t="str">
        <f t="shared" si="2"/>
        <v>High</v>
      </c>
      <c r="F183" s="75">
        <v>5773.8622129436326</v>
      </c>
      <c r="G183" s="101">
        <v>0.85874739176795589</v>
      </c>
      <c r="H183" s="101">
        <v>0.60355492966850821</v>
      </c>
      <c r="I183" s="101">
        <v>6.0999999999999999E-2</v>
      </c>
      <c r="J183" s="69">
        <v>9.9468942069414687E-2</v>
      </c>
      <c r="K183" s="69">
        <v>0.12506406303933243</v>
      </c>
      <c r="L183" s="75">
        <v>292.36726213519989</v>
      </c>
      <c r="M183" s="69">
        <v>35.072071567183187</v>
      </c>
      <c r="N183" s="69">
        <v>22.164362386869417</v>
      </c>
      <c r="O183" s="102">
        <v>88.668059595791746</v>
      </c>
      <c r="P183" s="102">
        <v>79.727777462039683</v>
      </c>
    </row>
    <row r="184" spans="2:16" x14ac:dyDescent="0.2">
      <c r="B184" s="66">
        <v>38169</v>
      </c>
      <c r="C184" s="74">
        <v>2004</v>
      </c>
      <c r="D184" s="75">
        <v>79.861111111111114</v>
      </c>
      <c r="E184" s="68" t="str">
        <f t="shared" si="2"/>
        <v>Low</v>
      </c>
      <c r="F184" s="75">
        <v>5391.1930434782571</v>
      </c>
      <c r="G184" s="101">
        <v>0.79311004942344621</v>
      </c>
      <c r="H184" s="101">
        <v>0.62060062536240757</v>
      </c>
      <c r="I184" s="101">
        <v>7.5249999999999997E-2</v>
      </c>
      <c r="J184" s="69">
        <v>8.7407074908257193E-2</v>
      </c>
      <c r="K184" s="69">
        <v>0.14604088538073248</v>
      </c>
      <c r="L184" s="75">
        <v>267.68705203149648</v>
      </c>
      <c r="M184" s="69">
        <v>35.831659157572787</v>
      </c>
      <c r="N184" s="69">
        <v>24.18275437750793</v>
      </c>
      <c r="O184" s="102">
        <v>89.196747927845621</v>
      </c>
      <c r="P184" s="102">
        <v>76.932369872864953</v>
      </c>
    </row>
    <row r="185" spans="2:16" x14ac:dyDescent="0.2">
      <c r="B185" s="66">
        <v>38170</v>
      </c>
      <c r="C185" s="74">
        <v>2004</v>
      </c>
      <c r="D185" s="75">
        <v>81.284722222222214</v>
      </c>
      <c r="E185" s="68" t="str">
        <f t="shared" si="2"/>
        <v>Low</v>
      </c>
      <c r="F185" s="75">
        <v>5232.4094707520853</v>
      </c>
      <c r="G185" s="101">
        <v>0.61610958578875497</v>
      </c>
      <c r="H185" s="101">
        <v>0.44309726562952673</v>
      </c>
      <c r="I185" s="101">
        <v>5.3499999999999999E-2</v>
      </c>
      <c r="J185" s="69">
        <v>8.0946612360108375E-2</v>
      </c>
      <c r="K185" s="69">
        <v>0.12974461742086132</v>
      </c>
      <c r="L185" s="75">
        <v>312.75977035252151</v>
      </c>
      <c r="M185" s="69">
        <v>32.306062914424601</v>
      </c>
      <c r="N185" s="69">
        <v>18.998362646638569</v>
      </c>
      <c r="O185" s="102">
        <v>87.079597327841327</v>
      </c>
      <c r="P185" s="102">
        <v>71.20450093100844</v>
      </c>
    </row>
    <row r="186" spans="2:16" x14ac:dyDescent="0.2">
      <c r="B186" s="66">
        <v>38171</v>
      </c>
      <c r="C186" s="74">
        <v>2004</v>
      </c>
      <c r="D186" s="75">
        <v>72.795138888888872</v>
      </c>
      <c r="E186" s="68" t="str">
        <f t="shared" si="2"/>
        <v>Low</v>
      </c>
      <c r="F186" s="75">
        <v>5056.6063977746908</v>
      </c>
      <c r="G186" s="101">
        <v>0.57192668565393179</v>
      </c>
      <c r="H186" s="101">
        <v>0.48684357423219743</v>
      </c>
      <c r="I186" s="101">
        <v>6.9500000000000006E-2</v>
      </c>
      <c r="J186" s="69">
        <v>6.4248899399628384E-2</v>
      </c>
      <c r="K186" s="69">
        <v>0.10421114473204328</v>
      </c>
      <c r="L186" s="75">
        <v>265.25294675553948</v>
      </c>
      <c r="M186" s="69">
        <v>29.462317320244942</v>
      </c>
      <c r="N186" s="69">
        <v>22.261105514098197</v>
      </c>
      <c r="O186" s="102">
        <v>88.959782553564523</v>
      </c>
      <c r="P186" s="102">
        <v>78.963148522059655</v>
      </c>
    </row>
    <row r="187" spans="2:16" x14ac:dyDescent="0.2">
      <c r="B187" s="66">
        <v>38172</v>
      </c>
      <c r="C187" s="74">
        <v>2004</v>
      </c>
      <c r="D187" s="75">
        <v>87.256944444444443</v>
      </c>
      <c r="E187" s="68" t="str">
        <f t="shared" si="2"/>
        <v>Low</v>
      </c>
      <c r="F187" s="75">
        <v>5248.8578414250751</v>
      </c>
      <c r="G187" s="101">
        <v>0.77078674919379697</v>
      </c>
      <c r="H187" s="101">
        <v>0.5270165149356778</v>
      </c>
      <c r="I187" s="101">
        <v>3.4500000000000003E-2</v>
      </c>
      <c r="J187" s="69">
        <v>0.11456612829296342</v>
      </c>
      <c r="K187" s="69">
        <v>0.14606184922922294</v>
      </c>
      <c r="L187" s="75">
        <v>291.46682065187628</v>
      </c>
      <c r="M187" s="69">
        <v>31.621090912497287</v>
      </c>
      <c r="N187" s="69">
        <v>18.436406647679199</v>
      </c>
      <c r="O187" s="102">
        <v>85.445820644713649</v>
      </c>
      <c r="P187" s="102">
        <v>72.861862801792682</v>
      </c>
    </row>
    <row r="188" spans="2:16" x14ac:dyDescent="0.2">
      <c r="B188" s="66">
        <v>38173</v>
      </c>
      <c r="C188" s="74">
        <v>2004</v>
      </c>
      <c r="D188" s="75">
        <v>93.159722222222229</v>
      </c>
      <c r="E188" s="68" t="str">
        <f t="shared" si="2"/>
        <v>High</v>
      </c>
      <c r="F188" s="75">
        <v>5534.3414634146384</v>
      </c>
      <c r="G188" s="101">
        <v>0.75329169078738012</v>
      </c>
      <c r="H188" s="101">
        <v>0.59129859344507152</v>
      </c>
      <c r="I188" s="101">
        <v>7.775E-2</v>
      </c>
      <c r="J188" s="69">
        <v>0.10705549416257011</v>
      </c>
      <c r="K188" s="69">
        <v>0.14238626386213676</v>
      </c>
      <c r="L188" s="75">
        <v>335.59757013596521</v>
      </c>
      <c r="M188" s="69">
        <v>31.164391733438404</v>
      </c>
      <c r="N188" s="69">
        <v>21.716476008219256</v>
      </c>
      <c r="O188" s="102">
        <v>86.083694304677749</v>
      </c>
      <c r="P188" s="102">
        <v>76.420156960256961</v>
      </c>
    </row>
    <row r="189" spans="2:16" x14ac:dyDescent="0.2">
      <c r="B189" s="66">
        <v>38174</v>
      </c>
      <c r="C189" s="74">
        <v>2004</v>
      </c>
      <c r="D189" s="75">
        <v>89.756944444444457</v>
      </c>
      <c r="E189" s="68" t="str">
        <f t="shared" si="2"/>
        <v>Low</v>
      </c>
      <c r="F189" s="75">
        <v>5408.5415212840271</v>
      </c>
      <c r="G189" s="101">
        <v>0.64399746151764281</v>
      </c>
      <c r="H189" s="101">
        <v>0.57765924044064598</v>
      </c>
      <c r="I189" s="101">
        <v>5.7500000000000002E-2</v>
      </c>
      <c r="J189" s="69">
        <v>7.7283898210583998E-2</v>
      </c>
      <c r="K189" s="69">
        <v>0.14483057815652414</v>
      </c>
      <c r="L189" s="75">
        <v>285.77464671512223</v>
      </c>
      <c r="M189" s="69">
        <v>30.549101096998726</v>
      </c>
      <c r="N189" s="69">
        <v>23.417583631348524</v>
      </c>
      <c r="O189" s="102">
        <v>88.221827322185561</v>
      </c>
      <c r="P189" s="102">
        <v>75.393190771877912</v>
      </c>
    </row>
    <row r="190" spans="2:16" x14ac:dyDescent="0.2">
      <c r="B190" s="66">
        <v>38175</v>
      </c>
      <c r="C190" s="74">
        <v>2004</v>
      </c>
      <c r="D190" s="75">
        <v>52.118055555555557</v>
      </c>
      <c r="E190" s="68" t="str">
        <f t="shared" si="2"/>
        <v>Low</v>
      </c>
      <c r="F190" s="75">
        <v>4691.8995815899534</v>
      </c>
      <c r="G190" s="101">
        <v>0.72267673156141976</v>
      </c>
      <c r="H190" s="101">
        <v>0.61975570773026423</v>
      </c>
      <c r="I190" s="101">
        <v>8.4000000000000005E-2</v>
      </c>
      <c r="J190" s="69">
        <v>8.2669127798340167E-2</v>
      </c>
      <c r="K190" s="69">
        <v>0.13751755579153435</v>
      </c>
      <c r="L190" s="75">
        <v>255.4699366069635</v>
      </c>
      <c r="M190" s="69">
        <v>32.375735561396283</v>
      </c>
      <c r="N190" s="69">
        <v>24.469892925831896</v>
      </c>
      <c r="O190" s="102">
        <v>88.787248615775212</v>
      </c>
      <c r="P190" s="102">
        <v>78.250398773539445</v>
      </c>
    </row>
    <row r="191" spans="2:16" x14ac:dyDescent="0.2">
      <c r="B191" s="66">
        <v>38176</v>
      </c>
      <c r="C191" s="74">
        <v>2004</v>
      </c>
      <c r="D191" s="75">
        <v>30.347222222222221</v>
      </c>
      <c r="E191" s="68" t="str">
        <f t="shared" si="2"/>
        <v>Low</v>
      </c>
      <c r="F191" s="75">
        <v>4383.5</v>
      </c>
      <c r="G191" s="101">
        <v>0.82815762756587197</v>
      </c>
      <c r="H191" s="101">
        <v>0.61830050370480216</v>
      </c>
      <c r="I191" s="101">
        <v>4.1333333333333333E-2</v>
      </c>
      <c r="J191" s="69">
        <v>7.9752913759166516E-2</v>
      </c>
      <c r="K191" s="69">
        <v>0.13351576241812918</v>
      </c>
      <c r="L191" s="75">
        <v>175.58820119351452</v>
      </c>
      <c r="M191" s="69">
        <v>34.712380168416828</v>
      </c>
      <c r="N191" s="69">
        <v>22.567040563807801</v>
      </c>
      <c r="O191" s="102">
        <v>90.577878106408292</v>
      </c>
      <c r="P191" s="102">
        <v>78.872528650002067</v>
      </c>
    </row>
    <row r="192" spans="2:16" x14ac:dyDescent="0.2">
      <c r="B192" s="66">
        <v>38177</v>
      </c>
      <c r="C192" s="74">
        <v>2004</v>
      </c>
      <c r="D192" s="75">
        <v>92.326388888888872</v>
      </c>
      <c r="E192" s="68" t="str">
        <f t="shared" si="2"/>
        <v>High</v>
      </c>
      <c r="F192" s="75">
        <v>5187.6222980659868</v>
      </c>
      <c r="G192" s="101">
        <v>0.84528995267039775</v>
      </c>
      <c r="H192" s="101">
        <v>0.67130028728170665</v>
      </c>
      <c r="I192" s="101">
        <v>7.4249999999999997E-2</v>
      </c>
      <c r="J192" s="69">
        <v>7.2656788127002866E-2</v>
      </c>
      <c r="K192" s="69">
        <v>0.13997051577861713</v>
      </c>
      <c r="L192" s="75">
        <v>248.47498685719023</v>
      </c>
      <c r="M192" s="69">
        <v>35.184724620330286</v>
      </c>
      <c r="N192" s="69">
        <v>24.285956885131913</v>
      </c>
      <c r="O192" s="102">
        <v>91.593231929265883</v>
      </c>
      <c r="P192" s="102">
        <v>79.607378170720693</v>
      </c>
    </row>
    <row r="193" spans="2:16" x14ac:dyDescent="0.2">
      <c r="B193" s="66">
        <v>38178</v>
      </c>
      <c r="C193" s="74">
        <v>2004</v>
      </c>
      <c r="D193" s="75">
        <v>99.114583333333343</v>
      </c>
      <c r="E193" s="68" t="str">
        <f t="shared" si="2"/>
        <v>High</v>
      </c>
      <c r="F193" s="75">
        <v>5570.7773478719701</v>
      </c>
      <c r="G193" s="101">
        <v>0.7622181412754867</v>
      </c>
      <c r="H193" s="101">
        <v>0.74519434424303499</v>
      </c>
      <c r="I193" s="101">
        <v>6.275E-2</v>
      </c>
      <c r="J193" s="69">
        <v>8.5632687833305729E-2</v>
      </c>
      <c r="K193" s="69">
        <v>0.1761983569418468</v>
      </c>
      <c r="L193" s="75">
        <v>281.72204442684153</v>
      </c>
      <c r="M193" s="69">
        <v>32.454092210151011</v>
      </c>
      <c r="N193" s="69">
        <v>27.397441879668055</v>
      </c>
      <c r="O193" s="102">
        <v>89.000027377305372</v>
      </c>
      <c r="P193" s="102">
        <v>76.849389137814896</v>
      </c>
    </row>
    <row r="194" spans="2:16" x14ac:dyDescent="0.2">
      <c r="B194" s="66">
        <v>38179</v>
      </c>
      <c r="C194" s="74">
        <v>2004</v>
      </c>
      <c r="D194" s="75">
        <v>87.621527777777786</v>
      </c>
      <c r="E194" s="68" t="str">
        <f t="shared" ref="E194:E257" si="3">IF(D194&gt;90,"High","Low")</f>
        <v>Low</v>
      </c>
      <c r="F194" s="75">
        <v>5843.416666666667</v>
      </c>
      <c r="G194" s="101">
        <v>0.82907564958029689</v>
      </c>
      <c r="H194" s="101">
        <v>0.81715109754510062</v>
      </c>
      <c r="I194" s="101">
        <v>7.4499999999999997E-2</v>
      </c>
      <c r="J194" s="69">
        <v>0.10541004616600988</v>
      </c>
      <c r="K194" s="69">
        <v>0.22345566006680906</v>
      </c>
      <c r="L194" s="75">
        <v>270.95996665213301</v>
      </c>
      <c r="M194" s="69">
        <v>31.461150986624911</v>
      </c>
      <c r="N194" s="69">
        <v>25.947601046770203</v>
      </c>
      <c r="O194" s="102">
        <v>87.578861856886988</v>
      </c>
      <c r="P194" s="102">
        <v>73.284763957083442</v>
      </c>
    </row>
    <row r="195" spans="2:16" x14ac:dyDescent="0.2">
      <c r="B195" s="66">
        <v>38180</v>
      </c>
      <c r="C195" s="74">
        <v>2004</v>
      </c>
      <c r="D195" s="75">
        <v>89.6701388888889</v>
      </c>
      <c r="E195" s="68" t="str">
        <f t="shared" si="3"/>
        <v>Low</v>
      </c>
      <c r="F195" s="75">
        <v>5929.75</v>
      </c>
      <c r="G195" s="101">
        <v>0.81658050618322864</v>
      </c>
      <c r="H195" s="101">
        <v>0.74714475912896838</v>
      </c>
      <c r="I195" s="101">
        <v>7.2000000000000008E-2</v>
      </c>
      <c r="J195" s="69">
        <v>9.2909328479331935E-2</v>
      </c>
      <c r="K195" s="69">
        <v>0.16964657222876639</v>
      </c>
      <c r="L195" s="75">
        <v>236.19459392115451</v>
      </c>
      <c r="M195" s="69">
        <v>30.22884653274081</v>
      </c>
      <c r="N195" s="69">
        <v>24.218342606470504</v>
      </c>
      <c r="O195" s="102">
        <v>88.89497000365273</v>
      </c>
      <c r="P195" s="102">
        <v>77.838468821485478</v>
      </c>
    </row>
    <row r="196" spans="2:16" x14ac:dyDescent="0.2">
      <c r="B196" s="66">
        <v>38181</v>
      </c>
      <c r="C196" s="74">
        <v>2004</v>
      </c>
      <c r="D196" s="75">
        <v>100</v>
      </c>
      <c r="E196" s="68" t="str">
        <f t="shared" si="3"/>
        <v>High</v>
      </c>
      <c r="F196" s="75">
        <v>5856.125</v>
      </c>
      <c r="G196" s="101">
        <v>0.90801713982838472</v>
      </c>
      <c r="H196" s="101">
        <v>0.67614099430895003</v>
      </c>
      <c r="I196" s="101">
        <v>5.0999999999999997E-2</v>
      </c>
      <c r="J196" s="69">
        <v>0.10151205425839943</v>
      </c>
      <c r="K196" s="69">
        <v>0.17129555826073387</v>
      </c>
      <c r="L196" s="75">
        <v>235.71214476318724</v>
      </c>
      <c r="M196" s="69">
        <v>31.834622130171539</v>
      </c>
      <c r="N196" s="69">
        <v>20.034977054721494</v>
      </c>
      <c r="O196" s="102">
        <v>89.103937724873887</v>
      </c>
      <c r="P196" s="102">
        <v>75.308296809981272</v>
      </c>
    </row>
    <row r="197" spans="2:16" x14ac:dyDescent="0.2">
      <c r="B197" s="66">
        <v>38182</v>
      </c>
      <c r="C197" s="74">
        <v>2004</v>
      </c>
      <c r="D197" s="75">
        <v>81.440972222222229</v>
      </c>
      <c r="E197" s="68" t="str">
        <f t="shared" si="3"/>
        <v>Low</v>
      </c>
      <c r="F197" s="75">
        <v>5814.1069556099301</v>
      </c>
      <c r="G197" s="101">
        <v>0.8734724940085703</v>
      </c>
      <c r="H197" s="101">
        <v>0.573819946114141</v>
      </c>
      <c r="I197" s="101">
        <v>7.9500000000000001E-2</v>
      </c>
      <c r="J197" s="69">
        <v>0.10045297540973548</v>
      </c>
      <c r="K197" s="69">
        <v>0.13213574236764555</v>
      </c>
      <c r="L197" s="75">
        <v>231.78472830506126</v>
      </c>
      <c r="M197" s="69">
        <v>32.993959060121071</v>
      </c>
      <c r="N197" s="69">
        <v>18.926659376789289</v>
      </c>
      <c r="O197" s="102">
        <v>88.769814428904581</v>
      </c>
      <c r="P197" s="102">
        <v>77.513695059217454</v>
      </c>
    </row>
    <row r="198" spans="2:16" x14ac:dyDescent="0.2">
      <c r="B198" s="66">
        <v>38183</v>
      </c>
      <c r="C198" s="74">
        <v>2004</v>
      </c>
      <c r="D198" s="75">
        <v>78.940972222222214</v>
      </c>
      <c r="E198" s="68" t="str">
        <f t="shared" si="3"/>
        <v>Low</v>
      </c>
      <c r="F198" s="75">
        <v>5877.3314801945762</v>
      </c>
      <c r="G198" s="101">
        <v>0.7519563236285276</v>
      </c>
      <c r="H198" s="101">
        <v>0.62633888370514623</v>
      </c>
      <c r="I198" s="101">
        <v>4.5499999999999999E-2</v>
      </c>
      <c r="J198" s="69">
        <v>6.4741291510642285E-2</v>
      </c>
      <c r="K198" s="69">
        <v>0.12197281101912913</v>
      </c>
      <c r="L198" s="75">
        <v>245.78999955827152</v>
      </c>
      <c r="M198" s="69">
        <v>32.441982980236403</v>
      </c>
      <c r="N198" s="69">
        <v>23.884204787050194</v>
      </c>
      <c r="O198" s="102">
        <v>91.571984805450157</v>
      </c>
      <c r="P198" s="102">
        <v>80.937402691716414</v>
      </c>
    </row>
    <row r="199" spans="2:16" x14ac:dyDescent="0.2">
      <c r="B199" s="66">
        <v>38184</v>
      </c>
      <c r="C199" s="74">
        <v>2004</v>
      </c>
      <c r="D199" s="75">
        <v>91.701388888888886</v>
      </c>
      <c r="E199" s="68" t="str">
        <f t="shared" si="3"/>
        <v>High</v>
      </c>
      <c r="F199" s="75">
        <v>6569.208333333333</v>
      </c>
      <c r="G199" s="101">
        <v>0.96400371848865607</v>
      </c>
      <c r="H199" s="101">
        <v>0.75670704121964216</v>
      </c>
      <c r="I199" s="101">
        <v>7.0500000000000007E-2</v>
      </c>
      <c r="J199" s="69">
        <v>9.2882199792097525E-2</v>
      </c>
      <c r="K199" s="69">
        <v>0.1491983813762017</v>
      </c>
      <c r="L199" s="75">
        <v>268.16375883190346</v>
      </c>
      <c r="M199" s="69">
        <v>36.724131143069606</v>
      </c>
      <c r="N199" s="69">
        <v>25.695155764340203</v>
      </c>
      <c r="O199" s="102">
        <v>90.593539859800714</v>
      </c>
      <c r="P199" s="102">
        <v>80.750996195869135</v>
      </c>
    </row>
    <row r="200" spans="2:16" x14ac:dyDescent="0.2">
      <c r="B200" s="66">
        <v>38185</v>
      </c>
      <c r="C200" s="74">
        <v>2004</v>
      </c>
      <c r="D200" s="75">
        <v>98.28125</v>
      </c>
      <c r="E200" s="68" t="str">
        <f t="shared" si="3"/>
        <v>High</v>
      </c>
      <c r="F200" s="75">
        <v>6412.589978828516</v>
      </c>
      <c r="G200" s="101">
        <v>1.0252991340443991</v>
      </c>
      <c r="H200" s="101">
        <v>0.66375183325367781</v>
      </c>
      <c r="I200" s="101">
        <v>9.4E-2</v>
      </c>
      <c r="J200" s="69">
        <v>0.1144289891283214</v>
      </c>
      <c r="K200" s="69">
        <v>0.13376487216126701</v>
      </c>
      <c r="L200" s="75">
        <v>260.26769007148602</v>
      </c>
      <c r="M200" s="69">
        <v>36.377738043177558</v>
      </c>
      <c r="N200" s="69">
        <v>21.233263201536506</v>
      </c>
      <c r="O200" s="102">
        <v>89.11920178104269</v>
      </c>
      <c r="P200" s="102">
        <v>80.352093588454096</v>
      </c>
    </row>
    <row r="201" spans="2:16" x14ac:dyDescent="0.2">
      <c r="B201" s="66">
        <v>38186</v>
      </c>
      <c r="C201" s="74">
        <v>2004</v>
      </c>
      <c r="D201" s="75">
        <v>98.385416666666657</v>
      </c>
      <c r="E201" s="68" t="str">
        <f t="shared" si="3"/>
        <v>High</v>
      </c>
      <c r="F201" s="75">
        <v>6784.541666666667</v>
      </c>
      <c r="G201" s="101">
        <v>0.9127522739336974</v>
      </c>
      <c r="H201" s="101">
        <v>0.57889186820025917</v>
      </c>
      <c r="I201" s="101">
        <v>9.1999999999999998E-2</v>
      </c>
      <c r="J201" s="69">
        <v>0.12604831679057807</v>
      </c>
      <c r="K201" s="69">
        <v>0.15869592104104496</v>
      </c>
      <c r="L201" s="75">
        <v>249.897049394459</v>
      </c>
      <c r="M201" s="69">
        <v>35.437020226236832</v>
      </c>
      <c r="N201" s="69">
        <v>19.018946950328225</v>
      </c>
      <c r="O201" s="102">
        <v>86.497422020856021</v>
      </c>
      <c r="P201" s="102">
        <v>73.196094483095365</v>
      </c>
    </row>
    <row r="202" spans="2:16" x14ac:dyDescent="0.2">
      <c r="B202" s="66">
        <v>38187</v>
      </c>
      <c r="C202" s="74">
        <v>2004</v>
      </c>
      <c r="D202" s="75">
        <v>82.1875</v>
      </c>
      <c r="E202" s="68" t="str">
        <f t="shared" si="3"/>
        <v>Low</v>
      </c>
      <c r="F202" s="75">
        <v>6276.7049009384773</v>
      </c>
      <c r="G202" s="101">
        <v>0.88728431068492342</v>
      </c>
      <c r="H202" s="101">
        <v>0.61716027174011856</v>
      </c>
      <c r="I202" s="101">
        <v>6.3750000000000001E-2</v>
      </c>
      <c r="J202" s="69">
        <v>0.11304326351148442</v>
      </c>
      <c r="K202" s="69">
        <v>0.15223866717165185</v>
      </c>
      <c r="L202" s="75">
        <v>240.91123485384924</v>
      </c>
      <c r="M202" s="69">
        <v>33.475587693823321</v>
      </c>
      <c r="N202" s="69">
        <v>20.185993748268075</v>
      </c>
      <c r="O202" s="102">
        <v>87.555226077151985</v>
      </c>
      <c r="P202" s="102">
        <v>75.904729798009654</v>
      </c>
    </row>
    <row r="203" spans="2:16" x14ac:dyDescent="0.2">
      <c r="B203" s="66">
        <v>38188</v>
      </c>
      <c r="C203" s="74">
        <v>2004</v>
      </c>
      <c r="D203" s="75">
        <v>94.097222222222214</v>
      </c>
      <c r="E203" s="68" t="str">
        <f t="shared" si="3"/>
        <v>High</v>
      </c>
      <c r="F203" s="75">
        <v>7086.916666666667</v>
      </c>
      <c r="G203" s="101">
        <v>0.92820786</v>
      </c>
      <c r="H203" s="101">
        <v>0.60359873500000005</v>
      </c>
      <c r="I203" s="101">
        <v>7.5999999999999998E-2</v>
      </c>
      <c r="J203" s="69">
        <v>0.11189092500984245</v>
      </c>
      <c r="K203" s="69">
        <v>0.12195178052407005</v>
      </c>
      <c r="L203" s="75">
        <v>293.939585358513</v>
      </c>
      <c r="M203" s="69">
        <v>32.307921454185077</v>
      </c>
      <c r="N203" s="69">
        <v>19.118272713467537</v>
      </c>
      <c r="O203" s="102">
        <v>88.250404281628676</v>
      </c>
      <c r="P203" s="102">
        <v>80.306973350373681</v>
      </c>
    </row>
    <row r="204" spans="2:16" x14ac:dyDescent="0.2">
      <c r="B204" s="66">
        <v>38189</v>
      </c>
      <c r="C204" s="74">
        <v>2004</v>
      </c>
      <c r="D204" s="75">
        <v>83.888888888888886</v>
      </c>
      <c r="E204" s="68" t="str">
        <f t="shared" si="3"/>
        <v>Low</v>
      </c>
      <c r="F204" s="75">
        <v>6547.75</v>
      </c>
      <c r="G204" s="101">
        <v>0.82916647385622289</v>
      </c>
      <c r="H204" s="101">
        <v>0.55100370699356016</v>
      </c>
      <c r="I204" s="101">
        <v>7.2499999999999995E-2</v>
      </c>
      <c r="J204" s="69">
        <v>8.0214641599956407E-2</v>
      </c>
      <c r="K204" s="69">
        <v>0.12301678602523769</v>
      </c>
      <c r="L204" s="75">
        <v>281.8680194863523</v>
      </c>
      <c r="M204" s="69">
        <v>33.366221711041092</v>
      </c>
      <c r="N204" s="69">
        <v>19.144083688788307</v>
      </c>
      <c r="O204" s="102">
        <v>90.542848535790696</v>
      </c>
      <c r="P204" s="102">
        <v>78.175185325565209</v>
      </c>
    </row>
    <row r="205" spans="2:16" x14ac:dyDescent="0.2">
      <c r="B205" s="66">
        <v>38190</v>
      </c>
      <c r="C205" s="74">
        <v>2004</v>
      </c>
      <c r="D205" s="75">
        <v>82.725694444444457</v>
      </c>
      <c r="E205" s="68" t="str">
        <f t="shared" si="3"/>
        <v>Low</v>
      </c>
      <c r="F205" s="75">
        <v>6765</v>
      </c>
      <c r="G205" s="101">
        <v>0.83842400091574287</v>
      </c>
      <c r="H205" s="101">
        <v>0.61798015338993595</v>
      </c>
      <c r="I205" s="101">
        <v>6.7500000000000004E-2</v>
      </c>
      <c r="J205" s="69">
        <v>8.4930370012005749E-2</v>
      </c>
      <c r="K205" s="69">
        <v>0.12676590196815618</v>
      </c>
      <c r="L205" s="75">
        <v>276.02389785435724</v>
      </c>
      <c r="M205" s="69">
        <v>35.085962900438325</v>
      </c>
      <c r="N205" s="69">
        <v>22.944482407108552</v>
      </c>
      <c r="O205" s="102">
        <v>90.088286780429982</v>
      </c>
      <c r="P205" s="102">
        <v>79.928629699745329</v>
      </c>
    </row>
    <row r="206" spans="2:16" x14ac:dyDescent="0.2">
      <c r="B206" s="66">
        <v>38191</v>
      </c>
      <c r="C206" s="74">
        <v>2004</v>
      </c>
      <c r="D206" s="75">
        <v>68.315972222222229</v>
      </c>
      <c r="E206" s="68" t="str">
        <f t="shared" si="3"/>
        <v>Low</v>
      </c>
      <c r="F206" s="75">
        <v>5751.3025210084033</v>
      </c>
      <c r="G206" s="101">
        <v>0.8379706372602479</v>
      </c>
      <c r="H206" s="101">
        <v>0.65110024360707475</v>
      </c>
      <c r="I206" s="101">
        <v>7.5500000000000012E-2</v>
      </c>
      <c r="J206" s="69">
        <v>7.9936221573434163E-2</v>
      </c>
      <c r="K206" s="69">
        <v>0.1323437031423115</v>
      </c>
      <c r="L206" s="75">
        <v>312.8431719648172</v>
      </c>
      <c r="M206" s="69">
        <v>33.236048209757868</v>
      </c>
      <c r="N206" s="69">
        <v>22.822430083193957</v>
      </c>
      <c r="O206" s="102">
        <v>90.678471686965352</v>
      </c>
      <c r="P206" s="102">
        <v>80.137841410304404</v>
      </c>
    </row>
    <row r="207" spans="2:16" x14ac:dyDescent="0.2">
      <c r="B207" s="66">
        <v>38192</v>
      </c>
      <c r="C207" s="74">
        <v>2004</v>
      </c>
      <c r="D207" s="75">
        <v>85.833333333333329</v>
      </c>
      <c r="E207" s="68" t="str">
        <f t="shared" si="3"/>
        <v>Low</v>
      </c>
      <c r="F207" s="75">
        <v>6668.9029535864984</v>
      </c>
      <c r="G207" s="101">
        <v>0.8189525852207804</v>
      </c>
      <c r="H207" s="101">
        <v>0.51833338015260699</v>
      </c>
      <c r="I207" s="101">
        <v>7.425000000000001E-2</v>
      </c>
      <c r="J207" s="69">
        <v>7.1976850468092296E-2</v>
      </c>
      <c r="K207" s="69">
        <v>0.10697683762294473</v>
      </c>
      <c r="L207" s="75">
        <v>278.21053541953728</v>
      </c>
      <c r="M207" s="69">
        <v>33.426463816613158</v>
      </c>
      <c r="N207" s="69">
        <v>18.475034297174961</v>
      </c>
      <c r="O207" s="102">
        <v>91.407311533364179</v>
      </c>
      <c r="P207" s="102">
        <v>79.822501604824225</v>
      </c>
    </row>
    <row r="208" spans="2:16" x14ac:dyDescent="0.2">
      <c r="B208" s="66">
        <v>38193</v>
      </c>
      <c r="C208" s="74">
        <v>2004</v>
      </c>
      <c r="D208" s="75">
        <v>95.121527777777771</v>
      </c>
      <c r="E208" s="68" t="str">
        <f t="shared" si="3"/>
        <v>High</v>
      </c>
      <c r="F208" s="75">
        <v>6547.6020942408377</v>
      </c>
      <c r="G208" s="101">
        <v>0.87579940037230375</v>
      </c>
      <c r="H208" s="101">
        <v>0.50318816107737774</v>
      </c>
      <c r="I208" s="101">
        <v>7.6999999999999999E-2</v>
      </c>
      <c r="J208" s="69">
        <v>0.10096560982626421</v>
      </c>
      <c r="K208" s="69">
        <v>0.11072308087319027</v>
      </c>
      <c r="L208" s="75">
        <v>303.04855364734203</v>
      </c>
      <c r="M208" s="69">
        <v>36.245858863845875</v>
      </c>
      <c r="N208" s="69">
        <v>18.418597333518221</v>
      </c>
      <c r="O208" s="102">
        <v>88.718493425075749</v>
      </c>
      <c r="P208" s="102">
        <v>78.466909102462992</v>
      </c>
    </row>
    <row r="209" spans="2:16" x14ac:dyDescent="0.2">
      <c r="B209" s="66">
        <v>38194</v>
      </c>
      <c r="C209" s="74">
        <v>2004</v>
      </c>
      <c r="D209" s="75">
        <v>86.701388888888886</v>
      </c>
      <c r="E209" s="68" t="str">
        <f t="shared" si="3"/>
        <v>Low</v>
      </c>
      <c r="F209" s="75">
        <v>6278.333333333333</v>
      </c>
      <c r="G209" s="101">
        <v>0.86964103752395805</v>
      </c>
      <c r="H209" s="101">
        <v>0.51928493775909201</v>
      </c>
      <c r="I209" s="101">
        <v>9.4750000000000001E-2</v>
      </c>
      <c r="J209" s="69">
        <v>7.0802537966732595E-2</v>
      </c>
      <c r="K209" s="69">
        <v>8.7320235051866452E-2</v>
      </c>
      <c r="L209" s="75">
        <v>269.38456296186126</v>
      </c>
      <c r="M209" s="69">
        <v>36.876202345604604</v>
      </c>
      <c r="N209" s="69">
        <v>19.989401968551018</v>
      </c>
      <c r="O209" s="102">
        <v>92.03471084630317</v>
      </c>
      <c r="P209" s="102">
        <v>83.548674448286434</v>
      </c>
    </row>
    <row r="210" spans="2:16" x14ac:dyDescent="0.2">
      <c r="B210" s="66">
        <v>38195</v>
      </c>
      <c r="C210" s="74">
        <v>2004</v>
      </c>
      <c r="D210" s="75">
        <v>84.5138888888889</v>
      </c>
      <c r="E210" s="68" t="str">
        <f t="shared" si="3"/>
        <v>Low</v>
      </c>
      <c r="F210" s="75">
        <v>5991.3657003143517</v>
      </c>
      <c r="G210" s="101">
        <v>0.72494022374174494</v>
      </c>
      <c r="H210" s="101">
        <v>0.48339576449504706</v>
      </c>
      <c r="I210" s="101">
        <v>8.8000000000000009E-2</v>
      </c>
      <c r="J210" s="69">
        <v>9.2188659736674297E-2</v>
      </c>
      <c r="K210" s="69">
        <v>0.13010941396620948</v>
      </c>
      <c r="L210" s="75">
        <v>225.374226767051</v>
      </c>
      <c r="M210" s="69">
        <v>33.257773668172177</v>
      </c>
      <c r="N210" s="69">
        <v>18.647259989686589</v>
      </c>
      <c r="O210" s="102">
        <v>87.524712915079803</v>
      </c>
      <c r="P210" s="102">
        <v>73.595609135187502</v>
      </c>
    </row>
    <row r="211" spans="2:16" x14ac:dyDescent="0.2">
      <c r="B211" s="66">
        <v>38196</v>
      </c>
      <c r="C211" s="74">
        <v>2004</v>
      </c>
      <c r="D211" s="75">
        <v>79.913194444444443</v>
      </c>
      <c r="E211" s="68" t="str">
        <f t="shared" si="3"/>
        <v>Low</v>
      </c>
      <c r="F211" s="75">
        <v>6082.583333333333</v>
      </c>
      <c r="G211" s="101">
        <v>0.66380383781260699</v>
      </c>
      <c r="H211" s="101">
        <v>0.52083953597936739</v>
      </c>
      <c r="I211" s="101">
        <v>4.4999999999999998E-2</v>
      </c>
      <c r="J211" s="69">
        <v>9.3003618236194102E-2</v>
      </c>
      <c r="K211" s="69">
        <v>0.12559576584765805</v>
      </c>
      <c r="L211" s="75">
        <v>287.95162747365225</v>
      </c>
      <c r="M211" s="69">
        <v>30.29308889512841</v>
      </c>
      <c r="N211" s="69">
        <v>21.037232049142382</v>
      </c>
      <c r="O211" s="102">
        <v>86.253979500799829</v>
      </c>
      <c r="P211" s="102">
        <v>76.341378022175874</v>
      </c>
    </row>
    <row r="212" spans="2:16" x14ac:dyDescent="0.2">
      <c r="B212" s="66">
        <v>38197</v>
      </c>
      <c r="C212" s="74">
        <v>2004</v>
      </c>
      <c r="D212" s="75">
        <v>87.847222222222214</v>
      </c>
      <c r="E212" s="68" t="str">
        <f t="shared" si="3"/>
        <v>Low</v>
      </c>
      <c r="F212" s="75">
        <v>5788.916666666667</v>
      </c>
      <c r="G212" s="101">
        <v>0.70577349013027768</v>
      </c>
      <c r="H212" s="101">
        <v>0.57547764309729799</v>
      </c>
      <c r="I212" s="101">
        <v>5.8749999999999997E-2</v>
      </c>
      <c r="J212" s="69">
        <v>9.4038566846660884E-2</v>
      </c>
      <c r="K212" s="69">
        <v>0.14637711627172373</v>
      </c>
      <c r="L212" s="75">
        <v>222.62083005461974</v>
      </c>
      <c r="M212" s="69">
        <v>34.641921190771228</v>
      </c>
      <c r="N212" s="69">
        <v>24.379679530057441</v>
      </c>
      <c r="O212" s="102">
        <v>86.910868105394627</v>
      </c>
      <c r="P212" s="102">
        <v>75.013079767948639</v>
      </c>
    </row>
    <row r="213" spans="2:16" x14ac:dyDescent="0.2">
      <c r="B213" s="66">
        <v>38198</v>
      </c>
      <c r="C213" s="74">
        <v>2004</v>
      </c>
      <c r="D213" s="75">
        <v>66.510416666666657</v>
      </c>
      <c r="E213" s="68" t="str">
        <f t="shared" si="3"/>
        <v>Low</v>
      </c>
      <c r="F213" s="75">
        <v>5510.9805873568939</v>
      </c>
      <c r="G213" s="101">
        <v>0.71685954773083471</v>
      </c>
      <c r="H213" s="101">
        <v>0.5712836126116646</v>
      </c>
      <c r="I213" s="101">
        <v>0.11749999999999999</v>
      </c>
      <c r="J213" s="69">
        <v>0.17443827888588864</v>
      </c>
      <c r="K213" s="69">
        <v>0.1549927243357086</v>
      </c>
      <c r="L213" s="75">
        <v>212.88393099588222</v>
      </c>
      <c r="M213" s="69">
        <v>29.848229709494788</v>
      </c>
      <c r="N213" s="69">
        <v>22.928574216155397</v>
      </c>
      <c r="O213" s="102">
        <v>76.110992968278509</v>
      </c>
      <c r="P213" s="102">
        <v>73.364872412955648</v>
      </c>
    </row>
    <row r="214" spans="2:16" x14ac:dyDescent="0.2">
      <c r="B214" s="66">
        <v>38199</v>
      </c>
      <c r="C214" s="74">
        <v>2004</v>
      </c>
      <c r="D214" s="75">
        <v>48.211805555555557</v>
      </c>
      <c r="E214" s="68" t="str">
        <f t="shared" si="3"/>
        <v>Low</v>
      </c>
      <c r="F214" s="75">
        <v>4491.666666666667</v>
      </c>
      <c r="G214" s="101">
        <v>0.67447833545213354</v>
      </c>
      <c r="H214" s="101">
        <v>0.55763358054526901</v>
      </c>
      <c r="I214" s="101">
        <v>0.121</v>
      </c>
      <c r="J214" s="69">
        <v>0.15308391663051144</v>
      </c>
      <c r="K214" s="69">
        <v>0.12287493310655226</v>
      </c>
      <c r="L214" s="75">
        <v>235.94202495064482</v>
      </c>
      <c r="M214" s="69">
        <v>30.893755571715634</v>
      </c>
      <c r="N214" s="69">
        <v>25.755572766682665</v>
      </c>
      <c r="O214" s="102">
        <v>77.688185415364956</v>
      </c>
      <c r="P214" s="102">
        <v>78.338376955642829</v>
      </c>
    </row>
    <row r="215" spans="2:16" x14ac:dyDescent="0.2">
      <c r="B215" s="66">
        <v>38200</v>
      </c>
      <c r="C215" s="74">
        <v>2004</v>
      </c>
      <c r="D215" s="75">
        <v>1.0069444444444444</v>
      </c>
      <c r="E215" s="68" t="str">
        <f t="shared" si="3"/>
        <v>Low</v>
      </c>
      <c r="F215" s="75">
        <v>2805.9607843137323</v>
      </c>
      <c r="G215" s="101">
        <v>0.74569008996869413</v>
      </c>
      <c r="H215" s="101">
        <v>0.70362755563059032</v>
      </c>
      <c r="I215" s="101">
        <v>7.2999999999999995E-2</v>
      </c>
      <c r="J215" s="69">
        <v>0.11284496550106245</v>
      </c>
      <c r="K215" s="69">
        <v>0.13148581768004675</v>
      </c>
      <c r="L215" s="75">
        <v>153.318887670565</v>
      </c>
      <c r="M215" s="69">
        <v>31.657503597012223</v>
      </c>
      <c r="N215" s="69">
        <v>28.650289948440768</v>
      </c>
      <c r="O215" s="102">
        <v>85.170556631167855</v>
      </c>
      <c r="P215" s="102">
        <v>81.687832861732076</v>
      </c>
    </row>
    <row r="216" spans="2:16" x14ac:dyDescent="0.2">
      <c r="B216" s="66">
        <v>38210</v>
      </c>
      <c r="C216" s="74">
        <v>2004</v>
      </c>
      <c r="D216" s="75">
        <v>40.104166666666657</v>
      </c>
      <c r="E216" s="68" t="str">
        <f t="shared" si="3"/>
        <v>Low</v>
      </c>
      <c r="F216" s="75">
        <v>5015.8080000000045</v>
      </c>
      <c r="G216" s="101">
        <v>1.0277193629137957</v>
      </c>
      <c r="H216" s="101">
        <v>0.7302012907661537</v>
      </c>
      <c r="I216" s="101">
        <v>5.425E-2</v>
      </c>
      <c r="J216" s="69">
        <v>7.8462472391231039E-2</v>
      </c>
      <c r="K216" s="69">
        <v>0.13315100974611474</v>
      </c>
      <c r="L216" s="75">
        <v>246.10800354658625</v>
      </c>
      <c r="M216" s="69">
        <v>32.750033211991635</v>
      </c>
      <c r="N216" s="69">
        <v>20.682436550915373</v>
      </c>
      <c r="O216" s="102">
        <v>92.587132922434932</v>
      </c>
      <c r="P216" s="102">
        <v>82.294826593578264</v>
      </c>
    </row>
    <row r="217" spans="2:16" x14ac:dyDescent="0.2">
      <c r="B217" s="66">
        <v>38211</v>
      </c>
      <c r="C217" s="74">
        <v>2004</v>
      </c>
      <c r="D217" s="75">
        <v>80.729166666666657</v>
      </c>
      <c r="E217" s="68" t="str">
        <f t="shared" si="3"/>
        <v>Low</v>
      </c>
      <c r="F217" s="75">
        <v>5847.5514874141872</v>
      </c>
      <c r="G217" s="101">
        <v>0.90550982964443649</v>
      </c>
      <c r="H217" s="101">
        <v>0.79506113079651552</v>
      </c>
      <c r="I217" s="101">
        <v>5.5E-2</v>
      </c>
      <c r="J217" s="69">
        <v>0.10073647693644379</v>
      </c>
      <c r="K217" s="69">
        <v>0.16055892599136032</v>
      </c>
      <c r="L217" s="75">
        <v>252.11746530293499</v>
      </c>
      <c r="M217" s="69">
        <v>32.195981134290719</v>
      </c>
      <c r="N217" s="69">
        <v>25.465101742656994</v>
      </c>
      <c r="O217" s="102">
        <v>89.153788354175759</v>
      </c>
      <c r="P217" s="102">
        <v>80.311215805288313</v>
      </c>
    </row>
    <row r="218" spans="2:16" x14ac:dyDescent="0.2">
      <c r="B218" s="66">
        <v>38212</v>
      </c>
      <c r="C218" s="74">
        <v>2004</v>
      </c>
      <c r="D218" s="75">
        <v>93.90625</v>
      </c>
      <c r="E218" s="68" t="str">
        <f t="shared" si="3"/>
        <v>High</v>
      </c>
      <c r="F218" s="75">
        <v>6753.6217725052293</v>
      </c>
      <c r="G218" s="101">
        <v>0.97993786688355167</v>
      </c>
      <c r="H218" s="101">
        <v>0.6902134636100038</v>
      </c>
      <c r="I218" s="101">
        <v>5.0750000000000003E-2</v>
      </c>
      <c r="J218" s="69">
        <v>0.1142192215305807</v>
      </c>
      <c r="K218" s="69">
        <v>0.16438342320629368</v>
      </c>
      <c r="L218" s="75">
        <v>256.14489607862203</v>
      </c>
      <c r="M218" s="69">
        <v>34.825203057105519</v>
      </c>
      <c r="N218" s="69">
        <v>21.247365507986569</v>
      </c>
      <c r="O218" s="102">
        <v>88.634438139689848</v>
      </c>
      <c r="P218" s="102">
        <v>76.776629217927749</v>
      </c>
    </row>
    <row r="219" spans="2:16" x14ac:dyDescent="0.2">
      <c r="B219" s="66">
        <v>38213</v>
      </c>
      <c r="C219" s="74">
        <v>2004</v>
      </c>
      <c r="D219" s="75">
        <v>90.642361111111128</v>
      </c>
      <c r="E219" s="68" t="str">
        <f t="shared" si="3"/>
        <v>High</v>
      </c>
      <c r="F219" s="75">
        <v>6696.6108786610885</v>
      </c>
      <c r="G219" s="101">
        <v>0.86931312995944987</v>
      </c>
      <c r="H219" s="101">
        <v>0.60676626821198509</v>
      </c>
      <c r="I219" s="101">
        <v>8.2250000000000004E-2</v>
      </c>
      <c r="J219" s="69">
        <v>7.1851837784277756E-2</v>
      </c>
      <c r="K219" s="69">
        <v>0.1141383983329364</v>
      </c>
      <c r="L219" s="75">
        <v>240.36786230427549</v>
      </c>
      <c r="M219" s="69">
        <v>34.126176026451127</v>
      </c>
      <c r="N219" s="69">
        <v>21.151008400671</v>
      </c>
      <c r="O219" s="102">
        <v>91.928094810024305</v>
      </c>
      <c r="P219" s="102">
        <v>81.629384285571746</v>
      </c>
    </row>
    <row r="220" spans="2:16" x14ac:dyDescent="0.2">
      <c r="B220" s="66">
        <v>38214</v>
      </c>
      <c r="C220" s="74">
        <v>2004</v>
      </c>
      <c r="D220" s="75">
        <v>76.354166666666671</v>
      </c>
      <c r="E220" s="68" t="str">
        <f t="shared" si="3"/>
        <v>Low</v>
      </c>
      <c r="F220" s="75">
        <v>6637.625</v>
      </c>
      <c r="G220" s="101">
        <v>0.775951318488729</v>
      </c>
      <c r="H220" s="101">
        <v>0.54066348281651944</v>
      </c>
      <c r="I220" s="101">
        <v>6.8000000000000005E-2</v>
      </c>
      <c r="J220" s="69">
        <v>9.209232087654512E-2</v>
      </c>
      <c r="K220" s="69">
        <v>0.1220124241697486</v>
      </c>
      <c r="L220" s="75">
        <v>246.77776578802002</v>
      </c>
      <c r="M220" s="69">
        <v>32.807225825418008</v>
      </c>
      <c r="N220" s="69">
        <v>20.149833385733956</v>
      </c>
      <c r="O220" s="102">
        <v>88.379670318827962</v>
      </c>
      <c r="P220" s="102">
        <v>77.904360387193378</v>
      </c>
    </row>
    <row r="221" spans="2:16" x14ac:dyDescent="0.2">
      <c r="B221" s="66">
        <v>38215</v>
      </c>
      <c r="C221" s="74">
        <v>2004</v>
      </c>
      <c r="D221" s="75">
        <v>73.715277777777786</v>
      </c>
      <c r="E221" s="68" t="str">
        <f t="shared" si="3"/>
        <v>Low</v>
      </c>
      <c r="F221" s="75">
        <v>6474.9442896935889</v>
      </c>
      <c r="G221" s="101">
        <v>0.77176803078707079</v>
      </c>
      <c r="H221" s="101">
        <v>0.50095308296217911</v>
      </c>
      <c r="I221" s="101">
        <v>6.0999999999999999E-2</v>
      </c>
      <c r="J221" s="69">
        <v>7.4075265262016687E-2</v>
      </c>
      <c r="K221" s="69">
        <v>0.1068213135381416</v>
      </c>
      <c r="L221" s="75">
        <v>222.6070043908305</v>
      </c>
      <c r="M221" s="69">
        <v>33.390165952197115</v>
      </c>
      <c r="N221" s="69">
        <v>18.927275262820569</v>
      </c>
      <c r="O221" s="102">
        <v>90.602608003860766</v>
      </c>
      <c r="P221" s="102">
        <v>79.122490833283521</v>
      </c>
    </row>
    <row r="222" spans="2:16" x14ac:dyDescent="0.2">
      <c r="B222" s="66">
        <v>38216</v>
      </c>
      <c r="C222" s="74">
        <v>2004</v>
      </c>
      <c r="D222" s="75">
        <v>82.65625</v>
      </c>
      <c r="E222" s="68" t="str">
        <f t="shared" si="3"/>
        <v>Low</v>
      </c>
      <c r="F222" s="75">
        <v>7006.5</v>
      </c>
      <c r="G222" s="101">
        <v>0.87624271738587978</v>
      </c>
      <c r="H222" s="101">
        <v>0.61175676517781108</v>
      </c>
      <c r="I222" s="101">
        <v>6.25E-2</v>
      </c>
      <c r="J222" s="69">
        <v>9.4084224464874994E-2</v>
      </c>
      <c r="K222" s="69">
        <v>0.11962501169176296</v>
      </c>
      <c r="L222" s="75">
        <v>259.83014763877077</v>
      </c>
      <c r="M222" s="69">
        <v>31.707245316927214</v>
      </c>
      <c r="N222" s="69">
        <v>20.010470575530153</v>
      </c>
      <c r="O222" s="102">
        <v>89.528259357561893</v>
      </c>
      <c r="P222" s="102">
        <v>80.92907390970214</v>
      </c>
    </row>
    <row r="223" spans="2:16" x14ac:dyDescent="0.2">
      <c r="B223" s="66">
        <v>38217</v>
      </c>
      <c r="C223" s="74">
        <v>2004</v>
      </c>
      <c r="D223" s="75">
        <v>88.472222222222229</v>
      </c>
      <c r="E223" s="68" t="str">
        <f t="shared" si="3"/>
        <v>Low</v>
      </c>
      <c r="F223" s="75">
        <v>7038.8103568929373</v>
      </c>
      <c r="G223" s="101">
        <v>1.0605717072380862</v>
      </c>
      <c r="H223" s="101">
        <v>0.74322449532757495</v>
      </c>
      <c r="I223" s="101">
        <v>8.4249999999999992E-2</v>
      </c>
      <c r="J223" s="69">
        <v>0.13881647245320655</v>
      </c>
      <c r="K223" s="69">
        <v>0.17380597539596862</v>
      </c>
      <c r="L223" s="75">
        <v>274.68424158771847</v>
      </c>
      <c r="M223" s="69">
        <v>34.558925922948916</v>
      </c>
      <c r="N223" s="69">
        <v>21.436879043914356</v>
      </c>
      <c r="O223" s="102">
        <v>87.261331403640909</v>
      </c>
      <c r="P223" s="102">
        <v>77.240162485271753</v>
      </c>
    </row>
    <row r="224" spans="2:16" x14ac:dyDescent="0.2">
      <c r="B224" s="66">
        <v>38218</v>
      </c>
      <c r="C224" s="74">
        <v>2004</v>
      </c>
      <c r="D224" s="75">
        <v>94.166666666666671</v>
      </c>
      <c r="E224" s="68" t="str">
        <f t="shared" si="3"/>
        <v>High</v>
      </c>
      <c r="F224" s="75">
        <v>6865.666666666667</v>
      </c>
      <c r="G224" s="101">
        <v>0.90021149722156135</v>
      </c>
      <c r="H224" s="101">
        <v>0.66891827849668639</v>
      </c>
      <c r="I224" s="101">
        <v>8.6749999999999994E-2</v>
      </c>
      <c r="J224" s="69">
        <v>0.1054676508192517</v>
      </c>
      <c r="K224" s="69">
        <v>0.15999038128779072</v>
      </c>
      <c r="L224" s="75">
        <v>296.55850065631648</v>
      </c>
      <c r="M224" s="69">
        <v>33.423247665049111</v>
      </c>
      <c r="N224" s="69">
        <v>21.495556214884321</v>
      </c>
      <c r="O224" s="102">
        <v>88.563440156179482</v>
      </c>
      <c r="P224" s="102">
        <v>76.652444625511492</v>
      </c>
    </row>
    <row r="225" spans="2:16" x14ac:dyDescent="0.2">
      <c r="B225" s="66">
        <v>38219</v>
      </c>
      <c r="C225" s="74">
        <v>2004</v>
      </c>
      <c r="D225" s="75">
        <v>77.65625</v>
      </c>
      <c r="E225" s="68" t="str">
        <f t="shared" si="3"/>
        <v>Low</v>
      </c>
      <c r="F225" s="75">
        <v>6626.916666666667</v>
      </c>
      <c r="G225" s="101">
        <v>0.827894312405279</v>
      </c>
      <c r="H225" s="101">
        <v>0.64479735630710611</v>
      </c>
      <c r="I225" s="101">
        <v>7.85E-2</v>
      </c>
      <c r="J225" s="69">
        <v>9.379134441264729E-2</v>
      </c>
      <c r="K225" s="69">
        <v>0.15235608780889345</v>
      </c>
      <c r="L225" s="75">
        <v>241.70595165523451</v>
      </c>
      <c r="M225" s="69">
        <v>33.224731317178041</v>
      </c>
      <c r="N225" s="69">
        <v>22.376562472807603</v>
      </c>
      <c r="O225" s="102">
        <v>88.921294854572039</v>
      </c>
      <c r="P225" s="102">
        <v>76.893445527678267</v>
      </c>
    </row>
    <row r="226" spans="2:16" x14ac:dyDescent="0.2">
      <c r="B226" s="66">
        <v>38220</v>
      </c>
      <c r="C226" s="74">
        <v>2004</v>
      </c>
      <c r="D226" s="75">
        <v>93.211805555555557</v>
      </c>
      <c r="E226" s="68" t="str">
        <f t="shared" si="3"/>
        <v>High</v>
      </c>
      <c r="F226" s="75">
        <v>6484.458333333333</v>
      </c>
      <c r="G226" s="101">
        <v>0.75754266934638592</v>
      </c>
      <c r="H226" s="101">
        <v>0.52272782354302261</v>
      </c>
      <c r="I226" s="101">
        <v>5.3749999999999999E-2</v>
      </c>
      <c r="J226" s="69">
        <v>8.3430706258497328E-2</v>
      </c>
      <c r="K226" s="69">
        <v>0.13390648854525941</v>
      </c>
      <c r="L226" s="75">
        <v>243.62046111040348</v>
      </c>
      <c r="M226" s="69">
        <v>31.78051167058727</v>
      </c>
      <c r="N226" s="69">
        <v>18.416343161017377</v>
      </c>
      <c r="O226" s="102">
        <v>89.220463788080863</v>
      </c>
      <c r="P226" s="102">
        <v>74.92702219755077</v>
      </c>
    </row>
    <row r="227" spans="2:16" x14ac:dyDescent="0.2">
      <c r="B227" s="66">
        <v>38221</v>
      </c>
      <c r="C227" s="74">
        <v>2004</v>
      </c>
      <c r="D227" s="75">
        <v>61.927083333333336</v>
      </c>
      <c r="E227" s="68" t="str">
        <f t="shared" si="3"/>
        <v>Low</v>
      </c>
      <c r="F227" s="75">
        <v>6575.166666666667</v>
      </c>
      <c r="G227" s="101">
        <v>0.92804551839699889</v>
      </c>
      <c r="H227" s="101">
        <v>0.88702104565207462</v>
      </c>
      <c r="I227" s="101">
        <v>6.6500000000000004E-2</v>
      </c>
      <c r="J227" s="69">
        <v>9.8954895679875837E-2</v>
      </c>
      <c r="K227" s="69">
        <v>0.2162224476286933</v>
      </c>
      <c r="L227" s="75">
        <v>253.91282488783625</v>
      </c>
      <c r="M227" s="69">
        <v>32.276667104881057</v>
      </c>
      <c r="N227" s="69">
        <v>26.250217525923595</v>
      </c>
      <c r="O227" s="102">
        <v>89.61126077305812</v>
      </c>
      <c r="P227" s="102">
        <v>76.250406780668982</v>
      </c>
    </row>
    <row r="228" spans="2:16" x14ac:dyDescent="0.2">
      <c r="B228" s="66">
        <v>38222</v>
      </c>
      <c r="C228" s="74">
        <v>2004</v>
      </c>
      <c r="D228" s="75">
        <v>34.461805555555557</v>
      </c>
      <c r="E228" s="68" t="str">
        <f t="shared" si="3"/>
        <v>Low</v>
      </c>
      <c r="F228" s="75">
        <v>5627.333333333333</v>
      </c>
      <c r="G228" s="101">
        <v>1.0015085928395628</v>
      </c>
      <c r="H228" s="101">
        <v>1.092007645609969</v>
      </c>
      <c r="I228" s="101">
        <v>5.7500000000000002E-2</v>
      </c>
      <c r="J228" s="69">
        <v>8.4409505535918569E-2</v>
      </c>
      <c r="K228" s="69">
        <v>0.19891476079691106</v>
      </c>
      <c r="L228" s="75">
        <v>244.45413798999121</v>
      </c>
      <c r="M228" s="69">
        <v>29.74850827921798</v>
      </c>
      <c r="N228" s="69">
        <v>29.086392913218504</v>
      </c>
      <c r="O228" s="102">
        <v>91.832004044700966</v>
      </c>
      <c r="P228" s="102">
        <v>82.346991310784745</v>
      </c>
    </row>
    <row r="229" spans="2:16" x14ac:dyDescent="0.2">
      <c r="B229" s="66">
        <v>38223</v>
      </c>
      <c r="C229" s="74">
        <v>2004</v>
      </c>
      <c r="D229" s="75">
        <v>37.847222222222214</v>
      </c>
      <c r="E229" s="68" t="str">
        <f t="shared" si="3"/>
        <v>Low</v>
      </c>
      <c r="F229" s="75">
        <v>5735.583333333333</v>
      </c>
      <c r="G229" s="101">
        <v>0.75127043640083113</v>
      </c>
      <c r="H229" s="101">
        <v>1.0299437524953869</v>
      </c>
      <c r="I229" s="101">
        <v>7.0750000000000007E-2</v>
      </c>
      <c r="J229" s="69">
        <v>7.596217316490074E-2</v>
      </c>
      <c r="K229" s="69">
        <v>0.18439145903758941</v>
      </c>
      <c r="L229" s="75">
        <v>214.71597577849701</v>
      </c>
      <c r="M229" s="69">
        <v>27.003711395096907</v>
      </c>
      <c r="N229" s="69">
        <v>33.900445053981855</v>
      </c>
      <c r="O229" s="102">
        <v>90.142224312383945</v>
      </c>
      <c r="P229" s="102">
        <v>82.545424220185311</v>
      </c>
    </row>
    <row r="230" spans="2:16" x14ac:dyDescent="0.2">
      <c r="B230" s="66">
        <v>38224</v>
      </c>
      <c r="C230" s="74">
        <v>2004</v>
      </c>
      <c r="D230" s="75">
        <v>55.225694444444443</v>
      </c>
      <c r="E230" s="68" t="str">
        <f t="shared" si="3"/>
        <v>Low</v>
      </c>
      <c r="F230" s="75">
        <v>6466.166666666667</v>
      </c>
      <c r="G230" s="101">
        <v>0.76736230004549311</v>
      </c>
      <c r="H230" s="101">
        <v>0.77669198359892511</v>
      </c>
      <c r="I230" s="101">
        <v>7.8750000000000001E-2</v>
      </c>
      <c r="J230" s="69">
        <v>8.7482223213111915E-2</v>
      </c>
      <c r="K230" s="69">
        <v>0.16606197967777281</v>
      </c>
      <c r="L230" s="75">
        <v>261.25536744348074</v>
      </c>
      <c r="M230" s="69">
        <v>28.889403531888981</v>
      </c>
      <c r="N230" s="69">
        <v>26.034257498753981</v>
      </c>
      <c r="O230" s="102">
        <v>88.868537344178492</v>
      </c>
      <c r="P230" s="102">
        <v>79.123645630786626</v>
      </c>
    </row>
    <row r="231" spans="2:16" x14ac:dyDescent="0.2">
      <c r="B231" s="66">
        <v>38225</v>
      </c>
      <c r="C231" s="74">
        <v>2004</v>
      </c>
      <c r="D231" s="75">
        <v>76.284722222222229</v>
      </c>
      <c r="E231" s="68" t="str">
        <f t="shared" si="3"/>
        <v>Low</v>
      </c>
      <c r="F231" s="75">
        <v>7080.125</v>
      </c>
      <c r="G231" s="101">
        <v>0.78765897680655339</v>
      </c>
      <c r="H231" s="101">
        <v>0.77507163806041568</v>
      </c>
      <c r="I231" s="101">
        <v>0.10274999999999998</v>
      </c>
      <c r="J231" s="69">
        <v>7.9942625461659256E-2</v>
      </c>
      <c r="K231" s="69">
        <v>0.14079980842444614</v>
      </c>
      <c r="L231" s="75">
        <v>262.02810384341672</v>
      </c>
      <c r="M231" s="69">
        <v>32.029880944063272</v>
      </c>
      <c r="N231" s="69">
        <v>28.774720015967343</v>
      </c>
      <c r="O231" s="102">
        <v>90.074596681161267</v>
      </c>
      <c r="P231" s="102">
        <v>82.234582167882763</v>
      </c>
    </row>
    <row r="232" spans="2:16" x14ac:dyDescent="0.2">
      <c r="B232" s="66">
        <v>38226</v>
      </c>
      <c r="C232" s="74">
        <v>2004</v>
      </c>
      <c r="D232" s="75">
        <v>78.489583333333329</v>
      </c>
      <c r="E232" s="68" t="str">
        <f t="shared" si="3"/>
        <v>Low</v>
      </c>
      <c r="F232" s="75">
        <v>6926.8615709756914</v>
      </c>
      <c r="G232" s="101">
        <v>0.73440599355953828</v>
      </c>
      <c r="H232" s="101">
        <v>0.78297531125788689</v>
      </c>
      <c r="I232" s="101">
        <v>8.5750000000000007E-2</v>
      </c>
      <c r="J232" s="69">
        <v>7.2436485453673746E-2</v>
      </c>
      <c r="K232" s="69">
        <v>0.16670383557706489</v>
      </c>
      <c r="L232" s="75">
        <v>281.04782027855276</v>
      </c>
      <c r="M232" s="69">
        <v>31.654246486277959</v>
      </c>
      <c r="N232" s="69">
        <v>29.568307571500377</v>
      </c>
      <c r="O232" s="102">
        <v>90.343447084525806</v>
      </c>
      <c r="P232" s="102">
        <v>79.155170537727898</v>
      </c>
    </row>
    <row r="233" spans="2:16" x14ac:dyDescent="0.2">
      <c r="B233" s="66">
        <v>38227</v>
      </c>
      <c r="C233" s="74">
        <v>2004</v>
      </c>
      <c r="D233" s="75">
        <v>92.100694444444457</v>
      </c>
      <c r="E233" s="68" t="str">
        <f t="shared" si="3"/>
        <v>High</v>
      </c>
      <c r="F233" s="75">
        <v>7181.9561434041125</v>
      </c>
      <c r="G233" s="101">
        <v>0.97889655842696621</v>
      </c>
      <c r="H233" s="101">
        <v>0.89426213724230585</v>
      </c>
      <c r="I233" s="101">
        <v>7.9250000000000001E-2</v>
      </c>
      <c r="J233" s="69">
        <v>0.13433498324574725</v>
      </c>
      <c r="K233" s="69">
        <v>0.21972756612884073</v>
      </c>
      <c r="L233" s="75">
        <v>290.48982745058146</v>
      </c>
      <c r="M233" s="69">
        <v>29.842229704487252</v>
      </c>
      <c r="N233" s="69">
        <v>23.946725602029186</v>
      </c>
      <c r="O233" s="102">
        <v>86.666740298572876</v>
      </c>
      <c r="P233" s="102">
        <v>76.127100601235469</v>
      </c>
    </row>
    <row r="234" spans="2:16" x14ac:dyDescent="0.2">
      <c r="B234" s="66">
        <v>38228</v>
      </c>
      <c r="C234" s="74">
        <v>2004</v>
      </c>
      <c r="D234" s="75">
        <v>95.086805555555557</v>
      </c>
      <c r="E234" s="68" t="str">
        <f t="shared" si="3"/>
        <v>High</v>
      </c>
      <c r="F234" s="75">
        <v>7107.583333333333</v>
      </c>
      <c r="G234" s="101">
        <v>0.93257532646809171</v>
      </c>
      <c r="H234" s="101">
        <v>0.86283411979329583</v>
      </c>
      <c r="I234" s="101">
        <v>6.6750000000000004E-2</v>
      </c>
      <c r="J234" s="69">
        <v>0.10645340537652757</v>
      </c>
      <c r="K234" s="69">
        <v>0.19666771535127664</v>
      </c>
      <c r="L234" s="75">
        <v>336.52466693116116</v>
      </c>
      <c r="M234" s="69">
        <v>30.571320447829677</v>
      </c>
      <c r="N234" s="69">
        <v>24.762512046900483</v>
      </c>
      <c r="O234" s="102">
        <v>88.893791439508192</v>
      </c>
      <c r="P234" s="102">
        <v>77.823102933201596</v>
      </c>
    </row>
    <row r="235" spans="2:16" x14ac:dyDescent="0.2">
      <c r="B235" s="66">
        <v>38229</v>
      </c>
      <c r="C235" s="74">
        <v>2004</v>
      </c>
      <c r="D235" s="75">
        <v>72.152777777777771</v>
      </c>
      <c r="E235" s="68" t="str">
        <f t="shared" si="3"/>
        <v>Low</v>
      </c>
      <c r="F235" s="75">
        <v>6380.1076426264799</v>
      </c>
      <c r="G235" s="101">
        <v>0.87423328096249109</v>
      </c>
      <c r="H235" s="101">
        <v>0.93703768917437136</v>
      </c>
      <c r="I235" s="101">
        <v>8.2000000000000003E-2</v>
      </c>
      <c r="J235" s="69">
        <v>8.3516216049240255E-2</v>
      </c>
      <c r="K235" s="69">
        <v>0.18857692373501986</v>
      </c>
      <c r="L235" s="75">
        <v>273.82001976270874</v>
      </c>
      <c r="M235" s="69">
        <v>31.186824425665783</v>
      </c>
      <c r="N235" s="69">
        <v>29.629443928863139</v>
      </c>
      <c r="O235" s="102">
        <v>90.68903673139134</v>
      </c>
      <c r="P235" s="102">
        <v>80.385443254803008</v>
      </c>
    </row>
    <row r="236" spans="2:16" x14ac:dyDescent="0.2">
      <c r="B236" s="66">
        <v>38230</v>
      </c>
      <c r="C236" s="74">
        <v>2004</v>
      </c>
      <c r="D236" s="75">
        <v>91.319444444444429</v>
      </c>
      <c r="E236" s="68" t="str">
        <f t="shared" si="3"/>
        <v>High</v>
      </c>
      <c r="F236" s="75">
        <v>6466.1016949152536</v>
      </c>
      <c r="G236" s="101">
        <v>0.951306944387877</v>
      </c>
      <c r="H236" s="101">
        <v>0.97610625244233284</v>
      </c>
      <c r="I236" s="101">
        <v>6.275E-2</v>
      </c>
      <c r="J236" s="69">
        <v>0.10636460546142207</v>
      </c>
      <c r="K236" s="69">
        <v>0.20463129047367634</v>
      </c>
      <c r="L236" s="75">
        <v>208.1312854291391</v>
      </c>
      <c r="M236" s="69">
        <v>30.389167088077119</v>
      </c>
      <c r="N236" s="69">
        <v>27.854147292093575</v>
      </c>
      <c r="O236" s="102">
        <v>89.130117321954444</v>
      </c>
      <c r="P236" s="102">
        <v>79.619440492919608</v>
      </c>
    </row>
    <row r="237" spans="2:16" x14ac:dyDescent="0.2">
      <c r="B237" s="66">
        <v>38231</v>
      </c>
      <c r="C237" s="74">
        <v>2004</v>
      </c>
      <c r="D237" s="75">
        <v>83.767361111111114</v>
      </c>
      <c r="E237" s="68" t="str">
        <f t="shared" si="3"/>
        <v>Low</v>
      </c>
      <c r="F237" s="75">
        <v>7060.25</v>
      </c>
      <c r="G237" s="101">
        <v>1.1077085715177697</v>
      </c>
      <c r="H237" s="101">
        <v>1.3365486443527732</v>
      </c>
      <c r="I237" s="101">
        <v>6.4500000000000002E-2</v>
      </c>
      <c r="J237" s="69">
        <v>0.1445629717761483</v>
      </c>
      <c r="K237" s="69">
        <v>0.3227659828484768</v>
      </c>
      <c r="L237" s="75">
        <v>305.36216442409921</v>
      </c>
      <c r="M237" s="69">
        <v>29.397653807606464</v>
      </c>
      <c r="N237" s="69">
        <v>31.113754875554744</v>
      </c>
      <c r="O237" s="102">
        <v>87.378771892654598</v>
      </c>
      <c r="P237" s="102">
        <v>76.645460451015083</v>
      </c>
    </row>
    <row r="238" spans="2:16" x14ac:dyDescent="0.2">
      <c r="B238" s="66">
        <v>38232</v>
      </c>
      <c r="C238" s="74">
        <v>2004</v>
      </c>
      <c r="D238" s="75">
        <v>53.836805555555557</v>
      </c>
      <c r="E238" s="68" t="str">
        <f t="shared" si="3"/>
        <v>Low</v>
      </c>
      <c r="F238" s="75">
        <v>6021.1492641906052</v>
      </c>
      <c r="G238" s="101">
        <v>1.0468006985998199</v>
      </c>
      <c r="H238" s="101">
        <v>1.4235272477671557</v>
      </c>
      <c r="I238" s="101">
        <v>5.8249999999999996E-2</v>
      </c>
      <c r="J238" s="69">
        <v>0.13445527475510702</v>
      </c>
      <c r="K238" s="69">
        <v>0.34173994088763932</v>
      </c>
      <c r="L238" s="75">
        <v>256.20348969444899</v>
      </c>
      <c r="M238" s="69">
        <v>28.299662575338782</v>
      </c>
      <c r="N238" s="69">
        <v>33.737519701542524</v>
      </c>
      <c r="O238" s="102">
        <v>87.570975515141811</v>
      </c>
      <c r="P238" s="102">
        <v>76.769780854843447</v>
      </c>
    </row>
    <row r="239" spans="2:16" x14ac:dyDescent="0.2">
      <c r="B239" s="66">
        <v>38233</v>
      </c>
      <c r="C239" s="74">
        <v>2004</v>
      </c>
      <c r="D239" s="75">
        <v>68.871527777777786</v>
      </c>
      <c r="E239" s="68" t="str">
        <f t="shared" si="3"/>
        <v>Low</v>
      </c>
      <c r="F239" s="75">
        <v>6302.583333333333</v>
      </c>
      <c r="G239" s="101">
        <v>0.93789613687720652</v>
      </c>
      <c r="H239" s="101">
        <v>1.1728824079107771</v>
      </c>
      <c r="I239" s="101">
        <v>4.4999999999999998E-2</v>
      </c>
      <c r="J239" s="69">
        <v>0.12588981636845736</v>
      </c>
      <c r="K239" s="69">
        <v>0.30285337059534029</v>
      </c>
      <c r="L239" s="75">
        <v>297.71568112676448</v>
      </c>
      <c r="M239" s="69">
        <v>28.03905756997348</v>
      </c>
      <c r="N239" s="69">
        <v>30.210411129056777</v>
      </c>
      <c r="O239" s="102">
        <v>86.967158474625734</v>
      </c>
      <c r="P239" s="102">
        <v>74.92880016597249</v>
      </c>
    </row>
    <row r="240" spans="2:16" x14ac:dyDescent="0.2">
      <c r="B240" s="66">
        <v>38234</v>
      </c>
      <c r="C240" s="74">
        <v>2004</v>
      </c>
      <c r="D240" s="75">
        <v>47.65625</v>
      </c>
      <c r="E240" s="68" t="str">
        <f t="shared" si="3"/>
        <v>Low</v>
      </c>
      <c r="F240" s="75">
        <v>5920.7609988109398</v>
      </c>
      <c r="G240" s="101">
        <v>0.67581057092381358</v>
      </c>
      <c r="H240" s="101">
        <v>0.94292767016395684</v>
      </c>
      <c r="I240" s="101">
        <v>4.0249999999999994E-2</v>
      </c>
      <c r="J240" s="69">
        <v>6.1265899481869168E-2</v>
      </c>
      <c r="K240" s="69">
        <v>0.17772624307427776</v>
      </c>
      <c r="L240" s="75">
        <v>198.27071218249125</v>
      </c>
      <c r="M240" s="69">
        <v>26.221325199433547</v>
      </c>
      <c r="N240" s="69">
        <v>32.750727704963076</v>
      </c>
      <c r="O240" s="102">
        <v>91.14699128648418</v>
      </c>
      <c r="P240" s="102">
        <v>81.593442222868617</v>
      </c>
    </row>
    <row r="241" spans="2:16" x14ac:dyDescent="0.2">
      <c r="B241" s="66">
        <v>38235</v>
      </c>
      <c r="C241" s="74">
        <v>2004</v>
      </c>
      <c r="D241" s="75">
        <v>58.454861111111114</v>
      </c>
      <c r="E241" s="68" t="str">
        <f t="shared" si="3"/>
        <v>Low</v>
      </c>
      <c r="F241" s="75">
        <v>5782.7186512118014</v>
      </c>
      <c r="G241" s="101">
        <v>0.82317828916236024</v>
      </c>
      <c r="H241" s="101">
        <v>0.78049630604796094</v>
      </c>
      <c r="I241" s="101">
        <v>5.3999999999999999E-2</v>
      </c>
      <c r="J241" s="69">
        <v>5.7943737260124292E-2</v>
      </c>
      <c r="K241" s="69">
        <v>0.15427088866976563</v>
      </c>
      <c r="L241" s="75">
        <v>184.95075791410875</v>
      </c>
      <c r="M241" s="69">
        <v>32.570161225925808</v>
      </c>
      <c r="N241" s="69">
        <v>26.760320315412283</v>
      </c>
      <c r="O241" s="102">
        <v>93.126120482718548</v>
      </c>
      <c r="P241" s="102">
        <v>80.698593605808327</v>
      </c>
    </row>
    <row r="242" spans="2:16" x14ac:dyDescent="0.2">
      <c r="B242" s="66">
        <v>38236</v>
      </c>
      <c r="C242" s="74">
        <v>2004</v>
      </c>
      <c r="D242" s="75">
        <v>45.9375</v>
      </c>
      <c r="E242" s="68" t="str">
        <f t="shared" si="3"/>
        <v>Low</v>
      </c>
      <c r="F242" s="75">
        <v>5885.5503211991427</v>
      </c>
      <c r="G242" s="101">
        <v>0.99286374045475589</v>
      </c>
      <c r="H242" s="101">
        <v>0.9603151952555381</v>
      </c>
      <c r="I242" s="101">
        <v>5.475E-2</v>
      </c>
      <c r="J242" s="69">
        <v>8.3923596478786319E-2</v>
      </c>
      <c r="K242" s="69">
        <v>0.1604902513408713</v>
      </c>
      <c r="L242" s="75">
        <v>196.90683746324851</v>
      </c>
      <c r="M242" s="69">
        <v>33.040122457927254</v>
      </c>
      <c r="N242" s="69">
        <v>29.160372966777036</v>
      </c>
      <c r="O242" s="102">
        <v>91.780317154278649</v>
      </c>
      <c r="P242" s="102">
        <v>83.748460005893861</v>
      </c>
    </row>
    <row r="243" spans="2:16" x14ac:dyDescent="0.2">
      <c r="B243" s="66">
        <v>38237</v>
      </c>
      <c r="C243" s="74">
        <v>2004</v>
      </c>
      <c r="D243" s="75">
        <v>80.208333333333343</v>
      </c>
      <c r="E243" s="68" t="str">
        <f t="shared" si="3"/>
        <v>Low</v>
      </c>
      <c r="F243" s="75">
        <v>6285.875</v>
      </c>
      <c r="G243" s="101">
        <v>0.87689195680832044</v>
      </c>
      <c r="H243" s="101">
        <v>0.96870726984409494</v>
      </c>
      <c r="I243" s="101">
        <v>4.6249999999999999E-2</v>
      </c>
      <c r="J243" s="69">
        <v>7.9654988460086659E-2</v>
      </c>
      <c r="K243" s="69">
        <v>0.25155471774974036</v>
      </c>
      <c r="L243" s="75">
        <v>220.4289449639185</v>
      </c>
      <c r="M243" s="69">
        <v>31.659070534348288</v>
      </c>
      <c r="N243" s="69">
        <v>28.658253884357343</v>
      </c>
      <c r="O243" s="102">
        <v>91.144088122894871</v>
      </c>
      <c r="P243" s="102">
        <v>74.685036435174027</v>
      </c>
    </row>
    <row r="244" spans="2:16" x14ac:dyDescent="0.2">
      <c r="B244" s="66">
        <v>38238</v>
      </c>
      <c r="C244" s="74">
        <v>2004</v>
      </c>
      <c r="D244" s="75">
        <v>91.701388888888886</v>
      </c>
      <c r="E244" s="68" t="str">
        <f t="shared" si="3"/>
        <v>High</v>
      </c>
      <c r="F244" s="75">
        <v>6830.625</v>
      </c>
      <c r="G244" s="101">
        <v>1.018947948889499</v>
      </c>
      <c r="H244" s="101">
        <v>1.0093679320004882</v>
      </c>
      <c r="I244" s="101">
        <v>6.0499999999999998E-2</v>
      </c>
      <c r="J244" s="69">
        <v>0.11782586841301286</v>
      </c>
      <c r="K244" s="69">
        <v>0.24622258997856555</v>
      </c>
      <c r="L244" s="75">
        <v>231.3752400098895</v>
      </c>
      <c r="M244" s="69">
        <v>32.532216868938335</v>
      </c>
      <c r="N244" s="69">
        <v>27.697255513710413</v>
      </c>
      <c r="O244" s="102">
        <v>88.757562901981032</v>
      </c>
      <c r="P244" s="102">
        <v>76.283558532982013</v>
      </c>
    </row>
    <row r="245" spans="2:16" x14ac:dyDescent="0.2">
      <c r="B245" s="66">
        <v>38239</v>
      </c>
      <c r="C245" s="74">
        <v>2004</v>
      </c>
      <c r="D245" s="75">
        <v>88.003472222222214</v>
      </c>
      <c r="E245" s="68" t="str">
        <f t="shared" si="3"/>
        <v>Low</v>
      </c>
      <c r="F245" s="75">
        <v>6476.875</v>
      </c>
      <c r="G245" s="101">
        <v>1.1091112814365209</v>
      </c>
      <c r="H245" s="101">
        <v>1.02843697577677</v>
      </c>
      <c r="I245" s="101">
        <v>6.6500000000000004E-2</v>
      </c>
      <c r="J245" s="69">
        <v>0.1158529182882552</v>
      </c>
      <c r="K245" s="69">
        <v>0.20991379496716206</v>
      </c>
      <c r="L245" s="75">
        <v>270.83584418049247</v>
      </c>
      <c r="M245" s="69">
        <v>30.779716538688739</v>
      </c>
      <c r="N245" s="69">
        <v>25.479330420668504</v>
      </c>
      <c r="O245" s="102">
        <v>89.892671306520086</v>
      </c>
      <c r="P245" s="102">
        <v>80.250014856486686</v>
      </c>
    </row>
    <row r="246" spans="2:16" x14ac:dyDescent="0.2">
      <c r="B246" s="66">
        <v>38240</v>
      </c>
      <c r="C246" s="74">
        <v>2004</v>
      </c>
      <c r="D246" s="75">
        <v>86.909722222222229</v>
      </c>
      <c r="E246" s="68" t="str">
        <f t="shared" si="3"/>
        <v>Low</v>
      </c>
      <c r="F246" s="75">
        <v>6313.75</v>
      </c>
      <c r="G246" s="101">
        <v>1.0415148857645349</v>
      </c>
      <c r="H246" s="101">
        <v>0.96256997218768559</v>
      </c>
      <c r="I246" s="101">
        <v>0.06</v>
      </c>
      <c r="J246" s="69">
        <v>0.11462361279143751</v>
      </c>
      <c r="K246" s="69">
        <v>0.20915501363437547</v>
      </c>
      <c r="L246" s="75">
        <v>233.94879773858099</v>
      </c>
      <c r="M246" s="69">
        <v>31.379124349076054</v>
      </c>
      <c r="N246" s="69">
        <v>25.621977411020481</v>
      </c>
      <c r="O246" s="102">
        <v>89.320018008776159</v>
      </c>
      <c r="P246" s="102">
        <v>78.913952781618576</v>
      </c>
    </row>
    <row r="247" spans="2:16" x14ac:dyDescent="0.2">
      <c r="B247" s="66">
        <v>38241</v>
      </c>
      <c r="C247" s="74">
        <v>2004</v>
      </c>
      <c r="D247" s="75">
        <v>75.833333333333329</v>
      </c>
      <c r="E247" s="68" t="str">
        <f t="shared" si="3"/>
        <v>Low</v>
      </c>
      <c r="F247" s="75">
        <v>6345.8601398601359</v>
      </c>
      <c r="G247" s="101">
        <v>0.97412192445904944</v>
      </c>
      <c r="H247" s="101">
        <v>0.98416833796512893</v>
      </c>
      <c r="I247" s="101">
        <v>6.1749999999999999E-2</v>
      </c>
      <c r="J247" s="69">
        <v>9.7434062159894724E-2</v>
      </c>
      <c r="K247" s="69">
        <v>0.21359680328837102</v>
      </c>
      <c r="L247" s="75">
        <v>266.58344431361752</v>
      </c>
      <c r="M247" s="69">
        <v>30.24592622411944</v>
      </c>
      <c r="N247" s="69">
        <v>26.712642225040014</v>
      </c>
      <c r="O247" s="102">
        <v>90.287666052185628</v>
      </c>
      <c r="P247" s="102">
        <v>78.926403709742701</v>
      </c>
    </row>
    <row r="248" spans="2:16" x14ac:dyDescent="0.2">
      <c r="B248" s="66">
        <v>38242</v>
      </c>
      <c r="C248" s="74">
        <v>2004</v>
      </c>
      <c r="D248" s="75">
        <v>80.381944444444429</v>
      </c>
      <c r="E248" s="68" t="str">
        <f t="shared" si="3"/>
        <v>Low</v>
      </c>
      <c r="F248" s="75">
        <v>6983.416666666667</v>
      </c>
      <c r="G248" s="101">
        <v>1.0753368436904094</v>
      </c>
      <c r="H248" s="101">
        <v>1.2276759883342681</v>
      </c>
      <c r="I248" s="101">
        <v>4.3749999999999997E-2</v>
      </c>
      <c r="J248" s="69">
        <v>9.6452866727052625E-2</v>
      </c>
      <c r="K248" s="69">
        <v>0.23919910424346871</v>
      </c>
      <c r="L248" s="75">
        <v>314.19957520393405</v>
      </c>
      <c r="M248" s="69">
        <v>28.538261237065452</v>
      </c>
      <c r="N248" s="69">
        <v>28.959631048378565</v>
      </c>
      <c r="O248" s="102">
        <v>91.338845520242145</v>
      </c>
      <c r="P248" s="102">
        <v>81.186122138347457</v>
      </c>
    </row>
    <row r="249" spans="2:16" x14ac:dyDescent="0.2">
      <c r="B249" s="66">
        <v>38243</v>
      </c>
      <c r="C249" s="74">
        <v>2004</v>
      </c>
      <c r="D249" s="75">
        <v>64.6875</v>
      </c>
      <c r="E249" s="68" t="str">
        <f t="shared" si="3"/>
        <v>Low</v>
      </c>
      <c r="F249" s="75">
        <v>6694.125</v>
      </c>
      <c r="G249" s="101">
        <v>0.99608246620270269</v>
      </c>
      <c r="H249" s="101">
        <v>1.306327836572492</v>
      </c>
      <c r="I249" s="101">
        <v>3.6000000000000004E-2</v>
      </c>
      <c r="J249" s="69">
        <v>8.8383325782389055E-2</v>
      </c>
      <c r="K249" s="69">
        <v>0.25716912646206186</v>
      </c>
      <c r="L249" s="75">
        <v>258.18302646495601</v>
      </c>
      <c r="M249" s="69">
        <v>27.55245787120656</v>
      </c>
      <c r="N249" s="69">
        <v>32.00115682932703</v>
      </c>
      <c r="O249" s="102">
        <v>91.419723975788187</v>
      </c>
      <c r="P249" s="102">
        <v>80.963327879344789</v>
      </c>
    </row>
    <row r="250" spans="2:16" x14ac:dyDescent="0.2">
      <c r="B250" s="66">
        <v>38244</v>
      </c>
      <c r="C250" s="74">
        <v>2004</v>
      </c>
      <c r="D250" s="75">
        <v>74.010416666666671</v>
      </c>
      <c r="E250" s="68" t="str">
        <f t="shared" si="3"/>
        <v>Low</v>
      </c>
      <c r="F250" s="75">
        <v>6623.9665388637113</v>
      </c>
      <c r="G250" s="101">
        <v>1.0729426907266619</v>
      </c>
      <c r="H250" s="101">
        <v>1.12291295854213</v>
      </c>
      <c r="I250" s="101">
        <v>5.1249999999999997E-2</v>
      </c>
      <c r="J250" s="69">
        <v>9.4458063569531819E-2</v>
      </c>
      <c r="K250" s="69">
        <v>0.21376974680619956</v>
      </c>
      <c r="L250" s="75">
        <v>296.52358574477921</v>
      </c>
      <c r="M250" s="69">
        <v>31.190615150346012</v>
      </c>
      <c r="N250" s="69">
        <v>29.106208426304725</v>
      </c>
      <c r="O250" s="102">
        <v>91.473158992521874</v>
      </c>
      <c r="P250" s="102">
        <v>81.561612671238223</v>
      </c>
    </row>
    <row r="251" spans="2:16" x14ac:dyDescent="0.2">
      <c r="B251" s="66">
        <v>38245</v>
      </c>
      <c r="C251" s="74">
        <v>2004</v>
      </c>
      <c r="D251" s="75">
        <v>80.138888888888886</v>
      </c>
      <c r="E251" s="68" t="str">
        <f t="shared" si="3"/>
        <v>Low</v>
      </c>
      <c r="F251" s="75">
        <v>6836.208333333333</v>
      </c>
      <c r="G251" s="101">
        <v>1.0381176438394821</v>
      </c>
      <c r="H251" s="101">
        <v>1.1317264214667</v>
      </c>
      <c r="I251" s="101">
        <v>0.06</v>
      </c>
      <c r="J251" s="69">
        <v>0.13410356946426771</v>
      </c>
      <c r="K251" s="69">
        <v>0.2095018906414238</v>
      </c>
      <c r="L251" s="75">
        <v>320.77759400600149</v>
      </c>
      <c r="M251" s="69">
        <v>34.90873322017849</v>
      </c>
      <c r="N251" s="69">
        <v>35.684274198097079</v>
      </c>
      <c r="O251" s="102">
        <v>87.417327482792146</v>
      </c>
      <c r="P251" s="102">
        <v>81.968204292584701</v>
      </c>
    </row>
    <row r="252" spans="2:16" x14ac:dyDescent="0.2">
      <c r="B252" s="66">
        <v>38246</v>
      </c>
      <c r="C252" s="74">
        <v>2004</v>
      </c>
      <c r="D252" s="75">
        <v>78.177083333333343</v>
      </c>
      <c r="E252" s="68" t="str">
        <f t="shared" si="3"/>
        <v>Low</v>
      </c>
      <c r="F252" s="75">
        <v>6692.166666666667</v>
      </c>
      <c r="G252" s="101">
        <v>0.98180071790526224</v>
      </c>
      <c r="H252" s="101">
        <v>0.85209100801060944</v>
      </c>
      <c r="I252" s="101">
        <v>4.65E-2</v>
      </c>
      <c r="J252" s="69">
        <v>0.15147732459051413</v>
      </c>
      <c r="K252" s="69">
        <v>0.19767854585549455</v>
      </c>
      <c r="L252" s="75">
        <v>246.59661065006949</v>
      </c>
      <c r="M252" s="69">
        <v>31.285753125025927</v>
      </c>
      <c r="N252" s="69">
        <v>24.735768427550745</v>
      </c>
      <c r="O252" s="102">
        <v>84.982588778401137</v>
      </c>
      <c r="P252" s="102">
        <v>77.418742373359905</v>
      </c>
    </row>
    <row r="253" spans="2:16" x14ac:dyDescent="0.2">
      <c r="B253" s="66">
        <v>38247</v>
      </c>
      <c r="C253" s="74">
        <v>2004</v>
      </c>
      <c r="D253" s="75">
        <v>95.225694444444429</v>
      </c>
      <c r="E253" s="68" t="str">
        <f t="shared" si="3"/>
        <v>High</v>
      </c>
      <c r="F253" s="75">
        <v>6962.333333333333</v>
      </c>
      <c r="G253" s="101">
        <v>0.96486304332898476</v>
      </c>
      <c r="H253" s="101">
        <v>0.69054373306093508</v>
      </c>
      <c r="I253" s="101">
        <v>4.1250000000000002E-2</v>
      </c>
      <c r="J253" s="69">
        <v>0.17874725790345555</v>
      </c>
      <c r="K253" s="69">
        <v>0.17217044575565227</v>
      </c>
      <c r="L253" s="75">
        <v>316.31578047800826</v>
      </c>
      <c r="M253" s="69">
        <v>31.599521405242765</v>
      </c>
      <c r="N253" s="69">
        <v>20.891273647949202</v>
      </c>
      <c r="O253" s="102">
        <v>81.937551175011038</v>
      </c>
      <c r="P253" s="102">
        <v>75.690587638544272</v>
      </c>
    </row>
    <row r="254" spans="2:16" x14ac:dyDescent="0.2">
      <c r="B254" s="66">
        <v>38248</v>
      </c>
      <c r="C254" s="74">
        <v>2004</v>
      </c>
      <c r="D254" s="75">
        <v>88.142361111111128</v>
      </c>
      <c r="E254" s="68" t="str">
        <f t="shared" si="3"/>
        <v>Low</v>
      </c>
      <c r="F254" s="75">
        <v>6564.833333333333</v>
      </c>
      <c r="G254" s="101">
        <v>0.87833765135151942</v>
      </c>
      <c r="H254" s="101">
        <v>0.59769368499733433</v>
      </c>
      <c r="I254" s="101">
        <v>6.8000000000000005E-2</v>
      </c>
      <c r="J254" s="69">
        <v>0.12422462758666315</v>
      </c>
      <c r="K254" s="69">
        <v>0.13145430074002912</v>
      </c>
      <c r="L254" s="75">
        <v>335.52483232194948</v>
      </c>
      <c r="M254" s="69">
        <v>30.099067731144277</v>
      </c>
      <c r="N254" s="69">
        <v>18.663563334652185</v>
      </c>
      <c r="O254" s="102">
        <v>86.211982082028911</v>
      </c>
      <c r="P254" s="102">
        <v>78.558283077394918</v>
      </c>
    </row>
    <row r="255" spans="2:16" x14ac:dyDescent="0.2">
      <c r="B255" s="66">
        <v>38249</v>
      </c>
      <c r="C255" s="74">
        <v>2004</v>
      </c>
      <c r="D255" s="75">
        <v>71.440972222222214</v>
      </c>
      <c r="E255" s="68" t="str">
        <f t="shared" si="3"/>
        <v>Low</v>
      </c>
      <c r="F255" s="75">
        <v>6506.5789473684208</v>
      </c>
      <c r="G255" s="101">
        <v>0.88021948083114265</v>
      </c>
      <c r="H255" s="101">
        <v>0.52757111167684523</v>
      </c>
      <c r="I255" s="101">
        <v>7.4750000000000011E-2</v>
      </c>
      <c r="J255" s="69">
        <v>0.14043275113476217</v>
      </c>
      <c r="K255" s="69">
        <v>0.13134914531810987</v>
      </c>
      <c r="L255" s="75">
        <v>302.78056039502678</v>
      </c>
      <c r="M255" s="69">
        <v>31.208374069958374</v>
      </c>
      <c r="N255" s="69">
        <v>16.770884067470131</v>
      </c>
      <c r="O255" s="102">
        <v>84.425130126494722</v>
      </c>
      <c r="P255" s="102">
        <v>75.694882974049179</v>
      </c>
    </row>
    <row r="256" spans="2:16" x14ac:dyDescent="0.2">
      <c r="B256" s="66">
        <v>38250</v>
      </c>
      <c r="C256" s="74">
        <v>2004</v>
      </c>
      <c r="D256" s="75">
        <v>50.052083333333329</v>
      </c>
      <c r="E256" s="68" t="str">
        <f t="shared" si="3"/>
        <v>Low</v>
      </c>
      <c r="F256" s="75">
        <v>5132.177088087632</v>
      </c>
      <c r="G256" s="101">
        <v>0.83038293217917925</v>
      </c>
      <c r="H256" s="101">
        <v>0.71989093540856941</v>
      </c>
      <c r="I256" s="101">
        <v>3.7000000000000005E-2</v>
      </c>
      <c r="J256" s="69">
        <v>0.1177169070256015</v>
      </c>
      <c r="K256" s="69">
        <v>0.15278327680693138</v>
      </c>
      <c r="L256" s="75">
        <v>270.14967672873178</v>
      </c>
      <c r="M256" s="69">
        <v>28.797994253493702</v>
      </c>
      <c r="N256" s="69">
        <v>22.975186558244644</v>
      </c>
      <c r="O256" s="102">
        <v>86.175886286644072</v>
      </c>
      <c r="P256" s="102">
        <v>79.303850306030213</v>
      </c>
    </row>
    <row r="257" spans="2:16" x14ac:dyDescent="0.2">
      <c r="B257" s="66">
        <v>38251</v>
      </c>
      <c r="C257" s="74">
        <v>2004</v>
      </c>
      <c r="D257" s="75">
        <v>71.545138888888886</v>
      </c>
      <c r="E257" s="68" t="str">
        <f t="shared" si="3"/>
        <v>Low</v>
      </c>
      <c r="F257" s="75">
        <v>6088.125</v>
      </c>
      <c r="G257" s="101">
        <v>0.8045958238754406</v>
      </c>
      <c r="H257" s="101">
        <v>0.65783239816356975</v>
      </c>
      <c r="I257" s="101">
        <v>4.6249999999999999E-2</v>
      </c>
      <c r="J257" s="69">
        <v>0.10676684921689557</v>
      </c>
      <c r="K257" s="69">
        <v>0.17026042933303595</v>
      </c>
      <c r="L257" s="75">
        <v>246.07435874174899</v>
      </c>
      <c r="M257" s="69">
        <v>32.335798712839122</v>
      </c>
      <c r="N257" s="69">
        <v>22.688503101033447</v>
      </c>
      <c r="O257" s="102">
        <v>87.017301382780246</v>
      </c>
      <c r="P257" s="102">
        <v>74.677604312569329</v>
      </c>
    </row>
    <row r="258" spans="2:16" x14ac:dyDescent="0.2">
      <c r="B258" s="66">
        <v>38252</v>
      </c>
      <c r="C258" s="74">
        <v>2004</v>
      </c>
      <c r="D258" s="75">
        <v>65.034722222222229</v>
      </c>
      <c r="E258" s="68" t="str">
        <f t="shared" ref="E258:E321" si="4">IF(D258&gt;90,"High","Low")</f>
        <v>Low</v>
      </c>
      <c r="F258" s="75">
        <v>6095.708333333333</v>
      </c>
      <c r="G258" s="101">
        <v>0.82685735083350997</v>
      </c>
      <c r="H258" s="101">
        <v>0.89626889092107143</v>
      </c>
      <c r="I258" s="101">
        <v>5.1749999999999997E-2</v>
      </c>
      <c r="J258" s="69">
        <v>9.5588907693124101E-2</v>
      </c>
      <c r="K258" s="69">
        <v>0.20209341702581374</v>
      </c>
      <c r="L258" s="75">
        <v>247.11165243127823</v>
      </c>
      <c r="M258" s="69">
        <v>28.540855415183824</v>
      </c>
      <c r="N258" s="69">
        <v>27.204315132746729</v>
      </c>
      <c r="O258" s="102">
        <v>88.735981445783878</v>
      </c>
      <c r="P258" s="102">
        <v>78.030221153671974</v>
      </c>
    </row>
    <row r="259" spans="2:16" x14ac:dyDescent="0.2">
      <c r="B259" s="66">
        <v>38253</v>
      </c>
      <c r="C259" s="74">
        <v>2004</v>
      </c>
      <c r="D259" s="75">
        <v>80.3298611111111</v>
      </c>
      <c r="E259" s="68" t="str">
        <f t="shared" si="4"/>
        <v>Low</v>
      </c>
      <c r="F259" s="75">
        <v>6243.4590747331004</v>
      </c>
      <c r="G259" s="101">
        <v>0.92630210598976748</v>
      </c>
      <c r="H259" s="101">
        <v>1.0891647442555112</v>
      </c>
      <c r="I259" s="101">
        <v>4.3749999999999997E-2</v>
      </c>
      <c r="J259" s="69">
        <v>0.11142221238644857</v>
      </c>
      <c r="K259" s="69">
        <v>0.25229237113500591</v>
      </c>
      <c r="L259" s="75">
        <v>210.09092744664048</v>
      </c>
      <c r="M259" s="69">
        <v>28.127584162535477</v>
      </c>
      <c r="N259" s="69">
        <v>29.024557717419569</v>
      </c>
      <c r="O259" s="102">
        <v>88.321057955811099</v>
      </c>
      <c r="P259" s="102">
        <v>77.509782249966463</v>
      </c>
    </row>
    <row r="260" spans="2:16" x14ac:dyDescent="0.2">
      <c r="B260" s="66">
        <v>38254</v>
      </c>
      <c r="C260" s="74">
        <v>2004</v>
      </c>
      <c r="D260" s="75">
        <v>77.881944444444443</v>
      </c>
      <c r="E260" s="68" t="str">
        <f t="shared" si="4"/>
        <v>Low</v>
      </c>
      <c r="F260" s="75">
        <v>6400.083333333333</v>
      </c>
      <c r="G260" s="101">
        <v>0.75606058392091247</v>
      </c>
      <c r="H260" s="101">
        <v>0.926348151066132</v>
      </c>
      <c r="I260" s="101">
        <v>7.1000000000000008E-2</v>
      </c>
      <c r="J260" s="69">
        <v>0.10839398046770969</v>
      </c>
      <c r="K260" s="69">
        <v>0.23421971263163988</v>
      </c>
      <c r="L260" s="75">
        <v>277.63278296773478</v>
      </c>
      <c r="M260" s="69">
        <v>30.156629539032242</v>
      </c>
      <c r="N260" s="69">
        <v>32.345052693946791</v>
      </c>
      <c r="O260" s="102">
        <v>85.971836897433747</v>
      </c>
      <c r="P260" s="102">
        <v>75.259898195532728</v>
      </c>
    </row>
    <row r="261" spans="2:16" x14ac:dyDescent="0.2">
      <c r="B261" s="66">
        <v>38255</v>
      </c>
      <c r="C261" s="74">
        <v>2004</v>
      </c>
      <c r="D261" s="75">
        <v>89.965277777777786</v>
      </c>
      <c r="E261" s="68" t="str">
        <f t="shared" si="4"/>
        <v>Low</v>
      </c>
      <c r="F261" s="75">
        <v>6692.166666666667</v>
      </c>
      <c r="G261" s="101">
        <v>0.89451101363360142</v>
      </c>
      <c r="H261" s="101">
        <v>0.94478436728513437</v>
      </c>
      <c r="I261" s="101">
        <v>9.2749999999999999E-2</v>
      </c>
      <c r="J261" s="69">
        <v>0.1288941097485535</v>
      </c>
      <c r="K261" s="69">
        <v>0.20141223855764806</v>
      </c>
      <c r="L261" s="75">
        <v>271.23364696302627</v>
      </c>
      <c r="M261" s="69">
        <v>30.373719429572006</v>
      </c>
      <c r="N261" s="69">
        <v>29.567462936899158</v>
      </c>
      <c r="O261" s="102">
        <v>85.955274156609036</v>
      </c>
      <c r="P261" s="102">
        <v>79.221234826728477</v>
      </c>
    </row>
    <row r="262" spans="2:16" x14ac:dyDescent="0.2">
      <c r="B262" s="66">
        <v>38256</v>
      </c>
      <c r="C262" s="74">
        <v>2004</v>
      </c>
      <c r="D262" s="75">
        <v>64.774305555555557</v>
      </c>
      <c r="E262" s="68" t="str">
        <f t="shared" si="4"/>
        <v>Low</v>
      </c>
      <c r="F262" s="75">
        <v>6130.708333333333</v>
      </c>
      <c r="G262" s="101">
        <v>0.79284046719064549</v>
      </c>
      <c r="H262" s="101">
        <v>0.70208384166450322</v>
      </c>
      <c r="I262" s="101">
        <v>6.4000000000000001E-2</v>
      </c>
      <c r="J262" s="69">
        <v>0.11248559723071229</v>
      </c>
      <c r="K262" s="69">
        <v>0.12699169541489078</v>
      </c>
      <c r="L262" s="75">
        <v>288.4579793420815</v>
      </c>
      <c r="M262" s="69">
        <v>29.200097739752309</v>
      </c>
      <c r="N262" s="69">
        <v>24.714104763783499</v>
      </c>
      <c r="O262" s="102">
        <v>86.143924053586574</v>
      </c>
      <c r="P262" s="102">
        <v>82.334539346501586</v>
      </c>
    </row>
    <row r="263" spans="2:16" x14ac:dyDescent="0.2">
      <c r="B263" s="66">
        <v>38257</v>
      </c>
      <c r="C263" s="74">
        <v>2004</v>
      </c>
      <c r="D263" s="75">
        <v>50.833333333333329</v>
      </c>
      <c r="E263" s="68" t="str">
        <f t="shared" si="4"/>
        <v>Low</v>
      </c>
      <c r="F263" s="75">
        <v>6261.625</v>
      </c>
      <c r="G263" s="101">
        <v>0.97201685108950675</v>
      </c>
      <c r="H263" s="101">
        <v>0.87865674681645478</v>
      </c>
      <c r="I263" s="101">
        <v>9.5250000000000001E-2</v>
      </c>
      <c r="J263" s="69">
        <v>0.1298042829018384</v>
      </c>
      <c r="K263" s="69">
        <v>0.18376748458002121</v>
      </c>
      <c r="L263" s="75">
        <v>213.373255124667</v>
      </c>
      <c r="M263" s="69">
        <v>29.975619333955294</v>
      </c>
      <c r="N263" s="69">
        <v>24.808752231461419</v>
      </c>
      <c r="O263" s="102">
        <v>87.022502118812255</v>
      </c>
      <c r="P263" s="102">
        <v>79.67514617457347</v>
      </c>
    </row>
    <row r="264" spans="2:16" x14ac:dyDescent="0.2">
      <c r="B264" s="66">
        <v>38258</v>
      </c>
      <c r="C264" s="74">
        <v>2004</v>
      </c>
      <c r="D264" s="75">
        <v>92.152777777777757</v>
      </c>
      <c r="E264" s="68" t="str">
        <f t="shared" si="4"/>
        <v>High</v>
      </c>
      <c r="F264" s="75">
        <v>6665.916666666667</v>
      </c>
      <c r="G264" s="101">
        <v>0.99894908903126622</v>
      </c>
      <c r="H264" s="101">
        <v>0.78227303628445699</v>
      </c>
      <c r="I264" s="101">
        <v>4.2000000000000003E-2</v>
      </c>
      <c r="J264" s="69">
        <v>0.15315015276482832</v>
      </c>
      <c r="K264" s="69">
        <v>0.17063907987752275</v>
      </c>
      <c r="L264" s="75">
        <v>314.61109045890299</v>
      </c>
      <c r="M264" s="69">
        <v>35.384974285267219</v>
      </c>
      <c r="N264" s="69">
        <v>25.648292314668193</v>
      </c>
      <c r="O264" s="102">
        <v>85.036900081792538</v>
      </c>
      <c r="P264" s="102">
        <v>78.71037556226544</v>
      </c>
    </row>
    <row r="265" spans="2:16" x14ac:dyDescent="0.2">
      <c r="B265" s="66">
        <v>38259</v>
      </c>
      <c r="C265" s="74">
        <v>2004</v>
      </c>
      <c r="D265" s="75">
        <v>85.9375</v>
      </c>
      <c r="E265" s="68" t="str">
        <f t="shared" si="4"/>
        <v>Low</v>
      </c>
      <c r="F265" s="75">
        <v>6218.666666666667</v>
      </c>
      <c r="G265" s="101">
        <v>0.96758436308881857</v>
      </c>
      <c r="H265" s="101">
        <v>0.71929068278114294</v>
      </c>
      <c r="I265" s="101">
        <v>4.7750000000000001E-2</v>
      </c>
      <c r="J265" s="69">
        <v>0.14687893068809801</v>
      </c>
      <c r="K265" s="69">
        <v>0.15938261475616147</v>
      </c>
      <c r="L265" s="75">
        <v>330.47505999015499</v>
      </c>
      <c r="M265" s="69">
        <v>34.555424729766244</v>
      </c>
      <c r="N265" s="69">
        <v>23.633748641603727</v>
      </c>
      <c r="O265" s="102">
        <v>85.181924852856483</v>
      </c>
      <c r="P265" s="102">
        <v>78.369708773776779</v>
      </c>
    </row>
    <row r="266" spans="2:16" x14ac:dyDescent="0.2">
      <c r="B266" s="66">
        <v>38260</v>
      </c>
      <c r="C266" s="74">
        <v>2004</v>
      </c>
      <c r="D266" s="75">
        <v>83.680555555555543</v>
      </c>
      <c r="E266" s="68" t="str">
        <f t="shared" si="4"/>
        <v>Low</v>
      </c>
      <c r="F266" s="75">
        <v>5629.333333333333</v>
      </c>
      <c r="G266" s="101">
        <v>0.77824420224256863</v>
      </c>
      <c r="H266" s="101">
        <v>0.52359385793137136</v>
      </c>
      <c r="I266" s="101">
        <v>4.9249999999999995E-2</v>
      </c>
      <c r="J266" s="69">
        <v>0.10787435268860224</v>
      </c>
      <c r="K266" s="69">
        <v>0.116857243754136</v>
      </c>
      <c r="L266" s="75">
        <v>254</v>
      </c>
      <c r="M266" s="69">
        <v>30.145604421582068</v>
      </c>
      <c r="N266" s="69">
        <v>18.34153980597814</v>
      </c>
      <c r="O266" s="102">
        <v>86.447561944999848</v>
      </c>
      <c r="P266" s="102">
        <v>78.178241398435475</v>
      </c>
    </row>
    <row r="267" spans="2:16" x14ac:dyDescent="0.2">
      <c r="B267" s="66">
        <v>38261</v>
      </c>
      <c r="C267" s="74">
        <v>2004</v>
      </c>
      <c r="D267" s="75">
        <v>72.586805555555557</v>
      </c>
      <c r="E267" s="68" t="str">
        <f t="shared" si="4"/>
        <v>Low</v>
      </c>
      <c r="F267" s="75">
        <v>6004.166666666667</v>
      </c>
      <c r="G267" s="101">
        <v>0.9709066511594725</v>
      </c>
      <c r="H267" s="101">
        <v>0.7056539955225537</v>
      </c>
      <c r="I267" s="101">
        <v>5.8499999999999996E-2</v>
      </c>
      <c r="J267" s="69">
        <v>0.11009618388817827</v>
      </c>
      <c r="K267" s="69">
        <v>0.14910207341071441</v>
      </c>
      <c r="L267" s="75">
        <v>267.16485537145724</v>
      </c>
      <c r="M267" s="69">
        <v>32.242682898110345</v>
      </c>
      <c r="N267" s="69">
        <v>20.924213861615623</v>
      </c>
      <c r="O267" s="102">
        <v>88.964175762437236</v>
      </c>
      <c r="P267" s="102">
        <v>79.436263705596815</v>
      </c>
    </row>
    <row r="268" spans="2:16" x14ac:dyDescent="0.2">
      <c r="B268" s="66">
        <v>38262</v>
      </c>
      <c r="C268" s="74">
        <v>2004</v>
      </c>
      <c r="D268" s="75">
        <v>65.902777777777771</v>
      </c>
      <c r="E268" s="68" t="str">
        <f t="shared" si="4"/>
        <v>Low</v>
      </c>
      <c r="F268" s="75">
        <v>6157.333333333333</v>
      </c>
      <c r="G268" s="101">
        <v>0.88633322397682979</v>
      </c>
      <c r="H268" s="101">
        <v>0.69516304450783628</v>
      </c>
      <c r="I268" s="101">
        <v>8.3500000000000005E-2</v>
      </c>
      <c r="J268" s="69">
        <v>0.10089331550212245</v>
      </c>
      <c r="K268" s="69">
        <v>0.13066075444842207</v>
      </c>
      <c r="L268" s="75">
        <v>249.90560030013125</v>
      </c>
      <c r="M268" s="69">
        <v>33.602262136915833</v>
      </c>
      <c r="N268" s="69">
        <v>24.208348483675227</v>
      </c>
      <c r="O268" s="102">
        <v>88.883553213920408</v>
      </c>
      <c r="P268" s="102">
        <v>81.644776986178485</v>
      </c>
    </row>
    <row r="269" spans="2:16" x14ac:dyDescent="0.2">
      <c r="B269" s="66">
        <v>38263</v>
      </c>
      <c r="C269" s="74">
        <v>2004</v>
      </c>
      <c r="D269" s="75">
        <v>84.826388888888886</v>
      </c>
      <c r="E269" s="68" t="str">
        <f t="shared" si="4"/>
        <v>Low</v>
      </c>
      <c r="F269" s="75">
        <v>6449.416666666667</v>
      </c>
      <c r="G269" s="101">
        <v>0.73154079260540361</v>
      </c>
      <c r="H269" s="101">
        <v>0.591760133565568</v>
      </c>
      <c r="I269" s="101">
        <v>7.825E-2</v>
      </c>
      <c r="J269" s="69">
        <v>9.9463915467538883E-2</v>
      </c>
      <c r="K269" s="69">
        <v>0.14597242653382969</v>
      </c>
      <c r="L269" s="75">
        <v>216.48971909396874</v>
      </c>
      <c r="M269" s="69">
        <v>31.826939507520329</v>
      </c>
      <c r="N269" s="69">
        <v>22.522435461302212</v>
      </c>
      <c r="O269" s="102">
        <v>86.67375924114873</v>
      </c>
      <c r="P269" s="102">
        <v>75.822997713655525</v>
      </c>
    </row>
    <row r="270" spans="2:16" x14ac:dyDescent="0.2">
      <c r="B270" s="66">
        <v>38264</v>
      </c>
      <c r="C270" s="74">
        <v>2004</v>
      </c>
      <c r="D270" s="75">
        <v>10.520833333333334</v>
      </c>
      <c r="E270" s="68" t="str">
        <f t="shared" si="4"/>
        <v>Low</v>
      </c>
      <c r="F270" s="75">
        <v>5125.1217596229371</v>
      </c>
      <c r="G270" s="101">
        <v>0.67719298027092645</v>
      </c>
      <c r="H270" s="101">
        <v>0.68818980142912323</v>
      </c>
      <c r="I270" s="101">
        <v>6.25E-2</v>
      </c>
      <c r="J270" s="69">
        <v>0.10894412327962658</v>
      </c>
      <c r="K270" s="69">
        <v>0.16675173154553896</v>
      </c>
      <c r="L270" s="75">
        <v>149.69134249547074</v>
      </c>
      <c r="M270" s="69">
        <v>34.108647720439585</v>
      </c>
      <c r="N270" s="69">
        <v>31.365628891516916</v>
      </c>
      <c r="O270" s="102">
        <v>84.181215261414664</v>
      </c>
      <c r="P270" s="102">
        <v>76.174375845485116</v>
      </c>
    </row>
    <row r="271" spans="2:16" x14ac:dyDescent="0.2">
      <c r="B271" s="66">
        <v>38265</v>
      </c>
      <c r="C271" s="74">
        <v>2004</v>
      </c>
      <c r="D271" s="75">
        <v>86.319444444444443</v>
      </c>
      <c r="E271" s="68" t="str">
        <f t="shared" si="4"/>
        <v>Low</v>
      </c>
      <c r="F271" s="75">
        <v>6032.791666666667</v>
      </c>
      <c r="G271" s="101">
        <v>0.83039498770310871</v>
      </c>
      <c r="H271" s="101">
        <v>0.73804271590128945</v>
      </c>
      <c r="I271" s="101">
        <v>7.1000000000000008E-2</v>
      </c>
      <c r="J271" s="69">
        <v>0.1034719108021452</v>
      </c>
      <c r="K271" s="69">
        <v>0.15995402780991136</v>
      </c>
      <c r="L271" s="75">
        <v>253.26353168663624</v>
      </c>
      <c r="M271" s="69">
        <v>32.463482151689341</v>
      </c>
      <c r="N271" s="69">
        <v>25.894250759173101</v>
      </c>
      <c r="O271" s="102">
        <v>87.81891975305804</v>
      </c>
      <c r="P271" s="102">
        <v>78.813308434424457</v>
      </c>
    </row>
    <row r="272" spans="2:16" x14ac:dyDescent="0.2">
      <c r="B272" s="66">
        <v>38266</v>
      </c>
      <c r="C272" s="74">
        <v>2004</v>
      </c>
      <c r="D272" s="75">
        <v>97.864583333333329</v>
      </c>
      <c r="E272" s="68" t="str">
        <f t="shared" si="4"/>
        <v>High</v>
      </c>
      <c r="F272" s="75">
        <v>6381.416666666667</v>
      </c>
      <c r="G272" s="101">
        <v>0.94487890509421879</v>
      </c>
      <c r="H272" s="101">
        <v>0.77099701063282711</v>
      </c>
      <c r="I272" s="101">
        <v>8.224999999999999E-2</v>
      </c>
      <c r="J272" s="69">
        <v>0.11946876215006588</v>
      </c>
      <c r="K272" s="69">
        <v>0.1695963702876033</v>
      </c>
      <c r="L272" s="75">
        <v>199.70293174114698</v>
      </c>
      <c r="M272" s="69">
        <v>32.755100907753977</v>
      </c>
      <c r="N272" s="69">
        <v>23.948116627693814</v>
      </c>
      <c r="O272" s="102">
        <v>87.675753538756382</v>
      </c>
      <c r="P272" s="102">
        <v>78.558899152957693</v>
      </c>
    </row>
    <row r="273" spans="2:16" x14ac:dyDescent="0.2">
      <c r="B273" s="66">
        <v>38267</v>
      </c>
      <c r="C273" s="74">
        <v>2004</v>
      </c>
      <c r="D273" s="75">
        <v>95.607638888888886</v>
      </c>
      <c r="E273" s="68" t="str">
        <f t="shared" si="4"/>
        <v>High</v>
      </c>
      <c r="F273" s="75">
        <v>6897.083333333333</v>
      </c>
      <c r="G273" s="101">
        <v>0.97144194388400895</v>
      </c>
      <c r="H273" s="101">
        <v>0.9578149997138885</v>
      </c>
      <c r="I273" s="101">
        <v>6.3E-2</v>
      </c>
      <c r="J273" s="69">
        <v>0.14002466035908617</v>
      </c>
      <c r="K273" s="69">
        <v>0.21061828739917096</v>
      </c>
      <c r="L273" s="75">
        <v>257.35630923260726</v>
      </c>
      <c r="M273" s="69">
        <v>31.616977669317617</v>
      </c>
      <c r="N273" s="69">
        <v>28.498981242714912</v>
      </c>
      <c r="O273" s="102">
        <v>85.966540195322864</v>
      </c>
      <c r="P273" s="102">
        <v>78.591150880917979</v>
      </c>
    </row>
    <row r="274" spans="2:16" x14ac:dyDescent="0.2">
      <c r="B274" s="66">
        <v>38268</v>
      </c>
      <c r="C274" s="74">
        <v>2004</v>
      </c>
      <c r="D274" s="75">
        <v>88.680555555555557</v>
      </c>
      <c r="E274" s="68" t="str">
        <f t="shared" si="4"/>
        <v>Low</v>
      </c>
      <c r="F274" s="75">
        <v>6784.9576271186434</v>
      </c>
      <c r="G274" s="101">
        <v>0.9673756457214675</v>
      </c>
      <c r="H274" s="101">
        <v>0.94103945476527728</v>
      </c>
      <c r="I274" s="101">
        <v>0.05</v>
      </c>
      <c r="J274" s="69">
        <v>0.13423787951540572</v>
      </c>
      <c r="K274" s="69">
        <v>0.20145927755387333</v>
      </c>
      <c r="L274" s="75">
        <v>240.11065126373825</v>
      </c>
      <c r="M274" s="69">
        <v>33.542969332029159</v>
      </c>
      <c r="N274" s="69">
        <v>29.858362419411449</v>
      </c>
      <c r="O274" s="102">
        <v>86.469228986434146</v>
      </c>
      <c r="P274" s="102">
        <v>79.124938193180853</v>
      </c>
    </row>
    <row r="275" spans="2:16" x14ac:dyDescent="0.2">
      <c r="B275" s="66">
        <v>38269</v>
      </c>
      <c r="C275" s="74">
        <v>2004</v>
      </c>
      <c r="D275" s="75">
        <v>98.975694444444443</v>
      </c>
      <c r="E275" s="68" t="str">
        <f t="shared" si="4"/>
        <v>High</v>
      </c>
      <c r="F275" s="75">
        <v>6883.166666666667</v>
      </c>
      <c r="G275" s="101">
        <v>1.1390110497947892</v>
      </c>
      <c r="H275" s="101">
        <v>1.0265138667506479</v>
      </c>
      <c r="I275" s="101">
        <v>6.3500000000000001E-2</v>
      </c>
      <c r="J275" s="69">
        <v>0.15117967784671613</v>
      </c>
      <c r="K275" s="69">
        <v>0.22177676518173425</v>
      </c>
      <c r="L275" s="75">
        <v>282.17554401795246</v>
      </c>
      <c r="M275" s="69">
        <v>32.375454533390389</v>
      </c>
      <c r="N275" s="69">
        <v>26.47325919730061</v>
      </c>
      <c r="O275" s="102">
        <v>87.133882123308908</v>
      </c>
      <c r="P275" s="102">
        <v>79.057252677371068</v>
      </c>
    </row>
    <row r="276" spans="2:16" x14ac:dyDescent="0.2">
      <c r="B276" s="66">
        <v>38270</v>
      </c>
      <c r="C276" s="74">
        <v>2004</v>
      </c>
      <c r="D276" s="75">
        <v>97.534722222222214</v>
      </c>
      <c r="E276" s="68" t="str">
        <f t="shared" si="4"/>
        <v>High</v>
      </c>
      <c r="F276" s="75">
        <v>6572.375</v>
      </c>
      <c r="G276" s="101">
        <v>0.88055769554689134</v>
      </c>
      <c r="H276" s="101">
        <v>0.83843119951685396</v>
      </c>
      <c r="I276" s="101">
        <v>5.6250000000000001E-2</v>
      </c>
      <c r="J276" s="69">
        <v>0.18371528383804617</v>
      </c>
      <c r="K276" s="69">
        <v>0.22239449548925808</v>
      </c>
      <c r="L276" s="75">
        <v>256.73703486050601</v>
      </c>
      <c r="M276" s="69">
        <v>30.815344724000191</v>
      </c>
      <c r="N276" s="69">
        <v>27.301699783695039</v>
      </c>
      <c r="O276" s="102">
        <v>79.610739083501386</v>
      </c>
      <c r="P276" s="102">
        <v>74.077223853207656</v>
      </c>
    </row>
    <row r="277" spans="2:16" x14ac:dyDescent="0.2">
      <c r="B277" s="66">
        <v>38271</v>
      </c>
      <c r="C277" s="74">
        <v>2004</v>
      </c>
      <c r="D277" s="75">
        <v>70.46875</v>
      </c>
      <c r="E277" s="68" t="str">
        <f t="shared" si="4"/>
        <v>Low</v>
      </c>
      <c r="F277" s="75">
        <v>6401.666666666667</v>
      </c>
      <c r="G277" s="101">
        <v>0.92509646778098142</v>
      </c>
      <c r="H277" s="101">
        <v>0.90370407605603997</v>
      </c>
      <c r="I277" s="101">
        <v>5.425E-2</v>
      </c>
      <c r="J277" s="69">
        <v>0.14181120451333434</v>
      </c>
      <c r="K277" s="69">
        <v>0.20183959897957746</v>
      </c>
      <c r="L277" s="75">
        <v>285.90867437967103</v>
      </c>
      <c r="M277" s="69">
        <v>30.716461925443305</v>
      </c>
      <c r="N277" s="69">
        <v>27.598309920397632</v>
      </c>
      <c r="O277" s="102">
        <v>85.06333946107074</v>
      </c>
      <c r="P277" s="102">
        <v>78.237417636369258</v>
      </c>
    </row>
    <row r="278" spans="2:16" x14ac:dyDescent="0.2">
      <c r="B278" s="66">
        <v>38272</v>
      </c>
      <c r="C278" s="74">
        <v>2004</v>
      </c>
      <c r="D278" s="75">
        <v>90.815972222222229</v>
      </c>
      <c r="E278" s="68" t="str">
        <f t="shared" si="4"/>
        <v>High</v>
      </c>
      <c r="F278" s="75">
        <v>6783.291666666667</v>
      </c>
      <c r="G278" s="101">
        <v>0.67890832162316728</v>
      </c>
      <c r="H278" s="101">
        <v>0.63230214942812912</v>
      </c>
      <c r="I278" s="101">
        <v>7.3499999999999996E-2</v>
      </c>
      <c r="J278" s="69">
        <v>0.11236706442675505</v>
      </c>
      <c r="K278" s="69">
        <v>0.14903661407820701</v>
      </c>
      <c r="L278" s="75">
        <v>239.68056524706975</v>
      </c>
      <c r="M278" s="69">
        <v>27.448702980718071</v>
      </c>
      <c r="N278" s="69">
        <v>23.467211178813976</v>
      </c>
      <c r="O278" s="102">
        <v>83.791874175954618</v>
      </c>
      <c r="P278" s="102">
        <v>76.918008626351792</v>
      </c>
    </row>
    <row r="279" spans="2:16" x14ac:dyDescent="0.2">
      <c r="B279" s="66">
        <v>38273</v>
      </c>
      <c r="C279" s="74">
        <v>2004</v>
      </c>
      <c r="D279" s="75">
        <v>75.190972222222229</v>
      </c>
      <c r="E279" s="68" t="str">
        <f t="shared" si="4"/>
        <v>Low</v>
      </c>
      <c r="F279" s="75">
        <v>5897.9685863874347</v>
      </c>
      <c r="G279" s="101">
        <v>0.6471777849422643</v>
      </c>
      <c r="H279" s="101">
        <v>0.55619078087860585</v>
      </c>
      <c r="I279" s="101">
        <v>5.6749999999999995E-2</v>
      </c>
      <c r="J279" s="69">
        <v>9.5138596575498738E-2</v>
      </c>
      <c r="K279" s="69">
        <v>0.12558064784005651</v>
      </c>
      <c r="L279" s="75">
        <v>235.70218343197598</v>
      </c>
      <c r="M279" s="69">
        <v>27.284350394223491</v>
      </c>
      <c r="N279" s="69">
        <v>21.33406068862336</v>
      </c>
      <c r="O279" s="102">
        <v>85.597668805512072</v>
      </c>
      <c r="P279" s="102">
        <v>77.879232044919945</v>
      </c>
    </row>
    <row r="280" spans="2:16" x14ac:dyDescent="0.2">
      <c r="B280" s="66">
        <v>38274</v>
      </c>
      <c r="C280" s="74">
        <v>2004</v>
      </c>
      <c r="D280" s="75">
        <v>94.409722222222214</v>
      </c>
      <c r="E280" s="68" t="str">
        <f t="shared" si="4"/>
        <v>High</v>
      </c>
      <c r="F280" s="75">
        <v>5754.3854748603389</v>
      </c>
      <c r="G280" s="101">
        <v>0.73457045589865877</v>
      </c>
      <c r="H280" s="101">
        <v>0.72324665659234877</v>
      </c>
      <c r="I280" s="101">
        <v>7.7249999999999999E-2</v>
      </c>
      <c r="J280" s="69">
        <v>7.9688911203652221E-2</v>
      </c>
      <c r="K280" s="69">
        <v>0.12687605367252511</v>
      </c>
      <c r="L280" s="75">
        <v>188.5064025480425</v>
      </c>
      <c r="M280" s="69">
        <v>28.694064293800022</v>
      </c>
      <c r="N280" s="69">
        <v>26.184568547018667</v>
      </c>
      <c r="O280" s="102">
        <v>89.39954163908385</v>
      </c>
      <c r="P280" s="102">
        <v>82.858233454177423</v>
      </c>
    </row>
    <row r="281" spans="2:16" x14ac:dyDescent="0.2">
      <c r="B281" s="66">
        <v>38275</v>
      </c>
      <c r="C281" s="74">
        <v>2004</v>
      </c>
      <c r="D281" s="75">
        <v>71.09375</v>
      </c>
      <c r="E281" s="68" t="str">
        <f t="shared" si="4"/>
        <v>Low</v>
      </c>
      <c r="F281" s="75">
        <v>5078.625</v>
      </c>
      <c r="G281" s="101">
        <v>0.7988357345455217</v>
      </c>
      <c r="H281" s="101">
        <v>0.67281209583671753</v>
      </c>
      <c r="I281" s="101">
        <v>0.10524999999999998</v>
      </c>
      <c r="J281" s="69">
        <v>8.1656025204139435E-2</v>
      </c>
      <c r="K281" s="69">
        <v>0.12520747852856737</v>
      </c>
      <c r="L281" s="75">
        <v>207.47796512370849</v>
      </c>
      <c r="M281" s="69">
        <v>30.713667616647701</v>
      </c>
      <c r="N281" s="69">
        <v>23.514234002943898</v>
      </c>
      <c r="O281" s="102">
        <v>90.017068295752722</v>
      </c>
      <c r="P281" s="102">
        <v>81.825320259263108</v>
      </c>
    </row>
    <row r="282" spans="2:16" x14ac:dyDescent="0.2">
      <c r="B282" s="66">
        <v>38276</v>
      </c>
      <c r="C282" s="74">
        <v>2004</v>
      </c>
      <c r="D282" s="75">
        <v>89.982638888888872</v>
      </c>
      <c r="E282" s="68" t="str">
        <f t="shared" si="4"/>
        <v>Low</v>
      </c>
      <c r="F282" s="75">
        <v>6216.25</v>
      </c>
      <c r="G282" s="101">
        <v>0.74459632218379246</v>
      </c>
      <c r="H282" s="101">
        <v>0.59620503671291636</v>
      </c>
      <c r="I282" s="101">
        <v>7.825E-2</v>
      </c>
      <c r="J282" s="69">
        <v>9.8624873422780812E-2</v>
      </c>
      <c r="K282" s="69">
        <v>0.12478750955398624</v>
      </c>
      <c r="L282" s="75">
        <v>285.2977435400885</v>
      </c>
      <c r="M282" s="69">
        <v>30.403539818471518</v>
      </c>
      <c r="N282" s="69">
        <v>22.24064729092807</v>
      </c>
      <c r="O282" s="102">
        <v>87.036672296765204</v>
      </c>
      <c r="P282" s="102">
        <v>79.515317344599353</v>
      </c>
    </row>
    <row r="283" spans="2:16" x14ac:dyDescent="0.2">
      <c r="B283" s="66">
        <v>38277</v>
      </c>
      <c r="C283" s="74">
        <v>2004</v>
      </c>
      <c r="D283" s="75">
        <v>95.659722222222229</v>
      </c>
      <c r="E283" s="68" t="str">
        <f t="shared" si="4"/>
        <v>High</v>
      </c>
      <c r="F283" s="75">
        <v>6671.5</v>
      </c>
      <c r="G283" s="101">
        <v>0.77517835020285297</v>
      </c>
      <c r="H283" s="101">
        <v>0.64594983389242799</v>
      </c>
      <c r="I283" s="101">
        <v>7.2750000000000009E-2</v>
      </c>
      <c r="J283" s="69">
        <v>0.13006986832597908</v>
      </c>
      <c r="K283" s="69">
        <v>0.17454307303256714</v>
      </c>
      <c r="L283" s="75">
        <v>328.32102864428049</v>
      </c>
      <c r="M283" s="69">
        <v>30.375340216593514</v>
      </c>
      <c r="N283" s="69">
        <v>22.275847731540765</v>
      </c>
      <c r="O283" s="102">
        <v>83.578256743835993</v>
      </c>
      <c r="P283" s="102">
        <v>73.554499070288117</v>
      </c>
    </row>
    <row r="284" spans="2:16" x14ac:dyDescent="0.2">
      <c r="B284" s="66">
        <v>38278</v>
      </c>
      <c r="C284" s="74">
        <v>2004</v>
      </c>
      <c r="D284" s="75">
        <v>97.239583333333329</v>
      </c>
      <c r="E284" s="68" t="str">
        <f t="shared" si="4"/>
        <v>High</v>
      </c>
      <c r="F284" s="75">
        <v>6212.25</v>
      </c>
      <c r="G284" s="101">
        <v>0.71585107261942138</v>
      </c>
      <c r="H284" s="101">
        <v>0.50657098437549464</v>
      </c>
      <c r="I284" s="101">
        <v>7.2000000000000008E-2</v>
      </c>
      <c r="J284" s="69">
        <v>0.13444235641908969</v>
      </c>
      <c r="K284" s="69">
        <v>0.10543294030166914</v>
      </c>
      <c r="L284" s="75">
        <v>297.14764195704652</v>
      </c>
      <c r="M284" s="69">
        <v>30.077513658376652</v>
      </c>
      <c r="N284" s="69">
        <v>20.764273682901827</v>
      </c>
      <c r="O284" s="102">
        <v>81.583609097711459</v>
      </c>
      <c r="P284" s="102">
        <v>79.590291462750585</v>
      </c>
    </row>
    <row r="285" spans="2:16" x14ac:dyDescent="0.2">
      <c r="B285" s="66">
        <v>38279</v>
      </c>
      <c r="C285" s="74">
        <v>2004</v>
      </c>
      <c r="D285" s="75">
        <v>81.024305555555557</v>
      </c>
      <c r="E285" s="68" t="str">
        <f t="shared" si="4"/>
        <v>Low</v>
      </c>
      <c r="F285" s="75">
        <v>5444.99476805023</v>
      </c>
      <c r="G285" s="101">
        <v>0.61748836625105707</v>
      </c>
      <c r="H285" s="101">
        <v>0.47321880358405716</v>
      </c>
      <c r="I285" s="101">
        <v>9.1249999999999998E-2</v>
      </c>
      <c r="J285" s="69">
        <v>0.11183778949885842</v>
      </c>
      <c r="K285" s="69">
        <v>0.10143553246175889</v>
      </c>
      <c r="L285" s="75">
        <v>272.35714369612975</v>
      </c>
      <c r="M285" s="69">
        <v>28.509434168138149</v>
      </c>
      <c r="N285" s="69">
        <v>20.980895675241527</v>
      </c>
      <c r="O285" s="102">
        <v>82.210570283554276</v>
      </c>
      <c r="P285" s="102">
        <v>78.945953377909532</v>
      </c>
    </row>
    <row r="286" spans="2:16" x14ac:dyDescent="0.2">
      <c r="B286" s="66">
        <v>38280</v>
      </c>
      <c r="C286" s="74">
        <v>2004</v>
      </c>
      <c r="D286" s="75">
        <v>80.208333333333343</v>
      </c>
      <c r="E286" s="68" t="str">
        <f t="shared" si="4"/>
        <v>Low</v>
      </c>
      <c r="F286" s="75">
        <v>5489.666666666667</v>
      </c>
      <c r="G286" s="101">
        <v>0.6674847461972494</v>
      </c>
      <c r="H286" s="101">
        <v>0.6237542136737203</v>
      </c>
      <c r="I286" s="101">
        <v>0.05</v>
      </c>
      <c r="J286" s="69">
        <v>8.3319182535000924E-2</v>
      </c>
      <c r="K286" s="69">
        <v>0.12742357781178107</v>
      </c>
      <c r="L286" s="75">
        <v>229.83639824861802</v>
      </c>
      <c r="M286" s="69">
        <v>28.697263429467359</v>
      </c>
      <c r="N286" s="69">
        <v>24.438867616394472</v>
      </c>
      <c r="O286" s="102">
        <v>87.771949372000293</v>
      </c>
      <c r="P286" s="102">
        <v>79.987880903787371</v>
      </c>
    </row>
    <row r="287" spans="2:16" x14ac:dyDescent="0.2">
      <c r="B287" s="66">
        <v>38281</v>
      </c>
      <c r="C287" s="74">
        <v>2004</v>
      </c>
      <c r="D287" s="75">
        <v>72.795138888888872</v>
      </c>
      <c r="E287" s="68" t="str">
        <f t="shared" si="4"/>
        <v>Low</v>
      </c>
      <c r="F287" s="75">
        <v>5318.9098196392788</v>
      </c>
      <c r="G287" s="101">
        <v>0.72444992574740708</v>
      </c>
      <c r="H287" s="101">
        <v>0.65327840081590394</v>
      </c>
      <c r="I287" s="101">
        <v>7.3000000000000009E-2</v>
      </c>
      <c r="J287" s="69">
        <v>7.604572785271084E-2</v>
      </c>
      <c r="K287" s="69">
        <v>0.11558987242385692</v>
      </c>
      <c r="L287" s="75">
        <v>189.020367034619</v>
      </c>
      <c r="M287" s="69">
        <v>29.62550997294797</v>
      </c>
      <c r="N287" s="69">
        <v>24.619325139483188</v>
      </c>
      <c r="O287" s="102">
        <v>89.732948813731042</v>
      </c>
      <c r="P287" s="102">
        <v>82.693680455390464</v>
      </c>
    </row>
    <row r="288" spans="2:16" x14ac:dyDescent="0.2">
      <c r="B288" s="66">
        <v>38282</v>
      </c>
      <c r="C288" s="74">
        <v>2004</v>
      </c>
      <c r="D288" s="75">
        <v>78.59375</v>
      </c>
      <c r="E288" s="68" t="str">
        <f t="shared" si="4"/>
        <v>Low</v>
      </c>
      <c r="F288" s="75">
        <v>5356.6254545454585</v>
      </c>
      <c r="G288" s="101">
        <v>0.61951171139398487</v>
      </c>
      <c r="H288" s="101">
        <v>0.55589474575743747</v>
      </c>
      <c r="I288" s="101">
        <v>7.3749999999999996E-2</v>
      </c>
      <c r="J288" s="69">
        <v>8.4055374213534137E-2</v>
      </c>
      <c r="K288" s="69">
        <v>0.10518123886348033</v>
      </c>
      <c r="L288" s="75">
        <v>201.88073319643249</v>
      </c>
      <c r="M288" s="69">
        <v>27.806976312089237</v>
      </c>
      <c r="N288" s="69">
        <v>23.440581995450952</v>
      </c>
      <c r="O288" s="102">
        <v>86.694011045689749</v>
      </c>
      <c r="P288" s="102">
        <v>81.44429567061853</v>
      </c>
    </row>
    <row r="289" spans="2:16" x14ac:dyDescent="0.2">
      <c r="B289" s="66">
        <v>38283</v>
      </c>
      <c r="C289" s="74">
        <v>2004</v>
      </c>
      <c r="D289" s="75">
        <v>98.697916666666657</v>
      </c>
      <c r="E289" s="68" t="str">
        <f t="shared" si="4"/>
        <v>High</v>
      </c>
      <c r="F289" s="75">
        <v>6038.9503953989888</v>
      </c>
      <c r="G289" s="101">
        <v>0.68812901930372916</v>
      </c>
      <c r="H289" s="101">
        <v>0.63046149234709259</v>
      </c>
      <c r="I289" s="101">
        <v>5.425E-2</v>
      </c>
      <c r="J289" s="69">
        <v>0.11691237331138354</v>
      </c>
      <c r="K289" s="69">
        <v>0.15716049867565407</v>
      </c>
      <c r="L289" s="75">
        <v>224.16287110325575</v>
      </c>
      <c r="M289" s="69">
        <v>28.143958691546558</v>
      </c>
      <c r="N289" s="69">
        <v>23.379899386460966</v>
      </c>
      <c r="O289" s="102">
        <v>83.356318669954021</v>
      </c>
      <c r="P289" s="102">
        <v>75.580069482870243</v>
      </c>
    </row>
    <row r="290" spans="2:16" x14ac:dyDescent="0.2">
      <c r="B290" s="66">
        <v>38284</v>
      </c>
      <c r="C290" s="74">
        <v>2004</v>
      </c>
      <c r="D290" s="75">
        <v>98.819444444444443</v>
      </c>
      <c r="E290" s="68" t="str">
        <f t="shared" si="4"/>
        <v>High</v>
      </c>
      <c r="F290" s="75">
        <v>6367.041666666667</v>
      </c>
      <c r="G290" s="101">
        <v>0.87713839100956104</v>
      </c>
      <c r="H290" s="101">
        <v>0.77555682332441156</v>
      </c>
      <c r="I290" s="101">
        <v>5.1000000000000004E-2</v>
      </c>
      <c r="J290" s="69">
        <v>0.10640375548582751</v>
      </c>
      <c r="K290" s="69">
        <v>0.14309623400528881</v>
      </c>
      <c r="L290" s="75">
        <v>265.07530769752975</v>
      </c>
      <c r="M290" s="69">
        <v>29.021298680590039</v>
      </c>
      <c r="N290" s="69">
        <v>23.870479289045235</v>
      </c>
      <c r="O290" s="102">
        <v>88.192495733085821</v>
      </c>
      <c r="P290" s="102">
        <v>82.040901847426881</v>
      </c>
    </row>
    <row r="291" spans="2:16" x14ac:dyDescent="0.2">
      <c r="B291" s="66">
        <v>38285</v>
      </c>
      <c r="C291" s="74">
        <v>2004</v>
      </c>
      <c r="D291" s="75">
        <v>99.010416666666686</v>
      </c>
      <c r="E291" s="68" t="str">
        <f t="shared" si="4"/>
        <v>High</v>
      </c>
      <c r="F291" s="75">
        <v>6763.4794808838951</v>
      </c>
      <c r="G291" s="101">
        <v>0.74474882493232275</v>
      </c>
      <c r="H291" s="101">
        <v>0.58441932971167909</v>
      </c>
      <c r="I291" s="101">
        <v>4.9500000000000002E-2</v>
      </c>
      <c r="J291" s="69">
        <v>0.11911734756466007</v>
      </c>
      <c r="K291" s="69">
        <v>0.13435753289925623</v>
      </c>
      <c r="L291" s="75">
        <v>308.44373086021994</v>
      </c>
      <c r="M291" s="69">
        <v>28.501418703920539</v>
      </c>
      <c r="N291" s="69">
        <v>20.551664195581971</v>
      </c>
      <c r="O291" s="102">
        <v>84.358041943624471</v>
      </c>
      <c r="P291" s="102">
        <v>77.516162128565583</v>
      </c>
    </row>
    <row r="292" spans="2:16" x14ac:dyDescent="0.2">
      <c r="B292" s="66">
        <v>38286</v>
      </c>
      <c r="C292" s="74">
        <v>2004</v>
      </c>
      <c r="D292" s="75">
        <v>87.465277777777786</v>
      </c>
      <c r="E292" s="68" t="str">
        <f t="shared" si="4"/>
        <v>Low</v>
      </c>
      <c r="F292" s="75">
        <v>6091.333333333333</v>
      </c>
      <c r="G292" s="101">
        <v>0.70838063857351974</v>
      </c>
      <c r="H292" s="101">
        <v>0.57181513037868004</v>
      </c>
      <c r="I292" s="101">
        <v>5.7999999999999996E-2</v>
      </c>
      <c r="J292" s="69">
        <v>9.8637530689373823E-2</v>
      </c>
      <c r="K292" s="69">
        <v>0.11987495439487804</v>
      </c>
      <c r="L292" s="75">
        <v>323.17218283079023</v>
      </c>
      <c r="M292" s="69">
        <v>28.095810608252112</v>
      </c>
      <c r="N292" s="69">
        <v>20.871298554559058</v>
      </c>
      <c r="O292" s="102">
        <v>86.378837234714553</v>
      </c>
      <c r="P292" s="102">
        <v>79.49252594217316</v>
      </c>
    </row>
    <row r="293" spans="2:16" x14ac:dyDescent="0.2">
      <c r="B293" s="66">
        <v>38287</v>
      </c>
      <c r="C293" s="74">
        <v>2004</v>
      </c>
      <c r="D293" s="75">
        <v>92.96875</v>
      </c>
      <c r="E293" s="68" t="str">
        <f t="shared" si="4"/>
        <v>High</v>
      </c>
      <c r="F293" s="75">
        <v>6414.458333333333</v>
      </c>
      <c r="G293" s="101">
        <v>0.66410872733297832</v>
      </c>
      <c r="H293" s="101">
        <v>0.47832732078312667</v>
      </c>
      <c r="I293" s="101">
        <v>9.35E-2</v>
      </c>
      <c r="J293" s="69">
        <v>0.10038393847406694</v>
      </c>
      <c r="K293" s="69">
        <v>0.10951682611069836</v>
      </c>
      <c r="L293" s="75">
        <v>292.20303707182501</v>
      </c>
      <c r="M293" s="69">
        <v>28.831777434013528</v>
      </c>
      <c r="N293" s="69">
        <v>18.906654950425995</v>
      </c>
      <c r="O293" s="102">
        <v>85.180843907600931</v>
      </c>
      <c r="P293" s="102">
        <v>77.553110317353074</v>
      </c>
    </row>
    <row r="294" spans="2:16" x14ac:dyDescent="0.2">
      <c r="B294" s="66">
        <v>38288</v>
      </c>
      <c r="C294" s="74">
        <v>2004</v>
      </c>
      <c r="D294" s="75">
        <v>98.732638888888886</v>
      </c>
      <c r="E294" s="68" t="str">
        <f t="shared" si="4"/>
        <v>High</v>
      </c>
      <c r="F294" s="75">
        <v>6802.6573426573377</v>
      </c>
      <c r="G294" s="101">
        <v>0.65052354210818475</v>
      </c>
      <c r="H294" s="101">
        <v>0.46081973520643932</v>
      </c>
      <c r="I294" s="101">
        <v>8.4000000000000005E-2</v>
      </c>
      <c r="J294" s="69">
        <v>9.3919511348862117E-2</v>
      </c>
      <c r="K294" s="69">
        <v>0.10341372715557333</v>
      </c>
      <c r="L294" s="75">
        <v>237.22908387576126</v>
      </c>
      <c r="M294" s="69">
        <v>29.581345865394219</v>
      </c>
      <c r="N294" s="69">
        <v>19.037728799367784</v>
      </c>
      <c r="O294" s="102">
        <v>85.834647177930833</v>
      </c>
      <c r="P294" s="102">
        <v>77.981535227594605</v>
      </c>
    </row>
    <row r="295" spans="2:16" x14ac:dyDescent="0.2">
      <c r="B295" s="66">
        <v>38289</v>
      </c>
      <c r="C295" s="74">
        <v>2004</v>
      </c>
      <c r="D295" s="75">
        <v>99.861111111111128</v>
      </c>
      <c r="E295" s="68" t="str">
        <f t="shared" si="4"/>
        <v>High</v>
      </c>
      <c r="F295" s="75">
        <v>6145.458333333333</v>
      </c>
      <c r="G295" s="101">
        <v>0.60441660174071643</v>
      </c>
      <c r="H295" s="101">
        <v>0.49762504169691713</v>
      </c>
      <c r="I295" s="101">
        <v>9.1999999999999998E-2</v>
      </c>
      <c r="J295" s="69">
        <v>8.8368782740461796E-2</v>
      </c>
      <c r="K295" s="69">
        <v>0.11160988229889669</v>
      </c>
      <c r="L295" s="75">
        <v>250.10748898752175</v>
      </c>
      <c r="M295" s="69">
        <v>28.276037905044692</v>
      </c>
      <c r="N295" s="69">
        <v>21.196537480403538</v>
      </c>
      <c r="O295" s="102">
        <v>85.64697653081285</v>
      </c>
      <c r="P295" s="102">
        <v>77.981675531470515</v>
      </c>
    </row>
    <row r="296" spans="2:16" x14ac:dyDescent="0.2">
      <c r="B296" s="66">
        <v>38290</v>
      </c>
      <c r="C296" s="74">
        <v>2004</v>
      </c>
      <c r="D296" s="75">
        <v>97.395833333333343</v>
      </c>
      <c r="E296" s="68" t="str">
        <f t="shared" si="4"/>
        <v>High</v>
      </c>
      <c r="F296" s="75">
        <v>6391.333333333333</v>
      </c>
      <c r="G296" s="101">
        <v>0.66068265992548503</v>
      </c>
      <c r="H296" s="101">
        <v>0.47920794343961881</v>
      </c>
      <c r="I296" s="101">
        <v>7.2250000000000009E-2</v>
      </c>
      <c r="J296" s="69">
        <v>0.10412824528328297</v>
      </c>
      <c r="K296" s="69">
        <v>0.12231636422044277</v>
      </c>
      <c r="L296" s="75">
        <v>305.72598283340699</v>
      </c>
      <c r="M296" s="69">
        <v>27.848894708186084</v>
      </c>
      <c r="N296" s="69">
        <v>17.913549496179719</v>
      </c>
      <c r="O296" s="102">
        <v>84.555029541557644</v>
      </c>
      <c r="P296" s="102">
        <v>74.986318243005243</v>
      </c>
    </row>
    <row r="297" spans="2:16" x14ac:dyDescent="0.2">
      <c r="B297" s="66">
        <v>38291</v>
      </c>
      <c r="C297" s="74">
        <v>2004</v>
      </c>
      <c r="D297" s="75">
        <v>100</v>
      </c>
      <c r="E297" s="68" t="str">
        <f t="shared" si="4"/>
        <v>High</v>
      </c>
      <c r="F297" s="75">
        <v>6534.4144144144093</v>
      </c>
      <c r="G297" s="101">
        <v>0.6994362284903215</v>
      </c>
      <c r="H297" s="101">
        <v>0.48942092467310983</v>
      </c>
      <c r="I297" s="101">
        <v>6.1499999999999999E-2</v>
      </c>
      <c r="J297" s="69">
        <v>0.11580608814850059</v>
      </c>
      <c r="K297" s="69">
        <v>0.11157853076757715</v>
      </c>
      <c r="L297" s="75">
        <v>315.92245432705624</v>
      </c>
      <c r="M297" s="69">
        <v>28.60243887988905</v>
      </c>
      <c r="N297" s="69">
        <v>18.553679177193057</v>
      </c>
      <c r="O297" s="102">
        <v>83.781697476785311</v>
      </c>
      <c r="P297" s="102">
        <v>77.667928482020272</v>
      </c>
    </row>
    <row r="298" spans="2:16" x14ac:dyDescent="0.2">
      <c r="B298" s="66">
        <v>38292</v>
      </c>
      <c r="C298" s="74">
        <v>2004</v>
      </c>
      <c r="D298" s="75">
        <v>96.111111111111114</v>
      </c>
      <c r="E298" s="68" t="str">
        <f t="shared" si="4"/>
        <v>High</v>
      </c>
      <c r="F298" s="75">
        <v>6042.5668449197865</v>
      </c>
      <c r="G298" s="101">
        <v>0.62673288497879565</v>
      </c>
      <c r="H298" s="101">
        <v>0.45995317790994372</v>
      </c>
      <c r="I298" s="101">
        <v>7.0249999999999993E-2</v>
      </c>
      <c r="J298" s="69">
        <v>0.10282208452632441</v>
      </c>
      <c r="K298" s="69">
        <v>0.12173734313694178</v>
      </c>
      <c r="L298" s="75">
        <v>305.62879680131346</v>
      </c>
      <c r="M298" s="69">
        <v>29.038588354270438</v>
      </c>
      <c r="N298" s="69">
        <v>18.801506864546493</v>
      </c>
      <c r="O298" s="102">
        <v>83.89099292590501</v>
      </c>
      <c r="P298" s="102">
        <v>74.011865532591798</v>
      </c>
    </row>
    <row r="299" spans="2:16" x14ac:dyDescent="0.2">
      <c r="B299" s="66">
        <v>38293</v>
      </c>
      <c r="C299" s="74">
        <v>2004</v>
      </c>
      <c r="D299" s="75">
        <v>97.118055555555557</v>
      </c>
      <c r="E299" s="68" t="str">
        <f t="shared" si="4"/>
        <v>High</v>
      </c>
      <c r="F299" s="75">
        <v>5961.208333333333</v>
      </c>
      <c r="G299" s="101">
        <v>0.51632942805212867</v>
      </c>
      <c r="H299" s="101">
        <v>0.31382479557101822</v>
      </c>
      <c r="I299" s="101">
        <v>5.1750000000000004E-2</v>
      </c>
      <c r="J299" s="69">
        <v>0.1047471666152482</v>
      </c>
      <c r="K299" s="69">
        <v>8.8833755541182918E-2</v>
      </c>
      <c r="L299" s="75">
        <v>267.68646175563151</v>
      </c>
      <c r="M299" s="69">
        <v>26.593668258966265</v>
      </c>
      <c r="N299" s="69">
        <v>14.568972825834944</v>
      </c>
      <c r="O299" s="102">
        <v>80.028278133406403</v>
      </c>
      <c r="P299" s="102">
        <v>72.132964798404728</v>
      </c>
    </row>
    <row r="300" spans="2:16" x14ac:dyDescent="0.2">
      <c r="B300" s="66">
        <v>38294</v>
      </c>
      <c r="C300" s="74">
        <v>2004</v>
      </c>
      <c r="D300" s="75">
        <v>95.3125</v>
      </c>
      <c r="E300" s="68" t="str">
        <f t="shared" si="4"/>
        <v>High</v>
      </c>
      <c r="F300" s="75">
        <v>5720.5601317957162</v>
      </c>
      <c r="G300" s="101">
        <v>0.4832795923329532</v>
      </c>
      <c r="H300" s="101">
        <v>0.23547902530584211</v>
      </c>
      <c r="I300" s="101">
        <v>6.7750000000000005E-2</v>
      </c>
      <c r="J300" s="69">
        <v>8.969410339474658E-2</v>
      </c>
      <c r="K300" s="69">
        <v>5.4899985341479593E-2</v>
      </c>
      <c r="L300" s="75">
        <v>286.01491141691201</v>
      </c>
      <c r="M300" s="69">
        <v>26.525968698010658</v>
      </c>
      <c r="N300" s="69">
        <v>12.183860589471903</v>
      </c>
      <c r="O300" s="102">
        <v>81.716434043933191</v>
      </c>
      <c r="P300" s="102">
        <v>77.031667955192447</v>
      </c>
    </row>
    <row r="301" spans="2:16" x14ac:dyDescent="0.2">
      <c r="B301" s="66">
        <v>38295</v>
      </c>
      <c r="C301" s="74">
        <v>2004</v>
      </c>
      <c r="D301" s="75">
        <v>76.875</v>
      </c>
      <c r="E301" s="68" t="str">
        <f t="shared" si="4"/>
        <v>Low</v>
      </c>
      <c r="F301" s="75">
        <v>5944.083333333333</v>
      </c>
      <c r="G301" s="101">
        <v>0.49334056788150693</v>
      </c>
      <c r="H301" s="101">
        <v>0.23993306896269398</v>
      </c>
      <c r="I301" s="101">
        <v>8.0999999999999989E-2</v>
      </c>
      <c r="J301" s="69">
        <v>0.10280161924354546</v>
      </c>
      <c r="K301" s="69">
        <v>6.4561292802399486E-2</v>
      </c>
      <c r="L301" s="75">
        <v>257.84222410918699</v>
      </c>
      <c r="M301" s="69">
        <v>31.052364962975435</v>
      </c>
      <c r="N301" s="69">
        <v>13.962464124754568</v>
      </c>
      <c r="O301" s="102">
        <v>79.425013388178186</v>
      </c>
      <c r="P301" s="102">
        <v>73.431331883288991</v>
      </c>
    </row>
    <row r="302" spans="2:16" x14ac:dyDescent="0.2">
      <c r="B302" s="66">
        <v>38296</v>
      </c>
      <c r="C302" s="74">
        <v>2004</v>
      </c>
      <c r="D302" s="75">
        <v>93.871527777777786</v>
      </c>
      <c r="E302" s="68" t="str">
        <f t="shared" si="4"/>
        <v>High</v>
      </c>
      <c r="F302" s="75">
        <v>6903.875</v>
      </c>
      <c r="G302" s="101">
        <v>0.5624352985299923</v>
      </c>
      <c r="H302" s="101">
        <v>0.28891050111459149</v>
      </c>
      <c r="I302" s="101">
        <v>8.7249999999999994E-2</v>
      </c>
      <c r="J302" s="69">
        <v>0.1567589743167945</v>
      </c>
      <c r="K302" s="69">
        <v>8.8254946113009755E-2</v>
      </c>
      <c r="L302" s="75">
        <v>284.098354059305</v>
      </c>
      <c r="M302" s="69">
        <v>30.641563123147044</v>
      </c>
      <c r="N302" s="69">
        <v>15.166628416173147</v>
      </c>
      <c r="O302" s="102">
        <v>72.499399386364985</v>
      </c>
      <c r="P302" s="102">
        <v>69.858906088888162</v>
      </c>
    </row>
    <row r="303" spans="2:16" x14ac:dyDescent="0.2">
      <c r="B303" s="66">
        <v>38297</v>
      </c>
      <c r="C303" s="74">
        <v>2004</v>
      </c>
      <c r="D303" s="75">
        <v>93.958333333333329</v>
      </c>
      <c r="E303" s="68" t="str">
        <f t="shared" si="4"/>
        <v>High</v>
      </c>
      <c r="F303" s="75">
        <v>7027.208333333333</v>
      </c>
      <c r="G303" s="101">
        <v>0.59220232172211584</v>
      </c>
      <c r="H303" s="101">
        <v>0.34936925763348414</v>
      </c>
      <c r="I303" s="101">
        <v>7.2750000000000009E-2</v>
      </c>
      <c r="J303" s="69">
        <v>0.11397662256021132</v>
      </c>
      <c r="K303" s="69">
        <v>9.9944429084574141E-2</v>
      </c>
      <c r="L303" s="75">
        <v>286.35494770934798</v>
      </c>
      <c r="M303" s="69">
        <v>31.861048083604654</v>
      </c>
      <c r="N303" s="69">
        <v>16.658021928316558</v>
      </c>
      <c r="O303" s="102">
        <v>81.043596351744526</v>
      </c>
      <c r="P303" s="102">
        <v>71.823653832584895</v>
      </c>
    </row>
    <row r="304" spans="2:16" x14ac:dyDescent="0.2">
      <c r="B304" s="66">
        <v>38298</v>
      </c>
      <c r="C304" s="74">
        <v>2004</v>
      </c>
      <c r="D304" s="75">
        <v>97.934027777777771</v>
      </c>
      <c r="E304" s="68" t="str">
        <f t="shared" si="4"/>
        <v>High</v>
      </c>
      <c r="F304" s="75">
        <v>6166.083333333333</v>
      </c>
      <c r="G304" s="101">
        <v>0.5505729720087712</v>
      </c>
      <c r="H304" s="101">
        <v>0.26261215707127705</v>
      </c>
      <c r="I304" s="101">
        <v>6.7250000000000004E-2</v>
      </c>
      <c r="J304" s="69">
        <v>0.12125479178942827</v>
      </c>
      <c r="K304" s="69">
        <v>7.8351075978001505E-2</v>
      </c>
      <c r="L304" s="75">
        <v>232.41650130785524</v>
      </c>
      <c r="M304" s="69">
        <v>27.448677793794577</v>
      </c>
      <c r="N304" s="69">
        <v>11.807109982972367</v>
      </c>
      <c r="O304" s="102">
        <v>78.322473663303342</v>
      </c>
      <c r="P304" s="102">
        <v>70.633159898147696</v>
      </c>
    </row>
    <row r="305" spans="2:16" x14ac:dyDescent="0.2">
      <c r="B305" s="66">
        <v>38299</v>
      </c>
      <c r="C305" s="74">
        <v>2004</v>
      </c>
      <c r="D305" s="75">
        <v>93.59375</v>
      </c>
      <c r="E305" s="68" t="str">
        <f t="shared" si="4"/>
        <v>High</v>
      </c>
      <c r="F305" s="75">
        <v>5864.083333333333</v>
      </c>
      <c r="G305" s="101">
        <v>0.54827193814492181</v>
      </c>
      <c r="H305" s="101">
        <v>0.22393174808083105</v>
      </c>
      <c r="I305" s="101">
        <v>7.1000000000000008E-2</v>
      </c>
      <c r="J305" s="69">
        <v>0.13722656409546638</v>
      </c>
      <c r="K305" s="69">
        <v>7.7642870207061676E-2</v>
      </c>
      <c r="L305" s="75">
        <v>272.20413419780971</v>
      </c>
      <c r="M305" s="69">
        <v>26.467309289250739</v>
      </c>
      <c r="N305" s="69">
        <v>9.4483095334474623</v>
      </c>
      <c r="O305" s="102">
        <v>75.361397246913043</v>
      </c>
      <c r="P305" s="102">
        <v>65.867868534985973</v>
      </c>
    </row>
    <row r="306" spans="2:16" x14ac:dyDescent="0.2">
      <c r="B306" s="66">
        <v>38300</v>
      </c>
      <c r="C306" s="74">
        <v>2004</v>
      </c>
      <c r="D306" s="75">
        <v>94.131944444444443</v>
      </c>
      <c r="E306" s="68" t="str">
        <f t="shared" si="4"/>
        <v>High</v>
      </c>
      <c r="F306" s="75">
        <v>5596.8875651526432</v>
      </c>
      <c r="G306" s="101">
        <v>0.50111245503260782</v>
      </c>
      <c r="H306" s="101">
        <v>0.19783413697135149</v>
      </c>
      <c r="I306" s="101">
        <v>5.1750000000000004E-2</v>
      </c>
      <c r="J306" s="69">
        <v>0.10326288694649172</v>
      </c>
      <c r="K306" s="69">
        <v>5.5274318591245687E-2</v>
      </c>
      <c r="L306" s="75">
        <v>240.98526963443777</v>
      </c>
      <c r="M306" s="69">
        <v>22.881171229969617</v>
      </c>
      <c r="N306" s="69">
        <v>8.2171592084744223</v>
      </c>
      <c r="O306" s="102">
        <v>79.75303722479444</v>
      </c>
      <c r="P306" s="102">
        <v>72.547866650758579</v>
      </c>
    </row>
    <row r="307" spans="2:16" x14ac:dyDescent="0.2">
      <c r="B307" s="66">
        <v>38301</v>
      </c>
      <c r="C307" s="74">
        <v>2004</v>
      </c>
      <c r="D307" s="75">
        <v>31.232638888888893</v>
      </c>
      <c r="E307" s="68" t="str">
        <f t="shared" si="4"/>
        <v>Low</v>
      </c>
      <c r="F307" s="75">
        <v>5452.8446389496721</v>
      </c>
      <c r="G307" s="101">
        <v>0.54368591395533616</v>
      </c>
      <c r="H307" s="101">
        <v>0.25655862792692469</v>
      </c>
      <c r="I307" s="101">
        <v>0.11649999999999999</v>
      </c>
      <c r="J307" s="69">
        <v>8.3236442461611784E-2</v>
      </c>
      <c r="K307" s="69">
        <v>7.2509765664235143E-2</v>
      </c>
      <c r="L307" s="75">
        <v>232.24626729595101</v>
      </c>
      <c r="M307" s="69">
        <v>25.936520101319367</v>
      </c>
      <c r="N307" s="69">
        <v>10.406471563422269</v>
      </c>
      <c r="O307" s="102">
        <v>84.963010071534711</v>
      </c>
      <c r="P307" s="102">
        <v>72.240899102812662</v>
      </c>
    </row>
    <row r="308" spans="2:16" x14ac:dyDescent="0.2">
      <c r="B308" s="66">
        <v>38302</v>
      </c>
      <c r="C308" s="74">
        <v>2004</v>
      </c>
      <c r="D308" s="75">
        <v>76.128472222222229</v>
      </c>
      <c r="E308" s="68" t="str">
        <f t="shared" si="4"/>
        <v>Low</v>
      </c>
      <c r="F308" s="75">
        <v>5148.041666666667</v>
      </c>
      <c r="G308" s="101">
        <v>0.52587706431215753</v>
      </c>
      <c r="H308" s="101">
        <v>0.32835950261782387</v>
      </c>
      <c r="I308" s="101">
        <v>6.9219026086956528E-2</v>
      </c>
      <c r="J308" s="69">
        <v>9.0686912302489778E-2</v>
      </c>
      <c r="K308" s="69">
        <v>9.024306918109426E-2</v>
      </c>
      <c r="L308" s="75">
        <v>265.32109163250379</v>
      </c>
      <c r="M308" s="69">
        <v>29.7365225471416</v>
      </c>
      <c r="N308" s="69">
        <v>16.311060804740162</v>
      </c>
      <c r="O308" s="102">
        <v>83.008022292122291</v>
      </c>
      <c r="P308" s="102">
        <v>72.920012471517666</v>
      </c>
    </row>
    <row r="309" spans="2:16" x14ac:dyDescent="0.2">
      <c r="B309" s="66">
        <v>38303</v>
      </c>
      <c r="C309" s="74">
        <v>2004</v>
      </c>
      <c r="D309" s="75">
        <v>42.083333333333343</v>
      </c>
      <c r="E309" s="68" t="str">
        <f t="shared" si="4"/>
        <v>Low</v>
      </c>
      <c r="F309" s="75">
        <v>5985.916666666667</v>
      </c>
      <c r="G309" s="101">
        <v>0.63181560309434648</v>
      </c>
      <c r="H309" s="101">
        <v>0.37599561850064739</v>
      </c>
      <c r="I309" s="101">
        <v>6.4500000000000002E-2</v>
      </c>
      <c r="J309" s="69">
        <v>9.7359378348293141E-2</v>
      </c>
      <c r="K309" s="69">
        <v>9.7267422460714334E-2</v>
      </c>
      <c r="L309" s="75">
        <v>274.69837953717473</v>
      </c>
      <c r="M309" s="69">
        <v>30.147461029948047</v>
      </c>
      <c r="N309" s="69">
        <v>15.768815366753877</v>
      </c>
      <c r="O309" s="102">
        <v>84.864272694109246</v>
      </c>
      <c r="P309" s="102">
        <v>74.590030042186342</v>
      </c>
    </row>
    <row r="310" spans="2:16" x14ac:dyDescent="0.2">
      <c r="B310" s="66">
        <v>38304</v>
      </c>
      <c r="C310" s="74">
        <v>2004</v>
      </c>
      <c r="D310" s="75">
        <v>69.131944444444443</v>
      </c>
      <c r="E310" s="68" t="str">
        <f t="shared" si="4"/>
        <v>Low</v>
      </c>
      <c r="F310" s="75">
        <v>6224.0501043841341</v>
      </c>
      <c r="G310" s="101">
        <v>0.62880923339165196</v>
      </c>
      <c r="H310" s="101">
        <v>0.37215923647619176</v>
      </c>
      <c r="I310" s="101">
        <v>8.9749999999999996E-2</v>
      </c>
      <c r="J310" s="69">
        <v>0.13676127098171098</v>
      </c>
      <c r="K310" s="69">
        <v>0.11550403646233627</v>
      </c>
      <c r="L310" s="75">
        <v>233.25205410436774</v>
      </c>
      <c r="M310" s="69">
        <v>29.783583998419029</v>
      </c>
      <c r="N310" s="69">
        <v>15.579450757257073</v>
      </c>
      <c r="O310" s="102">
        <v>78.611696124808972</v>
      </c>
      <c r="P310" s="102">
        <v>69.478824244769342</v>
      </c>
    </row>
    <row r="311" spans="2:16" x14ac:dyDescent="0.2">
      <c r="B311" s="66">
        <v>38305</v>
      </c>
      <c r="C311" s="74">
        <v>2004</v>
      </c>
      <c r="D311" s="75">
        <v>93.576388888888886</v>
      </c>
      <c r="E311" s="68" t="str">
        <f t="shared" si="4"/>
        <v>High</v>
      </c>
      <c r="F311" s="75">
        <v>6471.2734864300628</v>
      </c>
      <c r="G311" s="101">
        <v>0.65658247679250514</v>
      </c>
      <c r="H311" s="101">
        <v>0.36906090974888217</v>
      </c>
      <c r="I311" s="101">
        <v>9.0500000000000011E-2</v>
      </c>
      <c r="J311" s="69">
        <v>0.15195503697587273</v>
      </c>
      <c r="K311" s="69">
        <v>0.10790410393609305</v>
      </c>
      <c r="L311" s="75">
        <v>182.97625883984426</v>
      </c>
      <c r="M311" s="69">
        <v>29.047334761557863</v>
      </c>
      <c r="N311" s="69">
        <v>15.061905492477962</v>
      </c>
      <c r="O311" s="102">
        <v>77.260680962186683</v>
      </c>
      <c r="P311" s="102">
        <v>71.27273094830494</v>
      </c>
    </row>
    <row r="312" spans="2:16" x14ac:dyDescent="0.2">
      <c r="B312" s="66">
        <v>38306</v>
      </c>
      <c r="C312" s="74">
        <v>2004</v>
      </c>
      <c r="D312" s="75">
        <v>87.083333333333343</v>
      </c>
      <c r="E312" s="68" t="str">
        <f t="shared" si="4"/>
        <v>Low</v>
      </c>
      <c r="F312" s="75">
        <v>5902.1780604133546</v>
      </c>
      <c r="G312" s="101">
        <v>0.60308016218611871</v>
      </c>
      <c r="H312" s="101">
        <v>0.36567919977995783</v>
      </c>
      <c r="I312" s="101">
        <v>8.4250000000000005E-2</v>
      </c>
      <c r="J312" s="69">
        <v>0.11408159673778585</v>
      </c>
      <c r="K312" s="69">
        <v>9.2822559323620282E-2</v>
      </c>
      <c r="L312" s="75">
        <v>216.60427510476623</v>
      </c>
      <c r="M312" s="69">
        <v>33.24153649594178</v>
      </c>
      <c r="N312" s="69">
        <v>18.577517484902156</v>
      </c>
      <c r="O312" s="102">
        <v>81.36242490138261</v>
      </c>
      <c r="P312" s="102">
        <v>74.990328810053754</v>
      </c>
    </row>
    <row r="313" spans="2:16" x14ac:dyDescent="0.2">
      <c r="B313" s="66">
        <v>38307</v>
      </c>
      <c r="C313" s="74">
        <v>2004</v>
      </c>
      <c r="D313" s="75">
        <v>90.729166666666657</v>
      </c>
      <c r="E313" s="68" t="str">
        <f t="shared" si="4"/>
        <v>High</v>
      </c>
      <c r="F313" s="75">
        <v>5338.7224505042959</v>
      </c>
      <c r="G313" s="101">
        <v>0.60872183322440343</v>
      </c>
      <c r="H313" s="101">
        <v>0.46978454110732332</v>
      </c>
      <c r="I313" s="101">
        <v>7.9500000000000001E-2</v>
      </c>
      <c r="J313" s="69">
        <v>8.4392715565011697E-2</v>
      </c>
      <c r="K313" s="69">
        <v>0.11264490857440704</v>
      </c>
      <c r="L313" s="75">
        <v>244.83004146897949</v>
      </c>
      <c r="M313" s="69">
        <v>32.338543740047562</v>
      </c>
      <c r="N313" s="69">
        <v>22.082035444543621</v>
      </c>
      <c r="O313" s="102">
        <v>86.360994595970126</v>
      </c>
      <c r="P313" s="102">
        <v>76.411097295637973</v>
      </c>
    </row>
    <row r="314" spans="2:16" x14ac:dyDescent="0.2">
      <c r="B314" s="66">
        <v>38308</v>
      </c>
      <c r="C314" s="74">
        <v>2004</v>
      </c>
      <c r="D314" s="75">
        <v>85.173611111111114</v>
      </c>
      <c r="E314" s="68" t="str">
        <f t="shared" si="4"/>
        <v>Low</v>
      </c>
      <c r="F314" s="75">
        <v>5533</v>
      </c>
      <c r="G314" s="101">
        <v>0.7164095919422856</v>
      </c>
      <c r="H314" s="101">
        <v>0.56412480227348027</v>
      </c>
      <c r="I314" s="101">
        <v>0.10175000000000001</v>
      </c>
      <c r="J314" s="69">
        <v>0.10603515962406719</v>
      </c>
      <c r="K314" s="69">
        <v>0.19070736851741857</v>
      </c>
      <c r="L314" s="75">
        <v>224.98552455591499</v>
      </c>
      <c r="M314" s="69">
        <v>31.100262166327713</v>
      </c>
      <c r="N314" s="69">
        <v>19.152335972975326</v>
      </c>
      <c r="O314" s="102">
        <v>85.490103261742533</v>
      </c>
      <c r="P314" s="102">
        <v>66.858979098398564</v>
      </c>
    </row>
    <row r="315" spans="2:16" x14ac:dyDescent="0.2">
      <c r="B315" s="66">
        <v>38309</v>
      </c>
      <c r="C315" s="74">
        <v>2004</v>
      </c>
      <c r="D315" s="75">
        <v>82.152777777777786</v>
      </c>
      <c r="E315" s="68" t="str">
        <f t="shared" si="4"/>
        <v>Low</v>
      </c>
      <c r="F315" s="75">
        <v>5688.7780548628461</v>
      </c>
      <c r="G315" s="101">
        <v>0.59779331395972046</v>
      </c>
      <c r="H315" s="101">
        <v>0.48471941555722553</v>
      </c>
      <c r="I315" s="101">
        <v>7.7499999999999999E-2</v>
      </c>
      <c r="J315" s="69">
        <v>8.2749079734415712E-2</v>
      </c>
      <c r="K315" s="69">
        <v>0.12822651227776161</v>
      </c>
      <c r="L315" s="75">
        <v>189.51173652133673</v>
      </c>
      <c r="M315" s="69">
        <v>28.033196094663303</v>
      </c>
      <c r="N315" s="69">
        <v>19.47427580954411</v>
      </c>
      <c r="O315" s="102">
        <v>86.412102036240427</v>
      </c>
      <c r="P315" s="102">
        <v>74.032754600774837</v>
      </c>
    </row>
    <row r="316" spans="2:16" x14ac:dyDescent="0.2">
      <c r="B316" s="66">
        <v>38310</v>
      </c>
      <c r="C316" s="74">
        <v>2004</v>
      </c>
      <c r="D316" s="75">
        <v>89.548611111111114</v>
      </c>
      <c r="E316" s="68" t="str">
        <f t="shared" si="4"/>
        <v>Low</v>
      </c>
      <c r="F316" s="75">
        <v>5859.1451783822013</v>
      </c>
      <c r="G316" s="101">
        <v>0.59633735275170552</v>
      </c>
      <c r="H316" s="101">
        <v>0.44829455271321811</v>
      </c>
      <c r="I316" s="101">
        <v>8.2500000000000004E-2</v>
      </c>
      <c r="J316" s="69">
        <v>9.2111341385211237E-2</v>
      </c>
      <c r="K316" s="69">
        <v>0.12158246161165234</v>
      </c>
      <c r="L316" s="75">
        <v>154.795422217582</v>
      </c>
      <c r="M316" s="69">
        <v>31.360639664279887</v>
      </c>
      <c r="N316" s="69">
        <v>20.381740182976401</v>
      </c>
      <c r="O316" s="102">
        <v>84.802425374404208</v>
      </c>
      <c r="P316" s="102">
        <v>73.315056469183887</v>
      </c>
    </row>
    <row r="317" spans="2:16" x14ac:dyDescent="0.2">
      <c r="B317" s="66">
        <v>38311</v>
      </c>
      <c r="C317" s="74">
        <v>2004</v>
      </c>
      <c r="D317" s="75">
        <v>98.385416666666671</v>
      </c>
      <c r="E317" s="68" t="str">
        <f t="shared" si="4"/>
        <v>High</v>
      </c>
      <c r="F317" s="75">
        <v>6719.625</v>
      </c>
      <c r="G317" s="101">
        <v>0.59070579986556782</v>
      </c>
      <c r="H317" s="101">
        <v>0.31577974667751801</v>
      </c>
      <c r="I317" s="101">
        <v>8.2250000000000004E-2</v>
      </c>
      <c r="J317" s="69">
        <v>9.0056777863364745E-2</v>
      </c>
      <c r="K317" s="69">
        <v>8.8158038478006129E-2</v>
      </c>
      <c r="L317" s="75">
        <v>194.31604704300224</v>
      </c>
      <c r="M317" s="69">
        <v>31.743527728054783</v>
      </c>
      <c r="N317" s="69">
        <v>14.479361650292217</v>
      </c>
      <c r="O317" s="102">
        <v>84.995055863846673</v>
      </c>
      <c r="P317" s="102">
        <v>72.522848402730816</v>
      </c>
    </row>
    <row r="318" spans="2:16" x14ac:dyDescent="0.2">
      <c r="B318" s="66">
        <v>38312</v>
      </c>
      <c r="C318" s="74">
        <v>2004</v>
      </c>
      <c r="D318" s="75">
        <v>84.427083333333329</v>
      </c>
      <c r="E318" s="68" t="str">
        <f t="shared" si="4"/>
        <v>Low</v>
      </c>
      <c r="F318" s="75">
        <v>6055.9462486002276</v>
      </c>
      <c r="G318" s="101">
        <v>0.57171297706033319</v>
      </c>
      <c r="H318" s="101">
        <v>0.3508549344758467</v>
      </c>
      <c r="I318" s="101">
        <v>4.7E-2</v>
      </c>
      <c r="J318" s="69">
        <v>8.4907000675195854E-2</v>
      </c>
      <c r="K318" s="69">
        <v>9.1601921070442141E-2</v>
      </c>
      <c r="L318" s="75">
        <v>181.57415324770298</v>
      </c>
      <c r="M318" s="69">
        <v>29.579305162213526</v>
      </c>
      <c r="N318" s="69">
        <v>15.798945983852152</v>
      </c>
      <c r="O318" s="102">
        <v>85.392923802665024</v>
      </c>
      <c r="P318" s="102">
        <v>74.321162045542692</v>
      </c>
    </row>
    <row r="319" spans="2:16" x14ac:dyDescent="0.2">
      <c r="B319" s="66">
        <v>38313</v>
      </c>
      <c r="C319" s="74">
        <v>2004</v>
      </c>
      <c r="D319" s="75">
        <v>94.652777777777786</v>
      </c>
      <c r="E319" s="68" t="str">
        <f t="shared" si="4"/>
        <v>High</v>
      </c>
      <c r="F319" s="75">
        <v>6116.416666666667</v>
      </c>
      <c r="G319" s="101">
        <v>0.55738843026799467</v>
      </c>
      <c r="H319" s="101">
        <v>0.27724747949357603</v>
      </c>
      <c r="I319" s="101">
        <v>4.8000000000000001E-2</v>
      </c>
      <c r="J319" s="69">
        <v>0.10087780684129642</v>
      </c>
      <c r="K319" s="69">
        <v>7.4346915654720291E-2</v>
      </c>
      <c r="L319" s="75">
        <v>200.574936531237</v>
      </c>
      <c r="M319" s="69">
        <v>27.284360067715792</v>
      </c>
      <c r="N319" s="69">
        <v>12.156307617154946</v>
      </c>
      <c r="O319" s="102">
        <v>82.20563661835277</v>
      </c>
      <c r="P319" s="102">
        <v>73.634246898559397</v>
      </c>
    </row>
    <row r="320" spans="2:16" x14ac:dyDescent="0.2">
      <c r="B320" s="66">
        <v>38314</v>
      </c>
      <c r="C320" s="74">
        <v>2004</v>
      </c>
      <c r="D320" s="75">
        <v>95.1388888888889</v>
      </c>
      <c r="E320" s="68" t="str">
        <f t="shared" si="4"/>
        <v>High</v>
      </c>
      <c r="F320" s="75">
        <v>6322.4891461649877</v>
      </c>
      <c r="G320" s="101">
        <v>0.64445014932224576</v>
      </c>
      <c r="H320" s="101">
        <v>0.40725119809267446</v>
      </c>
      <c r="I320" s="101">
        <v>7.4500000000000011E-2</v>
      </c>
      <c r="J320" s="69">
        <v>0.10798159582958036</v>
      </c>
      <c r="K320" s="69">
        <v>9.4790204078964074E-2</v>
      </c>
      <c r="L320" s="75">
        <v>237.11525930015375</v>
      </c>
      <c r="M320" s="69">
        <v>29.601186628212727</v>
      </c>
      <c r="N320" s="69">
        <v>17.272712138357036</v>
      </c>
      <c r="O320" s="102">
        <v>83.548788945538078</v>
      </c>
      <c r="P320" s="102">
        <v>77.146909214790398</v>
      </c>
    </row>
    <row r="321" spans="2:16" x14ac:dyDescent="0.2">
      <c r="B321" s="66">
        <v>38315</v>
      </c>
      <c r="C321" s="74">
        <v>2004</v>
      </c>
      <c r="D321" s="75">
        <v>99.0451388888889</v>
      </c>
      <c r="E321" s="68" t="str">
        <f t="shared" si="4"/>
        <v>High</v>
      </c>
      <c r="F321" s="75">
        <v>6261.0344827586205</v>
      </c>
      <c r="G321" s="101">
        <v>0.62657167437957817</v>
      </c>
      <c r="H321" s="101">
        <v>0.38585843898510219</v>
      </c>
      <c r="I321" s="101">
        <v>5.45E-2</v>
      </c>
      <c r="J321" s="69">
        <v>0.11051771010369757</v>
      </c>
      <c r="K321" s="69">
        <v>0.10954043929885075</v>
      </c>
      <c r="L321" s="75">
        <v>292.72982399159503</v>
      </c>
      <c r="M321" s="69">
        <v>27.403041075339793</v>
      </c>
      <c r="N321" s="69">
        <v>14.723146952922797</v>
      </c>
      <c r="O321" s="102">
        <v>82.694972784167476</v>
      </c>
      <c r="P321" s="102">
        <v>72.147908936894638</v>
      </c>
    </row>
    <row r="322" spans="2:16" x14ac:dyDescent="0.2">
      <c r="B322" s="66">
        <v>38316</v>
      </c>
      <c r="C322" s="74">
        <v>2004</v>
      </c>
      <c r="D322" s="75">
        <v>91.076388888888886</v>
      </c>
      <c r="E322" s="68" t="str">
        <f t="shared" ref="E322:E385" si="5">IF(D322&gt;90,"High","Low")</f>
        <v>High</v>
      </c>
      <c r="F322" s="75">
        <v>6550.916666666667</v>
      </c>
      <c r="G322" s="101">
        <v>0.7147664822110138</v>
      </c>
      <c r="H322" s="101">
        <v>0.54103589668595997</v>
      </c>
      <c r="I322" s="101">
        <v>7.1249999999999994E-2</v>
      </c>
      <c r="J322" s="69">
        <v>0.1353455291676596</v>
      </c>
      <c r="K322" s="69">
        <v>0.15029322404252343</v>
      </c>
      <c r="L322" s="75">
        <v>269.27066862671427</v>
      </c>
      <c r="M322" s="69">
        <v>26.691002319493972</v>
      </c>
      <c r="N322" s="69">
        <v>18.058521872235588</v>
      </c>
      <c r="O322" s="102">
        <v>81.47736490263587</v>
      </c>
      <c r="P322" s="102">
        <v>72.826994843513333</v>
      </c>
    </row>
    <row r="323" spans="2:16" x14ac:dyDescent="0.2">
      <c r="B323" s="66">
        <v>38317</v>
      </c>
      <c r="C323" s="74">
        <v>2004</v>
      </c>
      <c r="D323" s="75">
        <v>13.107638888888889</v>
      </c>
      <c r="E323" s="68" t="str">
        <f t="shared" si="5"/>
        <v>Low</v>
      </c>
      <c r="F323" s="75">
        <v>6089.3370165745855</v>
      </c>
      <c r="G323" s="101">
        <v>0.76138878920411557</v>
      </c>
      <c r="H323" s="101">
        <v>0.54825196920520425</v>
      </c>
      <c r="I323" s="101">
        <v>0.10349999999999999</v>
      </c>
      <c r="J323" s="69">
        <v>0.1113743638973351</v>
      </c>
      <c r="K323" s="69">
        <v>0.15605314762289246</v>
      </c>
      <c r="L323" s="75">
        <v>258.35536796093174</v>
      </c>
      <c r="M323" s="69">
        <v>24.137860641281183</v>
      </c>
      <c r="N323" s="69">
        <v>14.652778043978209</v>
      </c>
      <c r="O323" s="102">
        <v>85.767387928207441</v>
      </c>
      <c r="P323" s="102">
        <v>72.305220835526598</v>
      </c>
    </row>
    <row r="324" spans="2:16" x14ac:dyDescent="0.2">
      <c r="B324" s="66">
        <v>38318</v>
      </c>
      <c r="C324" s="74">
        <v>2004</v>
      </c>
      <c r="D324" s="75">
        <v>66.666666666666657</v>
      </c>
      <c r="E324" s="68" t="str">
        <f t="shared" si="5"/>
        <v>Low</v>
      </c>
      <c r="F324" s="75">
        <v>5650.1041195110902</v>
      </c>
      <c r="G324" s="101">
        <v>0.68028961498851059</v>
      </c>
      <c r="H324" s="101">
        <v>0.42999330317789808</v>
      </c>
      <c r="I324" s="101">
        <v>9.1000000000000011E-2</v>
      </c>
      <c r="J324" s="69">
        <v>0.17609346670590806</v>
      </c>
      <c r="K324" s="69">
        <v>0.13440061004831597</v>
      </c>
      <c r="L324" s="75">
        <v>284.34051624973472</v>
      </c>
      <c r="M324" s="69">
        <v>30.447503259009402</v>
      </c>
      <c r="N324" s="69">
        <v>17.881449636113111</v>
      </c>
      <c r="O324" s="102">
        <v>74.546023907235522</v>
      </c>
      <c r="P324" s="102">
        <v>69.264016493920451</v>
      </c>
    </row>
    <row r="325" spans="2:16" x14ac:dyDescent="0.2">
      <c r="B325" s="66">
        <v>38319</v>
      </c>
      <c r="C325" s="74">
        <v>2004</v>
      </c>
      <c r="D325" s="75">
        <v>92.864583333333329</v>
      </c>
      <c r="E325" s="68" t="str">
        <f t="shared" si="5"/>
        <v>High</v>
      </c>
      <c r="F325" s="75">
        <v>6099.842780306165</v>
      </c>
      <c r="G325" s="101">
        <v>0.63099725808857166</v>
      </c>
      <c r="H325" s="101">
        <v>0.27810247974239177</v>
      </c>
      <c r="I325" s="101">
        <v>7.0000000000000007E-2</v>
      </c>
      <c r="J325" s="69">
        <v>0.12801792741901086</v>
      </c>
      <c r="K325" s="69">
        <v>7.9200867592404287E-2</v>
      </c>
      <c r="L325" s="75">
        <v>300.53156073444376</v>
      </c>
      <c r="M325" s="69">
        <v>28.656621626456602</v>
      </c>
      <c r="N325" s="69">
        <v>11.360717350221494</v>
      </c>
      <c r="O325" s="102">
        <v>80.069287828923962</v>
      </c>
      <c r="P325" s="102">
        <v>72.022690663806756</v>
      </c>
    </row>
    <row r="326" spans="2:16" x14ac:dyDescent="0.2">
      <c r="B326" s="66">
        <v>38320</v>
      </c>
      <c r="C326" s="74">
        <v>2004</v>
      </c>
      <c r="D326" s="75">
        <v>97.934027777777786</v>
      </c>
      <c r="E326" s="68" t="str">
        <f t="shared" si="5"/>
        <v>High</v>
      </c>
      <c r="F326" s="75">
        <v>6756.625</v>
      </c>
      <c r="G326" s="101">
        <v>0.60516872815088896</v>
      </c>
      <c r="H326" s="101">
        <v>0.32527101601193892</v>
      </c>
      <c r="I326" s="101">
        <v>7.0750000000000007E-2</v>
      </c>
      <c r="J326" s="69">
        <v>0.12836956783278533</v>
      </c>
      <c r="K326" s="69">
        <v>9.3118389541837987E-2</v>
      </c>
      <c r="L326" s="75">
        <v>288.91491082025971</v>
      </c>
      <c r="M326" s="69">
        <v>29.13207678712293</v>
      </c>
      <c r="N326" s="69">
        <v>14.214816265570109</v>
      </c>
      <c r="O326" s="102">
        <v>79.136091932780175</v>
      </c>
      <c r="P326" s="102">
        <v>71.841520502026</v>
      </c>
    </row>
    <row r="327" spans="2:16" x14ac:dyDescent="0.2">
      <c r="B327" s="66">
        <v>38321</v>
      </c>
      <c r="C327" s="74">
        <v>2004</v>
      </c>
      <c r="D327" s="75">
        <v>95.069444444444457</v>
      </c>
      <c r="E327" s="68" t="str">
        <f t="shared" si="5"/>
        <v>High</v>
      </c>
      <c r="F327" s="75">
        <v>6277.916666666667</v>
      </c>
      <c r="G327" s="101">
        <v>0.6444064479656203</v>
      </c>
      <c r="H327" s="101">
        <v>0.41666846327152052</v>
      </c>
      <c r="I327" s="101">
        <v>6.8500000000000005E-2</v>
      </c>
      <c r="J327" s="69">
        <v>0.13350993730022012</v>
      </c>
      <c r="K327" s="69">
        <v>0.12583073518932036</v>
      </c>
      <c r="L327" s="75">
        <v>290.00306248334823</v>
      </c>
      <c r="M327" s="69">
        <v>32.416574231209133</v>
      </c>
      <c r="N327" s="69">
        <v>18.503569782855067</v>
      </c>
      <c r="O327" s="102">
        <v>79.609540950682288</v>
      </c>
      <c r="P327" s="102">
        <v>70.278546612847308</v>
      </c>
    </row>
    <row r="328" spans="2:16" x14ac:dyDescent="0.2">
      <c r="B328" s="66">
        <v>38322</v>
      </c>
      <c r="C328" s="74">
        <v>2004</v>
      </c>
      <c r="D328" s="75">
        <v>93.107638888888872</v>
      </c>
      <c r="E328" s="68" t="str">
        <f t="shared" si="5"/>
        <v>High</v>
      </c>
      <c r="F328" s="75">
        <v>6447.833333333333</v>
      </c>
      <c r="G328" s="101">
        <v>0.79618911944826432</v>
      </c>
      <c r="H328" s="101">
        <v>0.49302410858169404</v>
      </c>
      <c r="I328" s="101">
        <v>9.1999999999999998E-2</v>
      </c>
      <c r="J328" s="69">
        <v>0.11205169790402417</v>
      </c>
      <c r="K328" s="69">
        <v>0.11941899677267502</v>
      </c>
      <c r="L328" s="75">
        <v>230.74861263589526</v>
      </c>
      <c r="M328" s="69">
        <v>30.651769364141575</v>
      </c>
      <c r="N328" s="69">
        <v>16.796933970492049</v>
      </c>
      <c r="O328" s="102">
        <v>86.241346905280821</v>
      </c>
      <c r="P328" s="102">
        <v>76.319950200397855</v>
      </c>
    </row>
    <row r="329" spans="2:16" x14ac:dyDescent="0.2">
      <c r="B329" s="66">
        <v>38323</v>
      </c>
      <c r="C329" s="74">
        <v>2004</v>
      </c>
      <c r="D329" s="75">
        <v>92.96875</v>
      </c>
      <c r="E329" s="68" t="str">
        <f t="shared" si="5"/>
        <v>High</v>
      </c>
      <c r="F329" s="75">
        <v>6176.9080779944243</v>
      </c>
      <c r="G329" s="101">
        <v>0.59692424594869908</v>
      </c>
      <c r="H329" s="101">
        <v>0.33911760911360039</v>
      </c>
      <c r="I329" s="101">
        <v>5.9249999999999997E-2</v>
      </c>
      <c r="J329" s="69">
        <v>0.12614556251662826</v>
      </c>
      <c r="K329" s="69">
        <v>0.12638438113762746</v>
      </c>
      <c r="L329" s="75">
        <v>301.10151216199426</v>
      </c>
      <c r="M329" s="69">
        <v>28.854967468735794</v>
      </c>
      <c r="N329" s="69">
        <v>13.108215494548785</v>
      </c>
      <c r="O329" s="102">
        <v>79.213643263445704</v>
      </c>
      <c r="P329" s="102">
        <v>63.342011301882138</v>
      </c>
    </row>
    <row r="330" spans="2:16" x14ac:dyDescent="0.2">
      <c r="B330" s="66">
        <v>38324</v>
      </c>
      <c r="C330" s="74">
        <v>2004</v>
      </c>
      <c r="D330" s="75">
        <v>98.454861111111114</v>
      </c>
      <c r="E330" s="68" t="str">
        <f t="shared" si="5"/>
        <v>High</v>
      </c>
      <c r="F330" s="75">
        <v>6006.166666666667</v>
      </c>
      <c r="G330" s="101">
        <v>0.63991115625995498</v>
      </c>
      <c r="H330" s="101">
        <v>0.38083133123678442</v>
      </c>
      <c r="I330" s="101">
        <v>9.5750000000000002E-2</v>
      </c>
      <c r="J330" s="69">
        <v>0.12882993521543293</v>
      </c>
      <c r="K330" s="69">
        <v>0.11771228855695803</v>
      </c>
      <c r="L330" s="75">
        <v>279.080895830271</v>
      </c>
      <c r="M330" s="69">
        <v>30.825915613035544</v>
      </c>
      <c r="N330" s="69">
        <v>15.921418027138319</v>
      </c>
      <c r="O330" s="102">
        <v>80.20260986541301</v>
      </c>
      <c r="P330" s="102">
        <v>69.605133656320021</v>
      </c>
    </row>
    <row r="331" spans="2:16" x14ac:dyDescent="0.2">
      <c r="B331" s="66">
        <v>38325</v>
      </c>
      <c r="C331" s="74">
        <v>2004</v>
      </c>
      <c r="D331" s="75">
        <v>95.9375</v>
      </c>
      <c r="E331" s="68" t="str">
        <f t="shared" si="5"/>
        <v>High</v>
      </c>
      <c r="F331" s="75">
        <v>5987.041666666667</v>
      </c>
      <c r="G331" s="101">
        <v>0.64869490734461233</v>
      </c>
      <c r="H331" s="101">
        <v>0.40858588595452677</v>
      </c>
      <c r="I331" s="101">
        <v>9.0749999999999997E-2</v>
      </c>
      <c r="J331" s="69">
        <v>9.9304397944692632E-2</v>
      </c>
      <c r="K331" s="69">
        <v>8.6820372108606672E-2</v>
      </c>
      <c r="L331" s="75">
        <v>232.73201143686725</v>
      </c>
      <c r="M331" s="69">
        <v>30.834009803041425</v>
      </c>
      <c r="N331" s="69">
        <v>18.087384178407447</v>
      </c>
      <c r="O331" s="102">
        <v>84.965051257706449</v>
      </c>
      <c r="P331" s="102">
        <v>79.130372252600523</v>
      </c>
    </row>
    <row r="332" spans="2:16" x14ac:dyDescent="0.2">
      <c r="B332" s="66">
        <v>38326</v>
      </c>
      <c r="C332" s="74">
        <v>2004</v>
      </c>
      <c r="D332" s="75">
        <v>78.090277777777786</v>
      </c>
      <c r="E332" s="68" t="str">
        <f t="shared" si="5"/>
        <v>Low</v>
      </c>
      <c r="F332" s="75">
        <v>5246.916666666667</v>
      </c>
      <c r="G332" s="101">
        <v>0.57562518398615059</v>
      </c>
      <c r="H332" s="101">
        <v>0.31283538591664944</v>
      </c>
      <c r="I332" s="101">
        <v>6.3250000000000001E-2</v>
      </c>
      <c r="J332" s="69">
        <v>8.868848294552252E-2</v>
      </c>
      <c r="K332" s="69">
        <v>0.10432429447443514</v>
      </c>
      <c r="L332" s="75">
        <v>265.35605234524473</v>
      </c>
      <c r="M332" s="69">
        <v>29.468808889353468</v>
      </c>
      <c r="N332" s="69">
        <v>12.685101627771799</v>
      </c>
      <c r="O332" s="102">
        <v>84.847716377749791</v>
      </c>
      <c r="P332" s="102">
        <v>67.204049234733588</v>
      </c>
    </row>
    <row r="333" spans="2:16" x14ac:dyDescent="0.2">
      <c r="B333" s="66">
        <v>38327</v>
      </c>
      <c r="C333" s="74">
        <v>2004</v>
      </c>
      <c r="D333" s="75">
        <v>84.791666666666671</v>
      </c>
      <c r="E333" s="68" t="str">
        <f t="shared" si="5"/>
        <v>Low</v>
      </c>
      <c r="F333" s="75">
        <v>5371.875</v>
      </c>
      <c r="G333" s="101">
        <v>0.58812897794136132</v>
      </c>
      <c r="H333" s="101">
        <v>0.34692011300104714</v>
      </c>
      <c r="I333" s="101">
        <v>0.05</v>
      </c>
      <c r="J333" s="69">
        <v>9.7483793157321086E-2</v>
      </c>
      <c r="K333" s="69">
        <v>0.11787533802809122</v>
      </c>
      <c r="L333" s="75">
        <v>272.03963811797075</v>
      </c>
      <c r="M333" s="69">
        <v>33.272765695163329</v>
      </c>
      <c r="N333" s="69">
        <v>15.604657172608212</v>
      </c>
      <c r="O333" s="102">
        <v>83.669008088419957</v>
      </c>
      <c r="P333" s="102">
        <v>66.523187345135767</v>
      </c>
    </row>
    <row r="334" spans="2:16" x14ac:dyDescent="0.2">
      <c r="B334" s="66">
        <v>38328</v>
      </c>
      <c r="C334" s="74">
        <v>2004</v>
      </c>
      <c r="D334" s="75">
        <v>81.736111111111114</v>
      </c>
      <c r="E334" s="68" t="str">
        <f t="shared" si="5"/>
        <v>Low</v>
      </c>
      <c r="F334" s="75">
        <v>5211.125</v>
      </c>
      <c r="G334" s="101">
        <v>0.54452855768284192</v>
      </c>
      <c r="H334" s="101">
        <v>0.28976729450334621</v>
      </c>
      <c r="I334" s="101">
        <v>3.6750000000000005E-2</v>
      </c>
      <c r="J334" s="69">
        <v>8.6931654684975462E-2</v>
      </c>
      <c r="K334" s="69">
        <v>8.3231444997826143E-2</v>
      </c>
      <c r="L334" s="75">
        <v>267.42342172847248</v>
      </c>
      <c r="M334" s="69">
        <v>35.421493109892339</v>
      </c>
      <c r="N334" s="69">
        <v>16.031405324792033</v>
      </c>
      <c r="O334" s="102">
        <v>84.241992476553065</v>
      </c>
      <c r="P334" s="102">
        <v>71.648096383499805</v>
      </c>
    </row>
    <row r="335" spans="2:16" x14ac:dyDescent="0.2">
      <c r="B335" s="66">
        <v>38329</v>
      </c>
      <c r="C335" s="74">
        <v>2004</v>
      </c>
      <c r="D335" s="75">
        <v>82.847222222222243</v>
      </c>
      <c r="E335" s="68" t="str">
        <f t="shared" si="5"/>
        <v>Low</v>
      </c>
      <c r="F335" s="75">
        <v>5650.9168141592845</v>
      </c>
      <c r="G335" s="101">
        <v>0.67669906837076788</v>
      </c>
      <c r="H335" s="101">
        <v>0.46105900573200437</v>
      </c>
      <c r="I335" s="101">
        <v>6.9000000000000006E-2</v>
      </c>
      <c r="J335" s="69">
        <v>0.12769697035050095</v>
      </c>
      <c r="K335" s="69">
        <v>0.14094815630282309</v>
      </c>
      <c r="L335" s="75">
        <v>195.55626896010176</v>
      </c>
      <c r="M335" s="69">
        <v>33.471792317127516</v>
      </c>
      <c r="N335" s="69">
        <v>19.583111627145843</v>
      </c>
      <c r="O335" s="102">
        <v>81.439948997130742</v>
      </c>
      <c r="P335" s="102">
        <v>69.932538562874157</v>
      </c>
    </row>
    <row r="336" spans="2:16" x14ac:dyDescent="0.2">
      <c r="B336" s="66">
        <v>38330</v>
      </c>
      <c r="C336" s="74">
        <v>2004</v>
      </c>
      <c r="D336" s="75">
        <v>91.40625</v>
      </c>
      <c r="E336" s="68" t="str">
        <f t="shared" si="5"/>
        <v>High</v>
      </c>
      <c r="F336" s="75">
        <v>6246.125</v>
      </c>
      <c r="G336" s="101">
        <v>0.69802304095105638</v>
      </c>
      <c r="H336" s="101">
        <v>0.43583517686919221</v>
      </c>
      <c r="I336" s="101">
        <v>9.9000000000000019E-2</v>
      </c>
      <c r="J336" s="69">
        <v>0.15587529821437573</v>
      </c>
      <c r="K336" s="69">
        <v>0.11400063567254168</v>
      </c>
      <c r="L336" s="75">
        <v>256.3538022745912</v>
      </c>
      <c r="M336" s="69">
        <v>30.469081673230736</v>
      </c>
      <c r="N336" s="69">
        <v>18.10857382996064</v>
      </c>
      <c r="O336" s="102">
        <v>78.067916824168421</v>
      </c>
      <c r="P336" s="102">
        <v>74.309604948918391</v>
      </c>
    </row>
    <row r="337" spans="2:16" x14ac:dyDescent="0.2">
      <c r="B337" s="66">
        <v>38331</v>
      </c>
      <c r="C337" s="74">
        <v>2004</v>
      </c>
      <c r="D337" s="75">
        <v>89.288194444444443</v>
      </c>
      <c r="E337" s="68" t="str">
        <f t="shared" si="5"/>
        <v>Low</v>
      </c>
      <c r="F337" s="75">
        <v>6048.557353976069</v>
      </c>
      <c r="G337" s="101">
        <v>0.63621483408460733</v>
      </c>
      <c r="H337" s="101">
        <v>0.39647222850345548</v>
      </c>
      <c r="I337" s="101">
        <v>8.5500000000000007E-2</v>
      </c>
      <c r="J337" s="69">
        <v>0.10583742600533359</v>
      </c>
      <c r="K337" s="69">
        <v>9.4254058906591734E-2</v>
      </c>
      <c r="L337" s="75">
        <v>237.84851294525299</v>
      </c>
      <c r="M337" s="69">
        <v>28.2539345151175</v>
      </c>
      <c r="N337" s="69">
        <v>16.133512885018522</v>
      </c>
      <c r="O337" s="102">
        <v>83.677908245276683</v>
      </c>
      <c r="P337" s="102">
        <v>76.674656736382076</v>
      </c>
    </row>
    <row r="338" spans="2:16" x14ac:dyDescent="0.2">
      <c r="B338" s="66">
        <v>38332</v>
      </c>
      <c r="C338" s="74">
        <v>2004</v>
      </c>
      <c r="D338" s="75">
        <v>97.256944444444443</v>
      </c>
      <c r="E338" s="68" t="str">
        <f t="shared" si="5"/>
        <v>High</v>
      </c>
      <c r="F338" s="75">
        <v>6406.833333333333</v>
      </c>
      <c r="G338" s="101">
        <v>0.69204345571798342</v>
      </c>
      <c r="H338" s="101">
        <v>0.44526904352104518</v>
      </c>
      <c r="I338" s="101">
        <v>8.8999999999999996E-2</v>
      </c>
      <c r="J338" s="69">
        <v>0.10688924170531086</v>
      </c>
      <c r="K338" s="69">
        <v>0.11052506247308898</v>
      </c>
      <c r="L338" s="75">
        <v>260.34345746727274</v>
      </c>
      <c r="M338" s="69">
        <v>28.830731653492666</v>
      </c>
      <c r="N338" s="69">
        <v>16.542317952840534</v>
      </c>
      <c r="O338" s="102">
        <v>84.869198263085082</v>
      </c>
      <c r="P338" s="102">
        <v>75.683579318548098</v>
      </c>
    </row>
    <row r="339" spans="2:16" x14ac:dyDescent="0.2">
      <c r="B339" s="66">
        <v>38333</v>
      </c>
      <c r="C339" s="74">
        <v>2004</v>
      </c>
      <c r="D339" s="75">
        <v>95.295138888888872</v>
      </c>
      <c r="E339" s="68" t="str">
        <f t="shared" si="5"/>
        <v>High</v>
      </c>
      <c r="F339" s="75">
        <v>6504.708333333333</v>
      </c>
      <c r="G339" s="101">
        <v>0.6334970565359066</v>
      </c>
      <c r="H339" s="101">
        <v>0.40842921966216778</v>
      </c>
      <c r="I339" s="101">
        <v>7.1500000000000008E-2</v>
      </c>
      <c r="J339" s="69">
        <v>9.7448470364770265E-2</v>
      </c>
      <c r="K339" s="69">
        <v>9.6338567210828036E-2</v>
      </c>
      <c r="L339" s="75">
        <v>270.50524094979198</v>
      </c>
      <c r="M339" s="69">
        <v>29.196960859101903</v>
      </c>
      <c r="N339" s="69">
        <v>17.038105428316815</v>
      </c>
      <c r="O339" s="102">
        <v>84.900185482126076</v>
      </c>
      <c r="P339" s="102">
        <v>76.845791715534361</v>
      </c>
    </row>
    <row r="340" spans="2:16" x14ac:dyDescent="0.2">
      <c r="B340" s="66">
        <v>38334</v>
      </c>
      <c r="C340" s="74">
        <v>2004</v>
      </c>
      <c r="D340" s="75">
        <v>98.663194444444443</v>
      </c>
      <c r="E340" s="68" t="str">
        <f t="shared" si="5"/>
        <v>High</v>
      </c>
      <c r="F340" s="75">
        <v>6379</v>
      </c>
      <c r="G340" s="101">
        <v>0.64689064117455708</v>
      </c>
      <c r="H340" s="101">
        <v>0.32108569179887131</v>
      </c>
      <c r="I340" s="101">
        <v>6.9000000000000006E-2</v>
      </c>
      <c r="J340" s="69">
        <v>8.7953664537364015E-2</v>
      </c>
      <c r="K340" s="69">
        <v>7.3226882494995607E-2</v>
      </c>
      <c r="L340" s="75">
        <v>219.66467764649724</v>
      </c>
      <c r="M340" s="69">
        <v>31.050687209878081</v>
      </c>
      <c r="N340" s="69">
        <v>13.803505560063932</v>
      </c>
      <c r="O340" s="102">
        <v>86.648833430551591</v>
      </c>
      <c r="P340" s="102">
        <v>77.605198363743867</v>
      </c>
    </row>
    <row r="341" spans="2:16" x14ac:dyDescent="0.2">
      <c r="B341" s="66">
        <v>38335</v>
      </c>
      <c r="C341" s="74">
        <v>2004</v>
      </c>
      <c r="D341" s="75">
        <v>99.930555555555557</v>
      </c>
      <c r="E341" s="68" t="str">
        <f t="shared" si="5"/>
        <v>High</v>
      </c>
      <c r="F341" s="75">
        <v>6679.791666666667</v>
      </c>
      <c r="G341" s="101">
        <v>0.58905422350684578</v>
      </c>
      <c r="H341" s="101">
        <v>0.30192496749493186</v>
      </c>
      <c r="I341" s="101">
        <v>6.9000000000000006E-2</v>
      </c>
      <c r="J341" s="69">
        <v>9.6065392228818075E-2</v>
      </c>
      <c r="K341" s="69">
        <v>8.1698698368895151E-2</v>
      </c>
      <c r="L341" s="75">
        <v>270.52130607534099</v>
      </c>
      <c r="M341" s="69">
        <v>30.218587043932491</v>
      </c>
      <c r="N341" s="69">
        <v>13.537800228093461</v>
      </c>
      <c r="O341" s="102">
        <v>83.957914696760042</v>
      </c>
      <c r="P341" s="102">
        <v>73.382387350806667</v>
      </c>
    </row>
    <row r="342" spans="2:16" x14ac:dyDescent="0.2">
      <c r="B342" s="66">
        <v>38336</v>
      </c>
      <c r="C342" s="74">
        <v>2004</v>
      </c>
      <c r="D342" s="75">
        <v>61.545138888888886</v>
      </c>
      <c r="E342" s="68" t="str">
        <f t="shared" si="5"/>
        <v>Low</v>
      </c>
      <c r="F342" s="75">
        <v>5583.583333333333</v>
      </c>
      <c r="G342" s="101">
        <v>0.58645466388907963</v>
      </c>
      <c r="H342" s="101">
        <v>0.37206102596704621</v>
      </c>
      <c r="I342" s="101">
        <v>6.5000000000000002E-2</v>
      </c>
      <c r="J342" s="69">
        <v>0.10603754892229181</v>
      </c>
      <c r="K342" s="69">
        <v>9.4845393712124762E-2</v>
      </c>
      <c r="L342" s="75">
        <v>195.69982886646275</v>
      </c>
      <c r="M342" s="69">
        <v>27.150302168030201</v>
      </c>
      <c r="N342" s="69">
        <v>15.700017589557554</v>
      </c>
      <c r="O342" s="102">
        <v>82.239479632463144</v>
      </c>
      <c r="P342" s="102">
        <v>74.959398051816493</v>
      </c>
    </row>
    <row r="343" spans="2:16" x14ac:dyDescent="0.2">
      <c r="B343" s="66">
        <v>38337</v>
      </c>
      <c r="C343" s="74">
        <v>2004</v>
      </c>
      <c r="D343" s="75">
        <v>85.642361111111114</v>
      </c>
      <c r="E343" s="68" t="str">
        <f t="shared" si="5"/>
        <v>Low</v>
      </c>
      <c r="F343" s="75">
        <v>6904.666666666667</v>
      </c>
      <c r="G343" s="101">
        <v>0.5970520213159578</v>
      </c>
      <c r="H343" s="101">
        <v>0.39227321726205705</v>
      </c>
      <c r="I343" s="101">
        <v>8.6999999999999994E-2</v>
      </c>
      <c r="J343" s="69">
        <v>0.10839834153094627</v>
      </c>
      <c r="K343" s="69">
        <v>0.11737954736461036</v>
      </c>
      <c r="L343" s="75">
        <v>253.34901365029799</v>
      </c>
      <c r="M343" s="69">
        <v>28.304966995407085</v>
      </c>
      <c r="N343" s="69">
        <v>15.979339368859959</v>
      </c>
      <c r="O343" s="102">
        <v>82.158593463154645</v>
      </c>
      <c r="P343" s="102">
        <v>70.594794575318758</v>
      </c>
    </row>
    <row r="344" spans="2:16" x14ac:dyDescent="0.2">
      <c r="B344" s="66">
        <v>38338</v>
      </c>
      <c r="C344" s="74">
        <v>2004</v>
      </c>
      <c r="D344" s="75">
        <v>95.069444444444443</v>
      </c>
      <c r="E344" s="68" t="str">
        <f t="shared" si="5"/>
        <v>High</v>
      </c>
      <c r="F344" s="75">
        <v>6665.5</v>
      </c>
      <c r="G344" s="101">
        <v>0.55448932524841843</v>
      </c>
      <c r="H344" s="101">
        <v>0.30708566064598802</v>
      </c>
      <c r="I344" s="101">
        <v>9.0249999999999997E-2</v>
      </c>
      <c r="J344" s="69">
        <v>9.6184294534387968E-2</v>
      </c>
      <c r="K344" s="69">
        <v>9.1099451472068604E-2</v>
      </c>
      <c r="L344" s="75">
        <v>298.37726904919123</v>
      </c>
      <c r="M344" s="69">
        <v>30.723378918210575</v>
      </c>
      <c r="N344" s="69">
        <v>14.524669572062351</v>
      </c>
      <c r="O344" s="102">
        <v>82.912553857819645</v>
      </c>
      <c r="P344" s="102">
        <v>70.776849788254097</v>
      </c>
    </row>
    <row r="345" spans="2:16" x14ac:dyDescent="0.2">
      <c r="B345" s="66">
        <v>38339</v>
      </c>
      <c r="C345" s="74">
        <v>2004</v>
      </c>
      <c r="D345" s="75">
        <v>85.260416666666657</v>
      </c>
      <c r="E345" s="68" t="str">
        <f t="shared" si="5"/>
        <v>Low</v>
      </c>
      <c r="F345" s="75">
        <v>6360.291666666667</v>
      </c>
      <c r="G345" s="101">
        <v>0.52179358881242333</v>
      </c>
      <c r="H345" s="101">
        <v>0.45244548197907586</v>
      </c>
      <c r="I345" s="101">
        <v>5.1999999999999998E-2</v>
      </c>
      <c r="J345" s="69">
        <v>7.0285853508053733E-2</v>
      </c>
      <c r="K345" s="69">
        <v>0.12252188321496027</v>
      </c>
      <c r="L345" s="75">
        <v>254.88796122538375</v>
      </c>
      <c r="M345" s="69">
        <v>26.879244235588271</v>
      </c>
      <c r="N345" s="69">
        <v>19.71217996090137</v>
      </c>
      <c r="O345" s="102">
        <v>86.756660440445415</v>
      </c>
      <c r="P345" s="102">
        <v>73.375810418295146</v>
      </c>
    </row>
    <row r="346" spans="2:16" x14ac:dyDescent="0.2">
      <c r="B346" s="66">
        <v>38340</v>
      </c>
      <c r="C346" s="74">
        <v>2004</v>
      </c>
      <c r="D346" s="75">
        <v>72.083333333333314</v>
      </c>
      <c r="E346" s="68" t="str">
        <f t="shared" si="5"/>
        <v>Low</v>
      </c>
      <c r="F346" s="75">
        <v>5806.3341471921904</v>
      </c>
      <c r="G346" s="101">
        <v>0.64161633582455679</v>
      </c>
      <c r="H346" s="101">
        <v>0.68382484084160511</v>
      </c>
      <c r="I346" s="101">
        <v>7.1750000000000008E-2</v>
      </c>
      <c r="J346" s="69">
        <v>6.607458687354166E-2</v>
      </c>
      <c r="K346" s="69">
        <v>0.20389350443389076</v>
      </c>
      <c r="L346" s="75">
        <v>184.19121874855975</v>
      </c>
      <c r="M346" s="69">
        <v>28.740927925404613</v>
      </c>
      <c r="N346" s="69">
        <v>24.115080329493683</v>
      </c>
      <c r="O346" s="102">
        <v>89.907952306977222</v>
      </c>
      <c r="P346" s="102">
        <v>70.780980352564541</v>
      </c>
    </row>
    <row r="347" spans="2:16" x14ac:dyDescent="0.2">
      <c r="B347" s="66">
        <v>38341</v>
      </c>
      <c r="C347" s="74">
        <v>2004</v>
      </c>
      <c r="D347" s="75">
        <v>69.322916666666671</v>
      </c>
      <c r="E347" s="68" t="str">
        <f t="shared" si="5"/>
        <v>Low</v>
      </c>
      <c r="F347" s="75">
        <v>5493.9385474860374</v>
      </c>
      <c r="G347" s="101">
        <v>0.53905093592806697</v>
      </c>
      <c r="H347" s="101">
        <v>0.55540999677536951</v>
      </c>
      <c r="I347" s="101">
        <v>5.8999999999999997E-2</v>
      </c>
      <c r="J347" s="69">
        <v>7.2773757119331053E-2</v>
      </c>
      <c r="K347" s="69">
        <v>0.15259556313463574</v>
      </c>
      <c r="L347" s="75">
        <v>187.234599961686</v>
      </c>
      <c r="M347" s="69">
        <v>32.479596326747576</v>
      </c>
      <c r="N347" s="69">
        <v>28.148381997876491</v>
      </c>
      <c r="O347" s="102">
        <v>86.693009155423056</v>
      </c>
      <c r="P347" s="102">
        <v>72.919385990421233</v>
      </c>
    </row>
    <row r="348" spans="2:16" x14ac:dyDescent="0.2">
      <c r="B348" s="66">
        <v>38342</v>
      </c>
      <c r="C348" s="74">
        <v>2004</v>
      </c>
      <c r="D348" s="75">
        <v>75.694444444444429</v>
      </c>
      <c r="E348" s="68" t="str">
        <f t="shared" si="5"/>
        <v>Low</v>
      </c>
      <c r="F348" s="75">
        <v>5582.8289936664278</v>
      </c>
      <c r="G348" s="101">
        <v>0.79008223567251545</v>
      </c>
      <c r="H348" s="101">
        <v>0.53376054383489635</v>
      </c>
      <c r="I348" s="101">
        <v>8.4749999999999992E-2</v>
      </c>
      <c r="J348" s="69">
        <v>0.10314672736654586</v>
      </c>
      <c r="K348" s="69">
        <v>0.11770422521281135</v>
      </c>
      <c r="L348" s="75">
        <v>188.41343279608225</v>
      </c>
      <c r="M348" s="69">
        <v>32.011904381820216</v>
      </c>
      <c r="N348" s="69">
        <v>19.443860767405248</v>
      </c>
      <c r="O348" s="102">
        <v>87.225742408472101</v>
      </c>
      <c r="P348" s="102">
        <v>78.422646854966914</v>
      </c>
    </row>
    <row r="349" spans="2:16" x14ac:dyDescent="0.2">
      <c r="B349" s="66">
        <v>38343</v>
      </c>
      <c r="C349" s="74">
        <v>2004</v>
      </c>
      <c r="D349" s="75">
        <v>78.663194444444457</v>
      </c>
      <c r="E349" s="68" t="str">
        <f t="shared" si="5"/>
        <v>Low</v>
      </c>
      <c r="F349" s="75">
        <v>5350</v>
      </c>
      <c r="G349" s="101">
        <v>0.73103105641401867</v>
      </c>
      <c r="H349" s="101">
        <v>0.40288929034205606</v>
      </c>
      <c r="I349" s="101">
        <v>7.1999999999999995E-2</v>
      </c>
      <c r="J349" s="69">
        <v>9.0699371739248066E-2</v>
      </c>
      <c r="K349" s="69">
        <v>0.10262340006988788</v>
      </c>
      <c r="L349" s="75">
        <v>144.91792974490431</v>
      </c>
      <c r="M349" s="69">
        <v>34.936281339494727</v>
      </c>
      <c r="N349" s="69">
        <v>16.442410744828415</v>
      </c>
      <c r="O349" s="102">
        <v>87.820632647516078</v>
      </c>
      <c r="P349" s="102">
        <v>74.995547941647274</v>
      </c>
    </row>
    <row r="350" spans="2:16" x14ac:dyDescent="0.2">
      <c r="B350" s="66">
        <v>38344</v>
      </c>
      <c r="C350" s="74">
        <v>2004</v>
      </c>
      <c r="D350" s="75">
        <v>100</v>
      </c>
      <c r="E350" s="68" t="str">
        <f t="shared" si="5"/>
        <v>High</v>
      </c>
      <c r="F350" s="75">
        <v>6017.8121702427061</v>
      </c>
      <c r="G350" s="101">
        <v>0.64132956373621752</v>
      </c>
      <c r="H350" s="101">
        <v>0.35921733530314509</v>
      </c>
      <c r="I350" s="101">
        <v>6.1749999999999999E-2</v>
      </c>
      <c r="J350" s="69">
        <v>8.7316505407238537E-2</v>
      </c>
      <c r="K350" s="69">
        <v>8.2227295759490934E-2</v>
      </c>
      <c r="L350" s="75">
        <v>248.66126850193274</v>
      </c>
      <c r="M350" s="69">
        <v>31.553245978776371</v>
      </c>
      <c r="N350" s="69">
        <v>15.814211690020034</v>
      </c>
      <c r="O350" s="102">
        <v>86.624617464479883</v>
      </c>
      <c r="P350" s="102">
        <v>77.511975936477882</v>
      </c>
    </row>
    <row r="351" spans="2:16" x14ac:dyDescent="0.2">
      <c r="B351" s="66">
        <v>38345</v>
      </c>
      <c r="C351" s="74">
        <v>2004</v>
      </c>
      <c r="D351" s="75">
        <v>87.3611111111111</v>
      </c>
      <c r="E351" s="68" t="str">
        <f t="shared" si="5"/>
        <v>Low</v>
      </c>
      <c r="F351" s="75">
        <v>5955.7917570498912</v>
      </c>
      <c r="G351" s="101">
        <v>0.60619518308833709</v>
      </c>
      <c r="H351" s="101">
        <v>0.34223833621295008</v>
      </c>
      <c r="I351" s="101">
        <v>0.24649999999999997</v>
      </c>
      <c r="J351" s="69">
        <v>8.1379923800716361E-2</v>
      </c>
      <c r="K351" s="69">
        <v>8.1991206050137405E-2</v>
      </c>
      <c r="L351" s="75">
        <v>169.80978583922598</v>
      </c>
      <c r="M351" s="69">
        <v>29.521737879793317</v>
      </c>
      <c r="N351" s="69">
        <v>14.680798832597761</v>
      </c>
      <c r="O351" s="102">
        <v>86.813917843288849</v>
      </c>
      <c r="P351" s="102">
        <v>76.468214374347269</v>
      </c>
    </row>
    <row r="352" spans="2:16" x14ac:dyDescent="0.2">
      <c r="B352" s="66">
        <v>38346</v>
      </c>
      <c r="C352" s="74">
        <v>2004</v>
      </c>
      <c r="D352" s="75">
        <v>70.729166666666671</v>
      </c>
      <c r="E352" s="68" t="str">
        <f t="shared" si="5"/>
        <v>Low</v>
      </c>
      <c r="F352" s="75">
        <v>6270.0210526315786</v>
      </c>
      <c r="G352" s="101">
        <v>0.67919149475002183</v>
      </c>
      <c r="H352" s="101">
        <v>0.53386137001954159</v>
      </c>
      <c r="I352" s="101">
        <v>7.5749999999999998E-2</v>
      </c>
      <c r="J352" s="69">
        <v>6.2144094998366116E-2</v>
      </c>
      <c r="K352" s="69">
        <v>0.10595540076634097</v>
      </c>
      <c r="L352" s="75">
        <v>211.78871554873052</v>
      </c>
      <c r="M352" s="69">
        <v>31.127249714345055</v>
      </c>
      <c r="N352" s="69">
        <v>21.648700254942536</v>
      </c>
      <c r="O352" s="102">
        <v>91.031670804764246</v>
      </c>
      <c r="P352" s="102">
        <v>80.54662238071235</v>
      </c>
    </row>
    <row r="353" spans="2:16" x14ac:dyDescent="0.2">
      <c r="B353" s="66">
        <v>38347</v>
      </c>
      <c r="C353" s="74">
        <v>2004</v>
      </c>
      <c r="D353" s="75">
        <v>98.472222222222214</v>
      </c>
      <c r="E353" s="68" t="str">
        <f t="shared" si="5"/>
        <v>High</v>
      </c>
      <c r="F353" s="75">
        <v>6874.7941381716628</v>
      </c>
      <c r="G353" s="101">
        <v>0.66004343894356032</v>
      </c>
      <c r="H353" s="101">
        <v>0.46557117248981383</v>
      </c>
      <c r="I353" s="101">
        <v>5.8499999999999996E-2</v>
      </c>
      <c r="J353" s="69">
        <v>0.10644067380566749</v>
      </c>
      <c r="K353" s="69">
        <v>0.12374453325761293</v>
      </c>
      <c r="L353" s="75">
        <v>252.84151607371925</v>
      </c>
      <c r="M353" s="69">
        <v>30.456934474046339</v>
      </c>
      <c r="N353" s="69">
        <v>18.863689128146579</v>
      </c>
      <c r="O353" s="102">
        <v>84.167149670621512</v>
      </c>
      <c r="P353" s="102">
        <v>73.904264381031311</v>
      </c>
    </row>
    <row r="354" spans="2:16" x14ac:dyDescent="0.2">
      <c r="B354" s="66">
        <v>38348</v>
      </c>
      <c r="C354" s="74">
        <v>2004</v>
      </c>
      <c r="D354" s="75">
        <v>97.569444444444429</v>
      </c>
      <c r="E354" s="68" t="str">
        <f t="shared" si="5"/>
        <v>High</v>
      </c>
      <c r="F354" s="75">
        <v>7164.1350210970459</v>
      </c>
      <c r="G354" s="101">
        <v>0.78259937595853701</v>
      </c>
      <c r="H354" s="101">
        <v>0.55600083692137348</v>
      </c>
      <c r="I354" s="101">
        <v>7.5499999999999998E-2</v>
      </c>
      <c r="J354" s="69">
        <v>0.12359224352208432</v>
      </c>
      <c r="K354" s="69">
        <v>0.12871607019408807</v>
      </c>
      <c r="L354" s="75">
        <v>192.08254985712074</v>
      </c>
      <c r="M354" s="69">
        <v>30.478427710448894</v>
      </c>
      <c r="N354" s="69">
        <v>19.809996411968132</v>
      </c>
      <c r="O354" s="102">
        <v>84.549931975675634</v>
      </c>
      <c r="P354" s="102">
        <v>77.351573396984051</v>
      </c>
    </row>
    <row r="355" spans="2:16" x14ac:dyDescent="0.2">
      <c r="B355" s="66">
        <v>38349</v>
      </c>
      <c r="C355" s="74">
        <v>2004</v>
      </c>
      <c r="D355" s="75">
        <v>96.423611111111114</v>
      </c>
      <c r="E355" s="68" t="str">
        <f t="shared" si="5"/>
        <v>High</v>
      </c>
      <c r="F355" s="75">
        <v>6404.083333333333</v>
      </c>
      <c r="G355" s="101">
        <v>0.60542730742644668</v>
      </c>
      <c r="H355" s="101">
        <v>0.40582161452953197</v>
      </c>
      <c r="I355" s="101">
        <v>9.5750000000000002E-2</v>
      </c>
      <c r="J355" s="69">
        <v>9.7605933954519219E-2</v>
      </c>
      <c r="K355" s="69">
        <v>0.13168114798322417</v>
      </c>
      <c r="L355" s="75">
        <v>227.09170475571301</v>
      </c>
      <c r="M355" s="69">
        <v>32.145226347935079</v>
      </c>
      <c r="N355" s="69">
        <v>17.432042083770522</v>
      </c>
      <c r="O355" s="102">
        <v>84.13327646889644</v>
      </c>
      <c r="P355" s="102">
        <v>68.065401580755051</v>
      </c>
    </row>
    <row r="356" spans="2:16" x14ac:dyDescent="0.2">
      <c r="B356" s="66">
        <v>38350</v>
      </c>
      <c r="C356" s="74">
        <v>2004</v>
      </c>
      <c r="D356" s="75">
        <v>93.090277777777786</v>
      </c>
      <c r="E356" s="68" t="str">
        <f t="shared" si="5"/>
        <v>High</v>
      </c>
      <c r="F356" s="75">
        <v>6388.9567966280292</v>
      </c>
      <c r="G356" s="101">
        <v>0.71160202266925277</v>
      </c>
      <c r="H356" s="101">
        <v>0.53047609190357436</v>
      </c>
      <c r="I356" s="101">
        <v>8.224999999999999E-2</v>
      </c>
      <c r="J356" s="69">
        <v>8.4695421789245037E-2</v>
      </c>
      <c r="K356" s="69">
        <v>0.10452505409041596</v>
      </c>
      <c r="L356" s="75">
        <v>230.44350008174399</v>
      </c>
      <c r="M356" s="69">
        <v>33.065386120394187</v>
      </c>
      <c r="N356" s="69">
        <v>22.513210241269139</v>
      </c>
      <c r="O356" s="102">
        <v>88.324130571119198</v>
      </c>
      <c r="P356" s="102">
        <v>80.670464586516289</v>
      </c>
    </row>
    <row r="357" spans="2:16" x14ac:dyDescent="0.2">
      <c r="B357" s="66">
        <v>38351</v>
      </c>
      <c r="C357" s="74">
        <v>2004</v>
      </c>
      <c r="D357" s="75">
        <v>80.277777777777771</v>
      </c>
      <c r="E357" s="68" t="str">
        <f t="shared" si="5"/>
        <v>Low</v>
      </c>
      <c r="F357" s="75">
        <v>6072.2809506917392</v>
      </c>
      <c r="G357" s="101">
        <v>0.73422795179855305</v>
      </c>
      <c r="H357" s="101">
        <v>0.50002125804497788</v>
      </c>
      <c r="I357" s="101">
        <v>6.8750000000000006E-2</v>
      </c>
      <c r="J357" s="69">
        <v>8.4015438094765957E-2</v>
      </c>
      <c r="K357" s="69">
        <v>0.11573312066892828</v>
      </c>
      <c r="L357" s="75">
        <v>217.33212314230849</v>
      </c>
      <c r="M357" s="69">
        <v>35.23541615486743</v>
      </c>
      <c r="N357" s="69">
        <v>20.890474608136824</v>
      </c>
      <c r="O357" s="102">
        <v>88.767618443970434</v>
      </c>
      <c r="P357" s="102">
        <v>77.279786816499254</v>
      </c>
    </row>
    <row r="358" spans="2:16" x14ac:dyDescent="0.2">
      <c r="B358" s="66">
        <v>38352</v>
      </c>
      <c r="C358" s="74">
        <v>2004</v>
      </c>
      <c r="D358" s="75">
        <v>74.774305555555557</v>
      </c>
      <c r="E358" s="68" t="str">
        <f t="shared" si="5"/>
        <v>Low</v>
      </c>
      <c r="F358" s="75">
        <v>5870.9556437071724</v>
      </c>
      <c r="G358" s="101">
        <v>0.83783916271471526</v>
      </c>
      <c r="H358" s="101">
        <v>0.46726710163841145</v>
      </c>
      <c r="I358" s="101">
        <v>9.1249999999999998E-2</v>
      </c>
      <c r="J358" s="69">
        <v>6.9911715615386699E-2</v>
      </c>
      <c r="K358" s="69">
        <v>9.8211226416785216E-2</v>
      </c>
      <c r="L358" s="75">
        <v>169.34019478978644</v>
      </c>
      <c r="M358" s="69">
        <v>36.848965030288319</v>
      </c>
      <c r="N358" s="69">
        <v>17.773656589934649</v>
      </c>
      <c r="O358" s="102">
        <v>91.82949944731908</v>
      </c>
      <c r="P358" s="102">
        <v>79.419867596802789</v>
      </c>
    </row>
    <row r="359" spans="2:16" x14ac:dyDescent="0.2">
      <c r="B359" s="66">
        <v>38353</v>
      </c>
      <c r="C359" s="74">
        <v>2005</v>
      </c>
      <c r="D359" s="75">
        <v>96.579861111111114</v>
      </c>
      <c r="E359" s="68" t="str">
        <f t="shared" si="5"/>
        <v>High</v>
      </c>
      <c r="F359" s="75">
        <v>6012.5</v>
      </c>
      <c r="G359" s="101">
        <v>0.64266418887137899</v>
      </c>
      <c r="H359" s="101">
        <v>0.31409312337352735</v>
      </c>
      <c r="I359" s="101">
        <v>0.1065</v>
      </c>
      <c r="J359" s="69">
        <v>8.2415985420100785E-2</v>
      </c>
      <c r="K359" s="69">
        <v>8.4467037806890036E-2</v>
      </c>
      <c r="L359" s="75">
        <v>230.45961165887627</v>
      </c>
      <c r="M359" s="69">
        <v>31.406871932189087</v>
      </c>
      <c r="N359" s="69">
        <v>12.923015087734463</v>
      </c>
      <c r="O359" s="102">
        <v>87.404149629259038</v>
      </c>
      <c r="P359" s="102">
        <v>73.586287312004501</v>
      </c>
    </row>
    <row r="360" spans="2:16" x14ac:dyDescent="0.2">
      <c r="B360" s="66">
        <v>38354</v>
      </c>
      <c r="C360" s="74">
        <v>2005</v>
      </c>
      <c r="D360" s="75">
        <v>99.270833333333343</v>
      </c>
      <c r="E360" s="68" t="str">
        <f t="shared" si="5"/>
        <v>High</v>
      </c>
      <c r="F360" s="75">
        <v>5792.4780316344422</v>
      </c>
      <c r="G360" s="101">
        <v>0.56525191200487879</v>
      </c>
      <c r="H360" s="101">
        <v>0.29243627230233749</v>
      </c>
      <c r="I360" s="101">
        <v>5.8749999999999997E-2</v>
      </c>
      <c r="J360" s="69">
        <v>7.6963773369116154E-2</v>
      </c>
      <c r="K360" s="69">
        <v>7.4676832494469533E-2</v>
      </c>
      <c r="L360" s="75">
        <v>226.30192289274777</v>
      </c>
      <c r="M360" s="69">
        <v>26.800890060342393</v>
      </c>
      <c r="N360" s="69">
        <v>11.992577850523601</v>
      </c>
      <c r="O360" s="102">
        <v>86.632806581081923</v>
      </c>
      <c r="P360" s="102">
        <v>74.930134829814818</v>
      </c>
    </row>
    <row r="361" spans="2:16" x14ac:dyDescent="0.2">
      <c r="B361" s="66">
        <v>38355</v>
      </c>
      <c r="C361" s="74">
        <v>2005</v>
      </c>
      <c r="D361" s="75">
        <v>99.0625</v>
      </c>
      <c r="E361" s="68" t="str">
        <f t="shared" si="5"/>
        <v>High</v>
      </c>
      <c r="F361" s="75">
        <v>6145.833333333333</v>
      </c>
      <c r="G361" s="101">
        <v>0.55623263534847456</v>
      </c>
      <c r="H361" s="101">
        <v>0.30772155846372884</v>
      </c>
      <c r="I361" s="101">
        <v>6.3500000000000001E-2</v>
      </c>
      <c r="J361" s="69">
        <v>7.8105991331401045E-2</v>
      </c>
      <c r="K361" s="69">
        <v>8.067986985850642E-2</v>
      </c>
      <c r="L361" s="75">
        <v>260.36854122929753</v>
      </c>
      <c r="M361" s="69">
        <v>29.224175565409933</v>
      </c>
      <c r="N361" s="69">
        <v>13.920654962367092</v>
      </c>
      <c r="O361" s="102">
        <v>86.18755744183099</v>
      </c>
      <c r="P361" s="102">
        <v>74.20967282379722</v>
      </c>
    </row>
    <row r="362" spans="2:16" x14ac:dyDescent="0.2">
      <c r="B362" s="66">
        <v>38356</v>
      </c>
      <c r="C362" s="74">
        <v>2005</v>
      </c>
      <c r="D362" s="75">
        <v>92.916666666666671</v>
      </c>
      <c r="E362" s="68" t="str">
        <f t="shared" si="5"/>
        <v>High</v>
      </c>
      <c r="F362" s="75">
        <v>6476.7909922589679</v>
      </c>
      <c r="G362" s="101">
        <v>0.57701821694814592</v>
      </c>
      <c r="H362" s="101">
        <v>0.40734325486941952</v>
      </c>
      <c r="I362" s="101">
        <v>7.1249999999999994E-2</v>
      </c>
      <c r="J362" s="69">
        <v>0.10260816517675189</v>
      </c>
      <c r="K362" s="69">
        <v>0.11014907262343876</v>
      </c>
      <c r="L362" s="75">
        <v>248.24490158577152</v>
      </c>
      <c r="M362" s="69">
        <v>28.765148980570402</v>
      </c>
      <c r="N362" s="69">
        <v>18.065646785704267</v>
      </c>
      <c r="O362" s="102">
        <v>82.511372954146765</v>
      </c>
      <c r="P362" s="102">
        <v>73.405685026037503</v>
      </c>
    </row>
    <row r="363" spans="2:16" x14ac:dyDescent="0.2">
      <c r="B363" s="66">
        <v>38357</v>
      </c>
      <c r="C363" s="74">
        <v>2005</v>
      </c>
      <c r="D363" s="75">
        <v>90.538194444444429</v>
      </c>
      <c r="E363" s="68" t="str">
        <f t="shared" si="5"/>
        <v>High</v>
      </c>
      <c r="F363" s="75">
        <v>6471.291666666667</v>
      </c>
      <c r="G363" s="101">
        <v>0.5746772735087019</v>
      </c>
      <c r="H363" s="101">
        <v>0.27828293130029419</v>
      </c>
      <c r="I363" s="101">
        <v>7.6249999999999998E-2</v>
      </c>
      <c r="J363" s="69">
        <v>0.11291707792452768</v>
      </c>
      <c r="K363" s="69">
        <v>7.520679364833284E-2</v>
      </c>
      <c r="L363" s="75">
        <v>247.50263734553849</v>
      </c>
      <c r="M363" s="69">
        <v>27.173957970196554</v>
      </c>
      <c r="N363" s="69">
        <v>11.976157200498974</v>
      </c>
      <c r="O363" s="102">
        <v>80.68600533715572</v>
      </c>
      <c r="P363" s="102">
        <v>73.434519331480089</v>
      </c>
    </row>
    <row r="364" spans="2:16" x14ac:dyDescent="0.2">
      <c r="B364" s="66">
        <v>38358</v>
      </c>
      <c r="C364" s="74">
        <v>2005</v>
      </c>
      <c r="D364" s="75">
        <v>100</v>
      </c>
      <c r="E364" s="68" t="str">
        <f t="shared" si="5"/>
        <v>High</v>
      </c>
      <c r="F364" s="75">
        <v>6355.916666666667</v>
      </c>
      <c r="G364" s="101">
        <v>0.56077121834865151</v>
      </c>
      <c r="H364" s="101">
        <v>0.23908191570347839</v>
      </c>
      <c r="I364" s="101">
        <v>7.4999999999999997E-2</v>
      </c>
      <c r="J364" s="69">
        <v>9.9301517174969309E-2</v>
      </c>
      <c r="K364" s="69">
        <v>5.8401026956821298E-2</v>
      </c>
      <c r="L364" s="75">
        <v>258.6571424780285</v>
      </c>
      <c r="M364" s="69">
        <v>28.064969452665235</v>
      </c>
      <c r="N364" s="69">
        <v>11.007747972572702</v>
      </c>
      <c r="O364" s="102">
        <v>82.583632388439526</v>
      </c>
      <c r="P364" s="102">
        <v>75.974329008031148</v>
      </c>
    </row>
    <row r="365" spans="2:16" x14ac:dyDescent="0.2">
      <c r="B365" s="66">
        <v>38359</v>
      </c>
      <c r="C365" s="74">
        <v>2005</v>
      </c>
      <c r="D365" s="75">
        <v>98.298611111111128</v>
      </c>
      <c r="E365" s="68" t="str">
        <f t="shared" si="5"/>
        <v>High</v>
      </c>
      <c r="F365" s="75">
        <v>5169.75</v>
      </c>
      <c r="G365" s="101">
        <v>0.5389672451520866</v>
      </c>
      <c r="H365" s="101">
        <v>0.24298426682189664</v>
      </c>
      <c r="I365" s="101">
        <v>6.3E-2</v>
      </c>
      <c r="J365" s="69">
        <v>0.10880931747425079</v>
      </c>
      <c r="K365" s="69">
        <v>6.252854117505896E-2</v>
      </c>
      <c r="L365" s="75">
        <v>215.577226327684</v>
      </c>
      <c r="M365" s="69">
        <v>25.956680487175348</v>
      </c>
      <c r="N365" s="69">
        <v>10.905902230771012</v>
      </c>
      <c r="O365" s="102">
        <v>80.147102316690763</v>
      </c>
      <c r="P365" s="102">
        <v>74.693789336572948</v>
      </c>
    </row>
    <row r="366" spans="2:16" x14ac:dyDescent="0.2">
      <c r="B366" s="66">
        <v>38360</v>
      </c>
      <c r="C366" s="74">
        <v>2005</v>
      </c>
      <c r="D366" s="75">
        <v>99.079861111111128</v>
      </c>
      <c r="E366" s="68" t="str">
        <f t="shared" si="5"/>
        <v>High</v>
      </c>
      <c r="F366" s="75">
        <v>4654.041666666667</v>
      </c>
      <c r="G366" s="101">
        <v>0.42643305396805642</v>
      </c>
      <c r="H366" s="101">
        <v>0.14832386382660234</v>
      </c>
      <c r="I366" s="101">
        <v>4.3749999999999997E-2</v>
      </c>
      <c r="J366" s="69">
        <v>7.4403834938894381E-2</v>
      </c>
      <c r="K366" s="69">
        <v>3.8587070215111277E-2</v>
      </c>
      <c r="L366" s="75">
        <v>210.1814202527955</v>
      </c>
      <c r="M366" s="69">
        <v>27.329775286939149</v>
      </c>
      <c r="N366" s="69">
        <v>8.5346482178275913</v>
      </c>
      <c r="O366" s="102">
        <v>82.776738553320953</v>
      </c>
      <c r="P366" s="102">
        <v>74.31863176610652</v>
      </c>
    </row>
    <row r="367" spans="2:16" x14ac:dyDescent="0.2">
      <c r="B367" s="66">
        <v>38361</v>
      </c>
      <c r="C367" s="74">
        <v>2005</v>
      </c>
      <c r="D367" s="75">
        <v>74.670138888888886</v>
      </c>
      <c r="E367" s="68" t="str">
        <f t="shared" si="5"/>
        <v>Low</v>
      </c>
      <c r="F367" s="75">
        <v>5008.4188481675392</v>
      </c>
      <c r="G367" s="101">
        <v>0.49834558488291969</v>
      </c>
      <c r="H367" s="101">
        <v>0.23363602922693519</v>
      </c>
      <c r="I367" s="101">
        <v>5.8249999999999996E-2</v>
      </c>
      <c r="J367" s="69">
        <v>8.5931300254253162E-2</v>
      </c>
      <c r="K367" s="69">
        <v>7.4013646175544123E-2</v>
      </c>
      <c r="L367" s="75">
        <v>197.89668761765626</v>
      </c>
      <c r="M367" s="69">
        <v>32.267766907658604</v>
      </c>
      <c r="N367" s="69">
        <v>12.529724178560855</v>
      </c>
      <c r="O367" s="102">
        <v>82.977336172499804</v>
      </c>
      <c r="P367" s="102">
        <v>68.726287836395272</v>
      </c>
    </row>
    <row r="368" spans="2:16" x14ac:dyDescent="0.2">
      <c r="B368" s="66">
        <v>38362</v>
      </c>
      <c r="C368" s="74">
        <v>2005</v>
      </c>
      <c r="D368" s="75">
        <v>78.923611111111086</v>
      </c>
      <c r="E368" s="68" t="str">
        <f t="shared" si="5"/>
        <v>Low</v>
      </c>
      <c r="F368" s="75">
        <v>6103.7618403247634</v>
      </c>
      <c r="G368" s="101">
        <v>0.57988054087765051</v>
      </c>
      <c r="H368" s="101">
        <v>0.3525354523067919</v>
      </c>
      <c r="I368" s="101">
        <v>7.8E-2</v>
      </c>
      <c r="J368" s="69">
        <v>0.1161748701354135</v>
      </c>
      <c r="K368" s="69">
        <v>0.12420143408131391</v>
      </c>
      <c r="L368" s="75">
        <v>212.58513913349799</v>
      </c>
      <c r="M368" s="69">
        <v>30.911189751626278</v>
      </c>
      <c r="N368" s="69">
        <v>15.28799009932578</v>
      </c>
      <c r="O368" s="102">
        <v>80.267265020569326</v>
      </c>
      <c r="P368" s="102">
        <v>65.299352444711502</v>
      </c>
    </row>
    <row r="369" spans="2:16" x14ac:dyDescent="0.2">
      <c r="B369" s="66">
        <v>38363</v>
      </c>
      <c r="C369" s="74">
        <v>2005</v>
      </c>
      <c r="D369" s="75">
        <v>92.534722222222214</v>
      </c>
      <c r="E369" s="68" t="str">
        <f t="shared" si="5"/>
        <v>High</v>
      </c>
      <c r="F369" s="75">
        <v>5401.7316017316016</v>
      </c>
      <c r="G369" s="101">
        <v>0.60348005159769191</v>
      </c>
      <c r="H369" s="101">
        <v>0.57743016739573649</v>
      </c>
      <c r="I369" s="101">
        <v>0.1</v>
      </c>
      <c r="J369" s="69">
        <v>0.10333614562775266</v>
      </c>
      <c r="K369" s="69">
        <v>0.10422928893902288</v>
      </c>
      <c r="L369" s="75">
        <v>175.16408045496001</v>
      </c>
      <c r="M369" s="69">
        <v>29.785702128300176</v>
      </c>
      <c r="N369" s="69">
        <v>28.187584236032407</v>
      </c>
      <c r="O369" s="102">
        <v>83.165139644580606</v>
      </c>
      <c r="P369" s="102">
        <v>82.253575487210711</v>
      </c>
    </row>
    <row r="370" spans="2:16" x14ac:dyDescent="0.2">
      <c r="B370" s="66">
        <v>38364</v>
      </c>
      <c r="C370" s="74">
        <v>2005</v>
      </c>
      <c r="D370" s="75">
        <v>84.288194444444429</v>
      </c>
      <c r="E370" s="68" t="str">
        <f t="shared" si="5"/>
        <v>Low</v>
      </c>
      <c r="F370" s="75">
        <v>5666.083956296723</v>
      </c>
      <c r="G370" s="101">
        <v>0.47765635211408947</v>
      </c>
      <c r="H370" s="101">
        <v>0.30809623174933931</v>
      </c>
      <c r="I370" s="101">
        <v>0.1075</v>
      </c>
      <c r="J370" s="69">
        <v>0.13168382851328625</v>
      </c>
      <c r="K370" s="69">
        <v>9.3140804597253407E-2</v>
      </c>
      <c r="L370" s="75">
        <v>183.42915803297899</v>
      </c>
      <c r="M370" s="69">
        <v>28.729988248320129</v>
      </c>
      <c r="N370" s="69">
        <v>17.861489884769011</v>
      </c>
      <c r="O370" s="102">
        <v>72.764777965773547</v>
      </c>
      <c r="P370" s="102">
        <v>70.134646619079973</v>
      </c>
    </row>
    <row r="371" spans="2:16" x14ac:dyDescent="0.2">
      <c r="B371" s="66">
        <v>38365</v>
      </c>
      <c r="C371" s="74">
        <v>2005</v>
      </c>
      <c r="D371" s="75">
        <v>38.420138888888886</v>
      </c>
      <c r="E371" s="68" t="str">
        <f t="shared" si="5"/>
        <v>Low</v>
      </c>
      <c r="F371" s="75">
        <v>5437.5548172757462</v>
      </c>
      <c r="G371" s="101">
        <v>0.5628100796885448</v>
      </c>
      <c r="H371" s="101">
        <v>0.29010936703267054</v>
      </c>
      <c r="I371" s="101">
        <v>0.127</v>
      </c>
      <c r="J371" s="69">
        <v>0.11684287836768822</v>
      </c>
      <c r="K371" s="69">
        <v>6.9730367088718992E-2</v>
      </c>
      <c r="L371" s="75">
        <v>178.34192960252852</v>
      </c>
      <c r="M371" s="69">
        <v>29.274842284899972</v>
      </c>
      <c r="N371" s="69">
        <v>14.478416081973197</v>
      </c>
      <c r="O371" s="102">
        <v>79.556842083987206</v>
      </c>
      <c r="P371" s="102">
        <v>76.331560413758979</v>
      </c>
    </row>
    <row r="372" spans="2:16" x14ac:dyDescent="0.2">
      <c r="B372" s="66">
        <v>38366</v>
      </c>
      <c r="C372" s="74">
        <v>2005</v>
      </c>
      <c r="D372" s="75">
        <v>59.097222222222221</v>
      </c>
      <c r="E372" s="68" t="str">
        <f t="shared" si="5"/>
        <v>Low</v>
      </c>
      <c r="F372" s="75">
        <v>5409.25</v>
      </c>
      <c r="G372" s="101">
        <v>0.67031234346304935</v>
      </c>
      <c r="H372" s="101">
        <v>0.39720292652123673</v>
      </c>
      <c r="I372" s="101">
        <v>9.9500000000000005E-2</v>
      </c>
      <c r="J372" s="69">
        <v>0.12670767464494237</v>
      </c>
      <c r="K372" s="69">
        <v>9.3629213926369831E-2</v>
      </c>
      <c r="L372" s="75">
        <v>172.72952257215849</v>
      </c>
      <c r="M372" s="69">
        <v>27.976546966082946</v>
      </c>
      <c r="N372" s="69">
        <v>15.646248341589084</v>
      </c>
      <c r="O372" s="102">
        <v>81.466168771229476</v>
      </c>
      <c r="P372" s="102">
        <v>76.887931745348268</v>
      </c>
    </row>
    <row r="373" spans="2:16" x14ac:dyDescent="0.2">
      <c r="B373" s="66">
        <v>38367</v>
      </c>
      <c r="C373" s="74">
        <v>2005</v>
      </c>
      <c r="D373" s="75">
        <v>100</v>
      </c>
      <c r="E373" s="68" t="str">
        <f t="shared" si="5"/>
        <v>High</v>
      </c>
      <c r="F373" s="75">
        <v>5654.265734265734</v>
      </c>
      <c r="G373" s="101">
        <v>0.5172405741216709</v>
      </c>
      <c r="H373" s="101">
        <v>0.29267488381202944</v>
      </c>
      <c r="I373" s="101">
        <v>8.2000000000000003E-2</v>
      </c>
      <c r="J373" s="69">
        <v>0.12356076474321051</v>
      </c>
      <c r="K373" s="69">
        <v>8.3815411894954339E-2</v>
      </c>
      <c r="L373" s="75">
        <v>168.37372262773599</v>
      </c>
      <c r="M373" s="69">
        <v>26.215173578600119</v>
      </c>
      <c r="N373" s="69">
        <v>13.926034478578668</v>
      </c>
      <c r="O373" s="102">
        <v>76.471364595546774</v>
      </c>
      <c r="P373" s="102">
        <v>71.792768145566868</v>
      </c>
    </row>
    <row r="374" spans="2:16" x14ac:dyDescent="0.2">
      <c r="B374" s="66">
        <v>38368</v>
      </c>
      <c r="C374" s="74">
        <v>2005</v>
      </c>
      <c r="D374" s="75">
        <v>91.493055555555543</v>
      </c>
      <c r="E374" s="68" t="str">
        <f t="shared" si="5"/>
        <v>High</v>
      </c>
      <c r="F374" s="75">
        <v>5261.3293051359478</v>
      </c>
      <c r="G374" s="101">
        <v>0.49946357211291986</v>
      </c>
      <c r="H374" s="101">
        <v>0.30215885852230839</v>
      </c>
      <c r="I374" s="101">
        <v>0.10324999999999999</v>
      </c>
      <c r="J374" s="69">
        <v>0.13357892604911675</v>
      </c>
      <c r="K374" s="69">
        <v>8.1251828112198318E-2</v>
      </c>
      <c r="L374" s="75">
        <v>138.68632883174274</v>
      </c>
      <c r="M374" s="69">
        <v>28.364421463459909</v>
      </c>
      <c r="N374" s="69">
        <v>17.125842706182016</v>
      </c>
      <c r="O374" s="102">
        <v>73.60194774365516</v>
      </c>
      <c r="P374" s="102">
        <v>73.457444560938612</v>
      </c>
    </row>
    <row r="375" spans="2:16" x14ac:dyDescent="0.2">
      <c r="B375" s="66">
        <v>38369</v>
      </c>
      <c r="C375" s="74">
        <v>2005</v>
      </c>
      <c r="D375" s="75">
        <v>93.645833333333343</v>
      </c>
      <c r="E375" s="68" t="str">
        <f t="shared" si="5"/>
        <v>High</v>
      </c>
      <c r="F375" s="75">
        <v>5562.2222222222217</v>
      </c>
      <c r="G375" s="101">
        <v>0.53696944440701344</v>
      </c>
      <c r="H375" s="101">
        <v>0.25147423387926937</v>
      </c>
      <c r="I375" s="101">
        <v>0.106</v>
      </c>
      <c r="J375" s="69">
        <v>0.1830209690936288</v>
      </c>
      <c r="K375" s="69">
        <v>8.8768843554462337E-2</v>
      </c>
      <c r="L375" s="75">
        <v>215.08077376562227</v>
      </c>
      <c r="M375" s="69">
        <v>29.621702182254865</v>
      </c>
      <c r="N375" s="69">
        <v>13.621335557268317</v>
      </c>
      <c r="O375" s="102">
        <v>66.325732675138454</v>
      </c>
      <c r="P375" s="102">
        <v>65.12501200918733</v>
      </c>
    </row>
    <row r="376" spans="2:16" x14ac:dyDescent="0.2">
      <c r="B376" s="66">
        <v>38370</v>
      </c>
      <c r="C376" s="74">
        <v>2005</v>
      </c>
      <c r="D376" s="75">
        <v>88.767361111111114</v>
      </c>
      <c r="E376" s="68" t="str">
        <f t="shared" si="5"/>
        <v>Low</v>
      </c>
      <c r="F376" s="75">
        <v>5477.75</v>
      </c>
      <c r="G376" s="101">
        <v>0.55552451697701299</v>
      </c>
      <c r="H376" s="101">
        <v>0.25618896362435911</v>
      </c>
      <c r="I376" s="101">
        <v>0.10325000000000001</v>
      </c>
      <c r="J376" s="69">
        <v>0.15723918988829533</v>
      </c>
      <c r="K376" s="69">
        <v>0.10366918516946461</v>
      </c>
      <c r="L376" s="75">
        <v>193.91036919726176</v>
      </c>
      <c r="M376" s="69">
        <v>26.374338254841302</v>
      </c>
      <c r="N376" s="69">
        <v>10.143154496243074</v>
      </c>
      <c r="O376" s="102">
        <v>72.124848921672381</v>
      </c>
      <c r="P376" s="102">
        <v>60.147724083322807</v>
      </c>
    </row>
    <row r="377" spans="2:16" x14ac:dyDescent="0.2">
      <c r="B377" s="66">
        <v>38371</v>
      </c>
      <c r="C377" s="74">
        <v>2005</v>
      </c>
      <c r="D377" s="75">
        <v>87.708333333333329</v>
      </c>
      <c r="E377" s="68" t="str">
        <f t="shared" si="5"/>
        <v>Low</v>
      </c>
      <c r="F377" s="75">
        <v>5490.4700038211686</v>
      </c>
      <c r="G377" s="101">
        <v>0.52188643469683804</v>
      </c>
      <c r="H377" s="101">
        <v>0.23469209473583991</v>
      </c>
      <c r="I377" s="101">
        <v>8.7250000000000008E-2</v>
      </c>
      <c r="J377" s="69">
        <v>0.13107788633307899</v>
      </c>
      <c r="K377" s="69">
        <v>6.5342412841799383E-2</v>
      </c>
      <c r="L377" s="75">
        <v>182.81655235629475</v>
      </c>
      <c r="M377" s="69">
        <v>29.433798729283669</v>
      </c>
      <c r="N377" s="69">
        <v>12.763125332775635</v>
      </c>
      <c r="O377" s="102">
        <v>75.218765663334537</v>
      </c>
      <c r="P377" s="102">
        <v>72.52946396286967</v>
      </c>
    </row>
    <row r="378" spans="2:16" x14ac:dyDescent="0.2">
      <c r="B378" s="66">
        <v>38372</v>
      </c>
      <c r="C378" s="74">
        <v>2005</v>
      </c>
      <c r="D378" s="75">
        <v>99.079861111111128</v>
      </c>
      <c r="E378" s="68" t="str">
        <f t="shared" si="5"/>
        <v>High</v>
      </c>
      <c r="F378" s="75">
        <v>5482.2549371633713</v>
      </c>
      <c r="G378" s="101">
        <v>0.48892134195718129</v>
      </c>
      <c r="H378" s="101">
        <v>0.19435562462219216</v>
      </c>
      <c r="I378" s="101">
        <v>9.5000000000000001E-2</v>
      </c>
      <c r="J378" s="69">
        <v>0.12869488778281504</v>
      </c>
      <c r="K378" s="69">
        <v>6.0215167641475338E-2</v>
      </c>
      <c r="L378" s="75">
        <v>181.16279059297199</v>
      </c>
      <c r="M378" s="69">
        <v>28.546419985500044</v>
      </c>
      <c r="N378" s="69">
        <v>10.642347743165553</v>
      </c>
      <c r="O378" s="102">
        <v>74.011423536880159</v>
      </c>
      <c r="P378" s="102">
        <v>69.410701501068516</v>
      </c>
    </row>
    <row r="379" spans="2:16" x14ac:dyDescent="0.2">
      <c r="B379" s="66">
        <v>38373</v>
      </c>
      <c r="C379" s="74">
        <v>2005</v>
      </c>
      <c r="D379" s="75">
        <v>95.364583333333314</v>
      </c>
      <c r="E379" s="68" t="str">
        <f t="shared" si="5"/>
        <v>High</v>
      </c>
      <c r="F379" s="75">
        <v>5405.291666666667</v>
      </c>
      <c r="G379" s="101">
        <v>0.46329884900783957</v>
      </c>
      <c r="H379" s="101">
        <v>0.19061969562458086</v>
      </c>
      <c r="I379" s="101">
        <v>7.350000000000001E-2</v>
      </c>
      <c r="J379" s="69">
        <v>0.13150179616682761</v>
      </c>
      <c r="K379" s="69">
        <v>6.1006429784844829E-2</v>
      </c>
      <c r="L379" s="75">
        <v>218.137408493755</v>
      </c>
      <c r="M379" s="69">
        <v>27.645822959923315</v>
      </c>
      <c r="N379" s="69">
        <v>10.809170846551451</v>
      </c>
      <c r="O379" s="102">
        <v>71.958362121508031</v>
      </c>
      <c r="P379" s="102">
        <v>68.381335410196911</v>
      </c>
    </row>
    <row r="380" spans="2:16" x14ac:dyDescent="0.2">
      <c r="B380" s="66">
        <v>38374</v>
      </c>
      <c r="C380" s="74">
        <v>2005</v>
      </c>
      <c r="D380" s="75">
        <v>83.055555555555543</v>
      </c>
      <c r="E380" s="68" t="str">
        <f t="shared" si="5"/>
        <v>Low</v>
      </c>
      <c r="F380" s="75">
        <v>5166.1047835990921</v>
      </c>
      <c r="G380" s="101">
        <v>0.45035288219055347</v>
      </c>
      <c r="H380" s="101">
        <v>0.19398431512293202</v>
      </c>
      <c r="I380" s="101">
        <v>7.5999999999999998E-2</v>
      </c>
      <c r="J380" s="69">
        <v>0.14582561651235326</v>
      </c>
      <c r="K380" s="69">
        <v>6.2923279494626616E-2</v>
      </c>
      <c r="L380" s="75">
        <v>209.64062088185526</v>
      </c>
      <c r="M380" s="69">
        <v>28.775841950829562</v>
      </c>
      <c r="N380" s="69">
        <v>12.384563600310575</v>
      </c>
      <c r="O380" s="102">
        <v>67.964094621307041</v>
      </c>
      <c r="P380" s="102">
        <v>67.907623918216885</v>
      </c>
    </row>
    <row r="381" spans="2:16" x14ac:dyDescent="0.2">
      <c r="B381" s="66">
        <v>38375</v>
      </c>
      <c r="C381" s="74">
        <v>2005</v>
      </c>
      <c r="D381" s="75">
        <v>90.989583333333343</v>
      </c>
      <c r="E381" s="68" t="str">
        <f t="shared" si="5"/>
        <v>High</v>
      </c>
      <c r="F381" s="75">
        <v>5769.416666666667</v>
      </c>
      <c r="G381" s="101">
        <v>0.50521455485216582</v>
      </c>
      <c r="H381" s="101">
        <v>0.20339686292505019</v>
      </c>
      <c r="I381" s="101">
        <v>7.9500000000000015E-2</v>
      </c>
      <c r="J381" s="69">
        <v>0.12920436932147378</v>
      </c>
      <c r="K381" s="69">
        <v>6.1993953680769716E-2</v>
      </c>
      <c r="L381" s="75">
        <v>260.99294525694279</v>
      </c>
      <c r="M381" s="69">
        <v>27.933256012091505</v>
      </c>
      <c r="N381" s="69">
        <v>10.518006267267685</v>
      </c>
      <c r="O381" s="102">
        <v>74.771611438475119</v>
      </c>
      <c r="P381" s="102">
        <v>69.93268572051889</v>
      </c>
    </row>
    <row r="382" spans="2:16" x14ac:dyDescent="0.2">
      <c r="B382" s="66">
        <v>38376</v>
      </c>
      <c r="C382" s="74">
        <v>2005</v>
      </c>
      <c r="D382" s="75">
        <v>97.517361111111128</v>
      </c>
      <c r="E382" s="68" t="str">
        <f t="shared" si="5"/>
        <v>High</v>
      </c>
      <c r="F382" s="75">
        <v>5914.666666666667</v>
      </c>
      <c r="G382" s="101">
        <v>0.47591105080125673</v>
      </c>
      <c r="H382" s="101">
        <v>0.20355024578766062</v>
      </c>
      <c r="I382" s="101">
        <v>7.400000000000001E-2</v>
      </c>
      <c r="J382" s="69">
        <v>0.13896501852481596</v>
      </c>
      <c r="K382" s="69">
        <v>6.4508991201900859E-2</v>
      </c>
      <c r="L382" s="75">
        <v>216.827102491505</v>
      </c>
      <c r="M382" s="69">
        <v>27.10038395689827</v>
      </c>
      <c r="N382" s="69">
        <v>11.19017232320668</v>
      </c>
      <c r="O382" s="102">
        <v>71.165116090636204</v>
      </c>
      <c r="P382" s="102">
        <v>68.704099372427208</v>
      </c>
    </row>
    <row r="383" spans="2:16" x14ac:dyDescent="0.2">
      <c r="B383" s="66">
        <v>38377</v>
      </c>
      <c r="C383" s="74">
        <v>2005</v>
      </c>
      <c r="D383" s="75">
        <v>96.319444444444443</v>
      </c>
      <c r="E383" s="68" t="str">
        <f t="shared" si="5"/>
        <v>High</v>
      </c>
      <c r="F383" s="75">
        <v>5995.833333333333</v>
      </c>
      <c r="G383" s="101">
        <v>0.47859262507491312</v>
      </c>
      <c r="H383" s="101">
        <v>0.21652923542237665</v>
      </c>
      <c r="I383" s="101">
        <v>0.10225000000000001</v>
      </c>
      <c r="J383" s="69">
        <v>0.15138297473282672</v>
      </c>
      <c r="K383" s="69">
        <v>7.6503717544306987E-2</v>
      </c>
      <c r="L383" s="75">
        <v>203.6837488228775</v>
      </c>
      <c r="M383" s="69">
        <v>26.837224851897204</v>
      </c>
      <c r="N383" s="69">
        <v>11.496283597977037</v>
      </c>
      <c r="O383" s="102">
        <v>68.756707598764066</v>
      </c>
      <c r="P383" s="102">
        <v>65.100510755789415</v>
      </c>
    </row>
    <row r="384" spans="2:16" x14ac:dyDescent="0.2">
      <c r="B384" s="66">
        <v>38378</v>
      </c>
      <c r="C384" s="74">
        <v>2005</v>
      </c>
      <c r="D384" s="75">
        <v>97.118055555555557</v>
      </c>
      <c r="E384" s="68" t="str">
        <f t="shared" si="5"/>
        <v>High</v>
      </c>
      <c r="F384" s="75">
        <v>5975.791666666667</v>
      </c>
      <c r="G384" s="101">
        <v>0.52296935343294826</v>
      </c>
      <c r="H384" s="101">
        <v>0.23253572680307352</v>
      </c>
      <c r="I384" s="101">
        <v>9.325E-2</v>
      </c>
      <c r="J384" s="69">
        <v>0.1435310989526547</v>
      </c>
      <c r="K384" s="69">
        <v>7.994223234083335E-2</v>
      </c>
      <c r="L384" s="75">
        <v>240.44255835167627</v>
      </c>
      <c r="M384" s="69">
        <v>28.750617399735656</v>
      </c>
      <c r="N384" s="69">
        <v>11.584427473740625</v>
      </c>
      <c r="O384" s="102">
        <v>72.918512697045401</v>
      </c>
      <c r="P384" s="102">
        <v>66.077218559622807</v>
      </c>
    </row>
    <row r="385" spans="2:16" x14ac:dyDescent="0.2">
      <c r="B385" s="66">
        <v>38379</v>
      </c>
      <c r="C385" s="74">
        <v>2005</v>
      </c>
      <c r="D385" s="75">
        <v>88.541666666666657</v>
      </c>
      <c r="E385" s="68" t="str">
        <f t="shared" si="5"/>
        <v>Low</v>
      </c>
      <c r="F385" s="75">
        <v>5383.5073068893525</v>
      </c>
      <c r="G385" s="101">
        <v>0.47799817380881837</v>
      </c>
      <c r="H385" s="101">
        <v>0.25086006667212163</v>
      </c>
      <c r="I385" s="101">
        <v>0.11024999999999999</v>
      </c>
      <c r="J385" s="69">
        <v>0.12585395738681562</v>
      </c>
      <c r="K385" s="69">
        <v>7.0709530364697251E-2</v>
      </c>
      <c r="L385" s="75">
        <v>166.97979470363651</v>
      </c>
      <c r="M385" s="69">
        <v>25.517223258659104</v>
      </c>
      <c r="N385" s="69">
        <v>13.060444082290223</v>
      </c>
      <c r="O385" s="102">
        <v>74.035688894783164</v>
      </c>
      <c r="P385" s="102">
        <v>72.203850201361774</v>
      </c>
    </row>
    <row r="386" spans="2:16" x14ac:dyDescent="0.2">
      <c r="B386" s="66">
        <v>38380</v>
      </c>
      <c r="C386" s="74">
        <v>2005</v>
      </c>
      <c r="D386" s="75">
        <v>83.142361111111114</v>
      </c>
      <c r="E386" s="68" t="str">
        <f t="shared" ref="E386:E449" si="6">IF(D386&gt;90,"High","Low")</f>
        <v>Low</v>
      </c>
      <c r="F386" s="75">
        <v>5743.5834829443402</v>
      </c>
      <c r="G386" s="101">
        <v>0.57997894676471706</v>
      </c>
      <c r="H386" s="101">
        <v>0.27839726854575059</v>
      </c>
      <c r="I386" s="101">
        <v>0.11649999999999999</v>
      </c>
      <c r="J386" s="69">
        <v>0.15765479441483501</v>
      </c>
      <c r="K386" s="69">
        <v>8.3396840640717673E-2</v>
      </c>
      <c r="L386" s="75">
        <v>192.3571504872865</v>
      </c>
      <c r="M386" s="69">
        <v>26.971716906759131</v>
      </c>
      <c r="N386" s="69">
        <v>12.464259793470671</v>
      </c>
      <c r="O386" s="102">
        <v>73.24516566853687</v>
      </c>
      <c r="P386" s="102">
        <v>70.515424455194079</v>
      </c>
    </row>
    <row r="387" spans="2:16" x14ac:dyDescent="0.2">
      <c r="B387" s="66">
        <v>38381</v>
      </c>
      <c r="C387" s="74">
        <v>2005</v>
      </c>
      <c r="D387" s="75">
        <v>100</v>
      </c>
      <c r="E387" s="68" t="str">
        <f t="shared" si="6"/>
        <v>High</v>
      </c>
      <c r="F387" s="75">
        <v>6270</v>
      </c>
      <c r="G387" s="101">
        <v>0.56529570159702291</v>
      </c>
      <c r="H387" s="101">
        <v>0.23959973113908825</v>
      </c>
      <c r="I387" s="101">
        <v>0.12825</v>
      </c>
      <c r="J387" s="69">
        <v>0.20671506562825784</v>
      </c>
      <c r="K387" s="69">
        <v>8.5012356614368484E-2</v>
      </c>
      <c r="L387" s="75">
        <v>186.40917477009026</v>
      </c>
      <c r="M387" s="69">
        <v>28.445643938719094</v>
      </c>
      <c r="N387" s="69">
        <v>12.259066815109792</v>
      </c>
      <c r="O387" s="102">
        <v>63.896727159747279</v>
      </c>
      <c r="P387" s="102">
        <v>64.969513260603335</v>
      </c>
    </row>
    <row r="388" spans="2:16" x14ac:dyDescent="0.2">
      <c r="B388" s="66">
        <v>38382</v>
      </c>
      <c r="C388" s="74">
        <v>2005</v>
      </c>
      <c r="D388" s="75">
        <v>93.28125</v>
      </c>
      <c r="E388" s="68" t="str">
        <f t="shared" si="6"/>
        <v>High</v>
      </c>
      <c r="F388" s="75">
        <v>6447.833333333333</v>
      </c>
      <c r="G388" s="101">
        <v>0.57335885352857552</v>
      </c>
      <c r="H388" s="101">
        <v>0.25627231671026446</v>
      </c>
      <c r="I388" s="101">
        <v>0.10650000000000001</v>
      </c>
      <c r="J388" s="69">
        <v>0.21282001325047245</v>
      </c>
      <c r="K388" s="69">
        <v>8.3305663618713791E-2</v>
      </c>
      <c r="L388" s="75">
        <v>232.48202011770098</v>
      </c>
      <c r="M388" s="69">
        <v>27.210696574009699</v>
      </c>
      <c r="N388" s="69">
        <v>13.035374126562632</v>
      </c>
      <c r="O388" s="102">
        <v>63.377510136704295</v>
      </c>
      <c r="P388" s="102">
        <v>67.927220207143037</v>
      </c>
    </row>
    <row r="389" spans="2:16" x14ac:dyDescent="0.2">
      <c r="B389" s="66">
        <v>38383</v>
      </c>
      <c r="C389" s="74">
        <v>2005</v>
      </c>
      <c r="D389" s="75">
        <v>99.878472222222214</v>
      </c>
      <c r="E389" s="68" t="str">
        <f t="shared" si="6"/>
        <v>High</v>
      </c>
      <c r="F389" s="75">
        <v>6327.1284371736911</v>
      </c>
      <c r="G389" s="101">
        <v>0.55662290020952987</v>
      </c>
      <c r="H389" s="101">
        <v>0.24227699000567729</v>
      </c>
      <c r="I389" s="101">
        <v>0.128</v>
      </c>
      <c r="J389" s="69">
        <v>0.21902238817771061</v>
      </c>
      <c r="K389" s="69">
        <v>8.1827604744865362E-2</v>
      </c>
      <c r="L389" s="75">
        <v>207.89969731994293</v>
      </c>
      <c r="M389" s="69">
        <v>27.797052940756409</v>
      </c>
      <c r="N389" s="69">
        <v>13.188638501364322</v>
      </c>
      <c r="O389" s="102">
        <v>61.133181771653391</v>
      </c>
      <c r="P389" s="102">
        <v>66.638791199060691</v>
      </c>
    </row>
    <row r="390" spans="2:16" x14ac:dyDescent="0.2">
      <c r="B390" s="66">
        <v>38384</v>
      </c>
      <c r="C390" s="74">
        <v>2005</v>
      </c>
      <c r="D390" s="75">
        <v>90.885416666666657</v>
      </c>
      <c r="E390" s="68" t="str">
        <f t="shared" si="6"/>
        <v>High</v>
      </c>
      <c r="F390" s="75">
        <v>5994.486599373482</v>
      </c>
      <c r="G390" s="101">
        <v>0.48453009374963424</v>
      </c>
      <c r="H390" s="101">
        <v>0.18005844991157904</v>
      </c>
      <c r="I390" s="101">
        <v>0.11699999999999999</v>
      </c>
      <c r="J390" s="69">
        <v>0.16823877856056457</v>
      </c>
      <c r="K390" s="69">
        <v>5.134048939499989E-2</v>
      </c>
      <c r="L390" s="75">
        <v>179.11464281218099</v>
      </c>
      <c r="M390" s="69">
        <v>29.577297029708717</v>
      </c>
      <c r="N390" s="69">
        <v>12.01952286037236</v>
      </c>
      <c r="O390" s="102">
        <v>65.651015028843602</v>
      </c>
      <c r="P390" s="102">
        <v>71.792229242763085</v>
      </c>
    </row>
    <row r="391" spans="2:16" x14ac:dyDescent="0.2">
      <c r="B391" s="66">
        <v>38385</v>
      </c>
      <c r="C391" s="74">
        <v>2005</v>
      </c>
      <c r="D391" s="75">
        <v>79.791666666666657</v>
      </c>
      <c r="E391" s="68" t="str">
        <f t="shared" si="6"/>
        <v>Low</v>
      </c>
      <c r="F391" s="75">
        <v>5658.402555910543</v>
      </c>
      <c r="G391" s="101">
        <v>0.46909043830815095</v>
      </c>
      <c r="H391" s="101">
        <v>0.19587920800867267</v>
      </c>
      <c r="I391" s="101">
        <v>9.7750000000000004E-2</v>
      </c>
      <c r="J391" s="69">
        <v>0.14319275442366586</v>
      </c>
      <c r="K391" s="69">
        <v>5.6251949972863327E-2</v>
      </c>
      <c r="L391" s="75">
        <v>169.76452827441724</v>
      </c>
      <c r="M391" s="69">
        <v>28.60631398222986</v>
      </c>
      <c r="N391" s="69">
        <v>12.250938271614441</v>
      </c>
      <c r="O391" s="102">
        <v>69.823849482103498</v>
      </c>
      <c r="P391" s="102">
        <v>71.610957403083134</v>
      </c>
    </row>
    <row r="392" spans="2:16" x14ac:dyDescent="0.2">
      <c r="B392" s="66">
        <v>38386</v>
      </c>
      <c r="C392" s="74">
        <v>2005</v>
      </c>
      <c r="D392" s="75">
        <v>89.409722222222214</v>
      </c>
      <c r="E392" s="68" t="str">
        <f t="shared" si="6"/>
        <v>Low</v>
      </c>
      <c r="F392" s="75">
        <v>5526.25</v>
      </c>
      <c r="G392" s="101">
        <v>0.48735166796260276</v>
      </c>
      <c r="H392" s="101">
        <v>0.19488416406227854</v>
      </c>
      <c r="I392" s="101">
        <v>8.8749999999999996E-2</v>
      </c>
      <c r="J392" s="69">
        <v>0.13380486142872675</v>
      </c>
      <c r="K392" s="69">
        <v>5.8470312641072164E-2</v>
      </c>
      <c r="L392" s="75">
        <v>156.64185388296477</v>
      </c>
      <c r="M392" s="69">
        <v>25.428770657011107</v>
      </c>
      <c r="N392" s="69">
        <v>9.8183444903849075</v>
      </c>
      <c r="O392" s="102">
        <v>72.928133326629279</v>
      </c>
      <c r="P392" s="102">
        <v>70.416414011656371</v>
      </c>
    </row>
    <row r="393" spans="2:16" x14ac:dyDescent="0.2">
      <c r="B393" s="66">
        <v>38387</v>
      </c>
      <c r="C393" s="74">
        <v>2005</v>
      </c>
      <c r="D393" s="75">
        <v>93.819444444444443</v>
      </c>
      <c r="E393" s="68" t="str">
        <f t="shared" si="6"/>
        <v>High</v>
      </c>
      <c r="F393" s="75">
        <v>5489.666666666667</v>
      </c>
      <c r="G393" s="101">
        <v>0.45126528110237413</v>
      </c>
      <c r="H393" s="101">
        <v>0.1698827540877558</v>
      </c>
      <c r="I393" s="101">
        <v>8.4250000000000005E-2</v>
      </c>
      <c r="J393" s="69">
        <v>0.12918754570000565</v>
      </c>
      <c r="K393" s="69">
        <v>5.6001243458906537E-2</v>
      </c>
      <c r="L393" s="75">
        <v>192.44510485103825</v>
      </c>
      <c r="M393" s="69">
        <v>24.134074598616099</v>
      </c>
      <c r="N393" s="69">
        <v>8.543707008816007</v>
      </c>
      <c r="O393" s="102">
        <v>71.756105164824604</v>
      </c>
      <c r="P393" s="102">
        <v>67.477220044065533</v>
      </c>
    </row>
    <row r="394" spans="2:16" x14ac:dyDescent="0.2">
      <c r="B394" s="66">
        <v>38388</v>
      </c>
      <c r="C394" s="74">
        <v>2005</v>
      </c>
      <c r="D394" s="75">
        <v>96.475694444444443</v>
      </c>
      <c r="E394" s="68" t="str">
        <f t="shared" si="6"/>
        <v>High</v>
      </c>
      <c r="F394" s="75">
        <v>5613</v>
      </c>
      <c r="G394" s="101">
        <v>0.46013548261290749</v>
      </c>
      <c r="H394" s="101">
        <v>0.17655405463856227</v>
      </c>
      <c r="I394" s="101">
        <v>9.35E-2</v>
      </c>
      <c r="J394" s="69">
        <v>0.14523235013017283</v>
      </c>
      <c r="K394" s="69">
        <v>5.9262021262330648E-2</v>
      </c>
      <c r="L394" s="75">
        <v>198.00741611568975</v>
      </c>
      <c r="M394" s="69">
        <v>26.510332048821503</v>
      </c>
      <c r="N394" s="69">
        <v>9.879434028312124</v>
      </c>
      <c r="O394" s="102">
        <v>68.81388844174684</v>
      </c>
      <c r="P394" s="102">
        <v>66.834549627253224</v>
      </c>
    </row>
    <row r="395" spans="2:16" x14ac:dyDescent="0.2">
      <c r="B395" s="66">
        <v>38389</v>
      </c>
      <c r="C395" s="74">
        <v>2005</v>
      </c>
      <c r="D395" s="75">
        <v>89.895833333333314</v>
      </c>
      <c r="E395" s="68" t="str">
        <f t="shared" si="6"/>
        <v>Low</v>
      </c>
      <c r="F395" s="75">
        <v>5640.5</v>
      </c>
      <c r="G395" s="101">
        <v>0.47023155961675978</v>
      </c>
      <c r="H395" s="101">
        <v>0.16845172464763764</v>
      </c>
      <c r="I395" s="101">
        <v>9.2249999999999999E-2</v>
      </c>
      <c r="J395" s="69">
        <v>0.16837963251801222</v>
      </c>
      <c r="K395" s="69">
        <v>5.7567122506671793E-2</v>
      </c>
      <c r="L395" s="75">
        <v>180.34015039863326</v>
      </c>
      <c r="M395" s="69">
        <v>27.156473220463717</v>
      </c>
      <c r="N395" s="69">
        <v>9.9715758799694374</v>
      </c>
      <c r="O395" s="102">
        <v>64.592669383204765</v>
      </c>
      <c r="P395" s="102">
        <v>66.207924681963604</v>
      </c>
    </row>
    <row r="396" spans="2:16" x14ac:dyDescent="0.2">
      <c r="B396" s="66">
        <v>38390</v>
      </c>
      <c r="C396" s="74">
        <v>2005</v>
      </c>
      <c r="D396" s="75">
        <v>98.489583333333329</v>
      </c>
      <c r="E396" s="68" t="str">
        <f t="shared" si="6"/>
        <v>High</v>
      </c>
      <c r="F396" s="75">
        <v>6268.3979057591623</v>
      </c>
      <c r="G396" s="101">
        <v>0.52218161181781131</v>
      </c>
      <c r="H396" s="101">
        <v>0.19540623584205322</v>
      </c>
      <c r="I396" s="101">
        <v>0.12225</v>
      </c>
      <c r="J396" s="69">
        <v>0.19875950321041888</v>
      </c>
      <c r="K396" s="69">
        <v>6.5400920678776578E-2</v>
      </c>
      <c r="L396" s="75">
        <v>237.65124440501324</v>
      </c>
      <c r="M396" s="69">
        <v>26.885124239142165</v>
      </c>
      <c r="N396" s="69">
        <v>10.792445957065212</v>
      </c>
      <c r="O396" s="102">
        <v>62.39797729416879</v>
      </c>
      <c r="P396" s="102">
        <v>66.936269131337824</v>
      </c>
    </row>
    <row r="397" spans="2:16" x14ac:dyDescent="0.2">
      <c r="B397" s="66">
        <v>38391</v>
      </c>
      <c r="C397" s="74">
        <v>2005</v>
      </c>
      <c r="D397" s="75">
        <v>95.451388888888872</v>
      </c>
      <c r="E397" s="68" t="str">
        <f t="shared" si="6"/>
        <v>High</v>
      </c>
      <c r="F397" s="75">
        <v>5870.875</v>
      </c>
      <c r="G397" s="101">
        <v>0.50140246815608114</v>
      </c>
      <c r="H397" s="101">
        <v>0.20458074806012733</v>
      </c>
      <c r="I397" s="101">
        <v>0.1255</v>
      </c>
      <c r="J397" s="69">
        <v>0.16547538929825034</v>
      </c>
      <c r="K397" s="69">
        <v>6.4487852441716301E-2</v>
      </c>
      <c r="L397" s="75">
        <v>193.85980998326448</v>
      </c>
      <c r="M397" s="69">
        <v>26.843844924609332</v>
      </c>
      <c r="N397" s="69">
        <v>11.190254423851522</v>
      </c>
      <c r="O397" s="102">
        <v>67.41301746471008</v>
      </c>
      <c r="P397" s="102">
        <v>68.874857244419147</v>
      </c>
    </row>
    <row r="398" spans="2:16" x14ac:dyDescent="0.2">
      <c r="B398" s="66">
        <v>38392</v>
      </c>
      <c r="C398" s="74">
        <v>2005</v>
      </c>
      <c r="D398" s="75">
        <v>97.34375</v>
      </c>
      <c r="E398" s="68" t="str">
        <f t="shared" si="6"/>
        <v>High</v>
      </c>
      <c r="F398" s="75">
        <v>6063.458333333333</v>
      </c>
      <c r="G398" s="101">
        <v>0.46401593698494398</v>
      </c>
      <c r="H398" s="101">
        <v>0.17508932660253018</v>
      </c>
      <c r="I398" s="101">
        <v>8.8999999999999996E-2</v>
      </c>
      <c r="J398" s="69">
        <v>0.14807283271344043</v>
      </c>
      <c r="K398" s="69">
        <v>5.7602289338140072E-2</v>
      </c>
      <c r="L398" s="75">
        <v>229.76357984846874</v>
      </c>
      <c r="M398" s="69">
        <v>26.858953801132202</v>
      </c>
      <c r="N398" s="69">
        <v>9.9903073881117113</v>
      </c>
      <c r="O398" s="102">
        <v>68.466184168698859</v>
      </c>
      <c r="P398" s="102">
        <v>67.489950159686302</v>
      </c>
    </row>
    <row r="399" spans="2:16" x14ac:dyDescent="0.2">
      <c r="B399" s="66">
        <v>38393</v>
      </c>
      <c r="C399" s="74">
        <v>2005</v>
      </c>
      <c r="D399" s="75">
        <v>98.454861111111128</v>
      </c>
      <c r="E399" s="68" t="str">
        <f t="shared" si="6"/>
        <v>High</v>
      </c>
      <c r="F399" s="75">
        <v>6006.958333333333</v>
      </c>
      <c r="G399" s="101">
        <v>0.48344601136591592</v>
      </c>
      <c r="H399" s="101">
        <v>0.19554196467527243</v>
      </c>
      <c r="I399" s="101">
        <v>0.1</v>
      </c>
      <c r="J399" s="69">
        <v>0.13773648432397401</v>
      </c>
      <c r="K399" s="69">
        <v>6.3126200401225116E-2</v>
      </c>
      <c r="L399" s="75">
        <v>204.76239808747999</v>
      </c>
      <c r="M399" s="69">
        <v>27.392944976372469</v>
      </c>
      <c r="N399" s="69">
        <v>10.502575002040356</v>
      </c>
      <c r="O399" s="102">
        <v>71.870788026833623</v>
      </c>
      <c r="P399" s="102">
        <v>68.126720034362748</v>
      </c>
    </row>
    <row r="400" spans="2:16" x14ac:dyDescent="0.2">
      <c r="B400" s="66">
        <v>38394</v>
      </c>
      <c r="C400" s="74">
        <v>2005</v>
      </c>
      <c r="D400" s="75">
        <v>94.704861111111114</v>
      </c>
      <c r="E400" s="68" t="str">
        <f t="shared" si="6"/>
        <v>High</v>
      </c>
      <c r="F400" s="75">
        <v>5913.833333333333</v>
      </c>
      <c r="G400" s="101">
        <v>0.49408325159823024</v>
      </c>
      <c r="H400" s="101">
        <v>0.19014898569596705</v>
      </c>
      <c r="I400" s="101">
        <v>7.6749999999999999E-2</v>
      </c>
      <c r="J400" s="69">
        <v>0.134226697144531</v>
      </c>
      <c r="K400" s="69">
        <v>6.16919076677667E-2</v>
      </c>
      <c r="L400" s="75">
        <v>192.28919927371575</v>
      </c>
      <c r="M400" s="69">
        <v>26.102438832738127</v>
      </c>
      <c r="N400" s="69">
        <v>9.3314066563979381</v>
      </c>
      <c r="O400" s="102">
        <v>73.209178308176362</v>
      </c>
      <c r="P400" s="102">
        <v>68.004504585645932</v>
      </c>
    </row>
    <row r="401" spans="2:16" x14ac:dyDescent="0.2">
      <c r="B401" s="66">
        <v>38395</v>
      </c>
      <c r="C401" s="74">
        <v>2005</v>
      </c>
      <c r="D401" s="75">
        <v>98.038194444444443</v>
      </c>
      <c r="E401" s="68" t="str">
        <f t="shared" si="6"/>
        <v>High</v>
      </c>
      <c r="F401" s="75">
        <v>5964</v>
      </c>
      <c r="G401" s="101">
        <v>0.45855465584447452</v>
      </c>
      <c r="H401" s="101">
        <v>0.18025351069272777</v>
      </c>
      <c r="I401" s="101">
        <v>6.9500000000000006E-2</v>
      </c>
      <c r="J401" s="69">
        <v>0.1461739976571588</v>
      </c>
      <c r="K401" s="69">
        <v>6.4284702151950673E-2</v>
      </c>
      <c r="L401" s="75">
        <v>213.68996854001</v>
      </c>
      <c r="M401" s="69">
        <v>24.863882707380263</v>
      </c>
      <c r="N401" s="69">
        <v>9.2405308873302516</v>
      </c>
      <c r="O401" s="102">
        <v>68.525727474935309</v>
      </c>
      <c r="P401" s="102">
        <v>64.787169256523143</v>
      </c>
    </row>
    <row r="402" spans="2:16" x14ac:dyDescent="0.2">
      <c r="B402" s="66">
        <v>38396</v>
      </c>
      <c r="C402" s="74">
        <v>2005</v>
      </c>
      <c r="D402" s="75">
        <v>98.368055555555557</v>
      </c>
      <c r="E402" s="68" t="str">
        <f t="shared" si="6"/>
        <v>High</v>
      </c>
      <c r="F402" s="75">
        <v>5801.208333333333</v>
      </c>
      <c r="G402" s="101">
        <v>0.43819381223983517</v>
      </c>
      <c r="H402" s="101">
        <v>0.17874731884291348</v>
      </c>
      <c r="I402" s="101">
        <v>5.7249999999999995E-2</v>
      </c>
      <c r="J402" s="69">
        <v>0.13553316375392949</v>
      </c>
      <c r="K402" s="69">
        <v>6.4736968905629924E-2</v>
      </c>
      <c r="L402" s="75">
        <v>228.68552408047199</v>
      </c>
      <c r="M402" s="69">
        <v>25.568899043123803</v>
      </c>
      <c r="N402" s="69">
        <v>9.6452129950737291</v>
      </c>
      <c r="O402" s="102">
        <v>69.437638605145295</v>
      </c>
      <c r="P402" s="102">
        <v>64.212775455083985</v>
      </c>
    </row>
    <row r="403" spans="2:16" x14ac:dyDescent="0.2">
      <c r="B403" s="66">
        <v>38397</v>
      </c>
      <c r="C403" s="74">
        <v>2005</v>
      </c>
      <c r="D403" s="75">
        <v>95.451388888888872</v>
      </c>
      <c r="E403" s="68" t="str">
        <f t="shared" si="6"/>
        <v>High</v>
      </c>
      <c r="F403" s="75">
        <v>5674.666666666667</v>
      </c>
      <c r="G403" s="101">
        <v>0.43020155516359254</v>
      </c>
      <c r="H403" s="101">
        <v>0.16261290184592339</v>
      </c>
      <c r="I403" s="101">
        <v>6.6250000000000003E-2</v>
      </c>
      <c r="J403" s="69">
        <v>0.1207474220344646</v>
      </c>
      <c r="K403" s="69">
        <v>6.2068234184362296E-2</v>
      </c>
      <c r="L403" s="75">
        <v>185.77174125641449</v>
      </c>
      <c r="M403" s="69">
        <v>25.23740466598672</v>
      </c>
      <c r="N403" s="69">
        <v>8.2227090108315366</v>
      </c>
      <c r="O403" s="102">
        <v>72.278139275344273</v>
      </c>
      <c r="P403" s="102">
        <v>62.300878373000387</v>
      </c>
    </row>
    <row r="404" spans="2:16" x14ac:dyDescent="0.2">
      <c r="B404" s="66">
        <v>38398</v>
      </c>
      <c r="C404" s="74">
        <v>2005</v>
      </c>
      <c r="D404" s="75">
        <v>92.239583333333343</v>
      </c>
      <c r="E404" s="68" t="str">
        <f t="shared" si="6"/>
        <v>High</v>
      </c>
      <c r="F404" s="75">
        <v>5130.5321739130395</v>
      </c>
      <c r="G404" s="101">
        <v>0.48212056860957214</v>
      </c>
      <c r="H404" s="101">
        <v>0.19751488547946211</v>
      </c>
      <c r="I404" s="101">
        <v>8.2000000000000003E-2</v>
      </c>
      <c r="J404" s="69">
        <v>0.12657457011687259</v>
      </c>
      <c r="K404" s="69">
        <v>6.0501859529200022E-2</v>
      </c>
      <c r="L404" s="75">
        <v>165.0615407491</v>
      </c>
      <c r="M404" s="69">
        <v>27.534703446937126</v>
      </c>
      <c r="N404" s="69">
        <v>10.622479941554424</v>
      </c>
      <c r="O404" s="102">
        <v>74.086825299167003</v>
      </c>
      <c r="P404" s="102">
        <v>69.765760101149581</v>
      </c>
    </row>
    <row r="405" spans="2:16" x14ac:dyDescent="0.2">
      <c r="B405" s="66">
        <v>38399</v>
      </c>
      <c r="C405" s="74">
        <v>2005</v>
      </c>
      <c r="D405" s="75">
        <v>81.232638888888886</v>
      </c>
      <c r="E405" s="68" t="str">
        <f t="shared" si="6"/>
        <v>Low</v>
      </c>
      <c r="F405" s="75">
        <v>5595.916666666667</v>
      </c>
      <c r="G405" s="101">
        <v>0.46390284544682875</v>
      </c>
      <c r="H405" s="101">
        <v>0.17833473898140012</v>
      </c>
      <c r="I405" s="101">
        <v>7.85E-2</v>
      </c>
      <c r="J405" s="69">
        <v>0.11923691707318428</v>
      </c>
      <c r="K405" s="69">
        <v>5.4116242146534856E-2</v>
      </c>
      <c r="L405" s="75">
        <v>203.95528544685024</v>
      </c>
      <c r="M405" s="69">
        <v>28.486172624924532</v>
      </c>
      <c r="N405" s="69">
        <v>10.27763178384606</v>
      </c>
      <c r="O405" s="102">
        <v>74.609295741299874</v>
      </c>
      <c r="P405" s="102">
        <v>70.023365287359994</v>
      </c>
    </row>
    <row r="406" spans="2:16" x14ac:dyDescent="0.2">
      <c r="B406" s="66">
        <v>38400</v>
      </c>
      <c r="C406" s="74">
        <v>2005</v>
      </c>
      <c r="D406" s="75">
        <v>92.1875</v>
      </c>
      <c r="E406" s="68" t="str">
        <f t="shared" si="6"/>
        <v>High</v>
      </c>
      <c r="F406" s="75">
        <v>5414.458333333333</v>
      </c>
      <c r="G406" s="101">
        <v>0.4458180471512232</v>
      </c>
      <c r="H406" s="101">
        <v>0.17619964242675859</v>
      </c>
      <c r="I406" s="101">
        <v>7.8E-2</v>
      </c>
      <c r="J406" s="69">
        <v>0.12673568305013175</v>
      </c>
      <c r="K406" s="69">
        <v>5.4650167875468246E-2</v>
      </c>
      <c r="L406" s="75">
        <v>201.76417881959503</v>
      </c>
      <c r="M406" s="69">
        <v>28.313655189815826</v>
      </c>
      <c r="N406" s="69">
        <v>10.791981447136957</v>
      </c>
      <c r="O406" s="102">
        <v>71.893936992350561</v>
      </c>
      <c r="P406" s="102">
        <v>69.334620112738165</v>
      </c>
    </row>
    <row r="407" spans="2:16" x14ac:dyDescent="0.2">
      <c r="B407" s="66">
        <v>38401</v>
      </c>
      <c r="C407" s="74">
        <v>2005</v>
      </c>
      <c r="D407" s="75">
        <v>70.590277777777771</v>
      </c>
      <c r="E407" s="68" t="str">
        <f t="shared" si="6"/>
        <v>Low</v>
      </c>
      <c r="F407" s="75">
        <v>5088.0519480519479</v>
      </c>
      <c r="G407" s="101">
        <v>0.42649100685517383</v>
      </c>
      <c r="H407" s="101">
        <v>0.15064708873449387</v>
      </c>
      <c r="I407" s="101">
        <v>7.0750000000000007E-2</v>
      </c>
      <c r="J407" s="69">
        <v>0.12219042455912142</v>
      </c>
      <c r="K407" s="69">
        <v>4.6936459798688893E-2</v>
      </c>
      <c r="L407" s="75">
        <v>206.83814822332124</v>
      </c>
      <c r="M407" s="69">
        <v>26.695641493579831</v>
      </c>
      <c r="N407" s="69">
        <v>9.1035900493205411</v>
      </c>
      <c r="O407" s="102">
        <v>71.677835387383638</v>
      </c>
      <c r="P407" s="102">
        <v>69.20004026767171</v>
      </c>
    </row>
    <row r="408" spans="2:16" x14ac:dyDescent="0.2">
      <c r="B408" s="66">
        <v>38402</v>
      </c>
      <c r="C408" s="74">
        <v>2005</v>
      </c>
      <c r="D408" s="75">
        <v>99.809027777777771</v>
      </c>
      <c r="E408" s="68" t="str">
        <f t="shared" si="6"/>
        <v>High</v>
      </c>
      <c r="F408" s="75">
        <v>5826.708333333333</v>
      </c>
      <c r="G408" s="101">
        <v>0.43748181057286489</v>
      </c>
      <c r="H408" s="101">
        <v>0.15948889416451539</v>
      </c>
      <c r="I408" s="101">
        <v>8.4499999999999992E-2</v>
      </c>
      <c r="J408" s="69">
        <v>0.14220711525250893</v>
      </c>
      <c r="K408" s="69">
        <v>5.225352480213085E-2</v>
      </c>
      <c r="L408" s="75">
        <v>171.83863062850025</v>
      </c>
      <c r="M408" s="69">
        <v>26.262350928893934</v>
      </c>
      <c r="N408" s="69">
        <v>9.5383133963163136</v>
      </c>
      <c r="O408" s="102">
        <v>67.861502793377213</v>
      </c>
      <c r="P408" s="102">
        <v>67.606898726008666</v>
      </c>
    </row>
    <row r="409" spans="2:16" x14ac:dyDescent="0.2">
      <c r="B409" s="66">
        <v>38403</v>
      </c>
      <c r="C409" s="74">
        <v>2005</v>
      </c>
      <c r="D409" s="75">
        <v>95.46875</v>
      </c>
      <c r="E409" s="68" t="str">
        <f t="shared" si="6"/>
        <v>High</v>
      </c>
      <c r="F409" s="75">
        <v>5948.6373165618443</v>
      </c>
      <c r="G409" s="101">
        <v>0.4379301211157709</v>
      </c>
      <c r="H409" s="101">
        <v>0.16677603413603526</v>
      </c>
      <c r="I409" s="101">
        <v>9.6000000000000002E-2</v>
      </c>
      <c r="J409" s="69">
        <v>0.16272326205198376</v>
      </c>
      <c r="K409" s="69">
        <v>6.0601821391114287E-2</v>
      </c>
      <c r="L409" s="75">
        <v>199.33945842397875</v>
      </c>
      <c r="M409" s="69">
        <v>26.890317452450645</v>
      </c>
      <c r="N409" s="69">
        <v>10.37204454955064</v>
      </c>
      <c r="O409" s="102">
        <v>63.225236713980181</v>
      </c>
      <c r="P409" s="102">
        <v>64.036868066180602</v>
      </c>
    </row>
    <row r="410" spans="2:16" x14ac:dyDescent="0.2">
      <c r="B410" s="66">
        <v>38404</v>
      </c>
      <c r="C410" s="74">
        <v>2005</v>
      </c>
      <c r="D410" s="75">
        <v>76.996527777777786</v>
      </c>
      <c r="E410" s="68" t="str">
        <f t="shared" si="6"/>
        <v>Low</v>
      </c>
      <c r="F410" s="75">
        <v>5525.083333333333</v>
      </c>
      <c r="G410" s="101">
        <v>0.43071048745132057</v>
      </c>
      <c r="H410" s="101">
        <v>0.16658466293969929</v>
      </c>
      <c r="I410" s="101">
        <v>9.0499999999999997E-2</v>
      </c>
      <c r="J410" s="69">
        <v>0.13786323730138064</v>
      </c>
      <c r="K410" s="69">
        <v>6.0820736154336572E-2</v>
      </c>
      <c r="L410" s="75">
        <v>174.84894393261976</v>
      </c>
      <c r="M410" s="69">
        <v>26.252036316195273</v>
      </c>
      <c r="N410" s="69">
        <v>9.49211703178125</v>
      </c>
      <c r="O410" s="102">
        <v>68.350490581150765</v>
      </c>
      <c r="P410" s="102">
        <v>63.898719617786412</v>
      </c>
    </row>
    <row r="411" spans="2:16" x14ac:dyDescent="0.2">
      <c r="B411" s="66">
        <v>38405</v>
      </c>
      <c r="C411" s="74">
        <v>2005</v>
      </c>
      <c r="D411" s="75">
        <v>98.506944444444443</v>
      </c>
      <c r="E411" s="68" t="str">
        <f t="shared" si="6"/>
        <v>High</v>
      </c>
      <c r="F411" s="75">
        <v>5559.9149840595119</v>
      </c>
      <c r="G411" s="101">
        <v>0.44851671394061032</v>
      </c>
      <c r="H411" s="101">
        <v>0.17703206347179215</v>
      </c>
      <c r="I411" s="101">
        <v>0.10575</v>
      </c>
      <c r="J411" s="69">
        <v>0.15965361096902408</v>
      </c>
      <c r="K411" s="69">
        <v>8.7450700174665219E-2</v>
      </c>
      <c r="L411" s="75">
        <v>175.06182256837701</v>
      </c>
      <c r="M411" s="69">
        <v>27.446501236239005</v>
      </c>
      <c r="N411" s="69">
        <v>8.5495571829183969</v>
      </c>
      <c r="O411" s="102">
        <v>64.78080429099407</v>
      </c>
      <c r="P411" s="102">
        <v>51.124569848551033</v>
      </c>
    </row>
    <row r="412" spans="2:16" x14ac:dyDescent="0.2">
      <c r="B412" s="66">
        <v>38406</v>
      </c>
      <c r="C412" s="74">
        <v>2005</v>
      </c>
      <c r="D412" s="75">
        <v>100</v>
      </c>
      <c r="E412" s="68" t="str">
        <f t="shared" si="6"/>
        <v>High</v>
      </c>
      <c r="F412" s="75">
        <v>5630.125</v>
      </c>
      <c r="G412" s="101">
        <v>0.4296423707003989</v>
      </c>
      <c r="H412" s="101">
        <v>0.16727949052004468</v>
      </c>
      <c r="I412" s="101">
        <v>9.0750000000000011E-2</v>
      </c>
      <c r="J412" s="69">
        <v>0.13326609060967742</v>
      </c>
      <c r="K412" s="69">
        <v>7.7068968221893838E-2</v>
      </c>
      <c r="L412" s="75">
        <v>194.55045126793425</v>
      </c>
      <c r="M412" s="69">
        <v>25.561279036922027</v>
      </c>
      <c r="N412" s="69">
        <v>7.8167504781469237</v>
      </c>
      <c r="O412" s="102">
        <v>69.343389888780891</v>
      </c>
      <c r="P412" s="102">
        <v>54.464452634536784</v>
      </c>
    </row>
    <row r="413" spans="2:16" x14ac:dyDescent="0.2">
      <c r="B413" s="66">
        <v>38407</v>
      </c>
      <c r="C413" s="74">
        <v>2005</v>
      </c>
      <c r="D413" s="75">
        <v>94.861111111111114</v>
      </c>
      <c r="E413" s="68" t="str">
        <f t="shared" si="6"/>
        <v>High</v>
      </c>
      <c r="F413" s="75">
        <v>5316.166666666667</v>
      </c>
      <c r="G413" s="101">
        <v>0.43764559666167668</v>
      </c>
      <c r="H413" s="101">
        <v>0.14070696422030285</v>
      </c>
      <c r="I413" s="101">
        <v>8.3750000000000005E-2</v>
      </c>
      <c r="J413" s="69">
        <v>0.13521129563465303</v>
      </c>
      <c r="K413" s="69">
        <v>4.5223372765952508E-2</v>
      </c>
      <c r="L413" s="75">
        <v>207.11281406476601</v>
      </c>
      <c r="M413" s="69">
        <v>26.853039730346143</v>
      </c>
      <c r="N413" s="69">
        <v>8.4804445781920794</v>
      </c>
      <c r="O413" s="102">
        <v>69.454397940918014</v>
      </c>
      <c r="P413" s="102">
        <v>68.223168718527162</v>
      </c>
    </row>
    <row r="414" spans="2:16" x14ac:dyDescent="0.2">
      <c r="B414" s="66">
        <v>38408</v>
      </c>
      <c r="C414" s="74">
        <v>2005</v>
      </c>
      <c r="D414" s="75">
        <v>90.121527777777786</v>
      </c>
      <c r="E414" s="68" t="str">
        <f t="shared" si="6"/>
        <v>High</v>
      </c>
      <c r="F414" s="75">
        <v>5060.9618104667652</v>
      </c>
      <c r="G414" s="101">
        <v>0.40880823701349872</v>
      </c>
      <c r="H414" s="101">
        <v>0.13937863301458875</v>
      </c>
      <c r="I414" s="101">
        <v>7.2250000000000009E-2</v>
      </c>
      <c r="J414" s="69">
        <v>0.13760781435665836</v>
      </c>
      <c r="K414" s="69">
        <v>5.5050856659400751E-2</v>
      </c>
      <c r="L414" s="75">
        <v>186.5027415874905</v>
      </c>
      <c r="M414" s="69">
        <v>27.210013943741281</v>
      </c>
      <c r="N414" s="69">
        <v>8.4729667128382982</v>
      </c>
      <c r="O414" s="102">
        <v>66.676257164197608</v>
      </c>
      <c r="P414" s="102">
        <v>60.897769469878746</v>
      </c>
    </row>
    <row r="415" spans="2:16" x14ac:dyDescent="0.2">
      <c r="B415" s="66">
        <v>38409</v>
      </c>
      <c r="C415" s="74">
        <v>2005</v>
      </c>
      <c r="D415" s="75">
        <v>40.659722222222221</v>
      </c>
      <c r="E415" s="68" t="str">
        <f t="shared" si="6"/>
        <v>Low</v>
      </c>
      <c r="F415" s="75">
        <v>4633.333333333333</v>
      </c>
      <c r="G415" s="101">
        <v>0.46861847056978412</v>
      </c>
      <c r="H415" s="101">
        <v>0.17363433893237412</v>
      </c>
      <c r="I415" s="101">
        <v>7.1249999999999994E-2</v>
      </c>
      <c r="J415" s="69">
        <v>0.11878430421805757</v>
      </c>
      <c r="K415" s="69">
        <v>5.5242621792259326E-2</v>
      </c>
      <c r="L415" s="75">
        <v>167.6178019861575</v>
      </c>
      <c r="M415" s="69">
        <v>26.970581548148626</v>
      </c>
      <c r="N415" s="69">
        <v>9.1424211761837455</v>
      </c>
      <c r="O415" s="102">
        <v>74.982099736840766</v>
      </c>
      <c r="P415" s="102">
        <v>68.598133006030494</v>
      </c>
    </row>
    <row r="416" spans="2:16" x14ac:dyDescent="0.2">
      <c r="B416" s="66">
        <v>38410</v>
      </c>
      <c r="C416" s="74">
        <v>2005</v>
      </c>
      <c r="D416" s="75">
        <v>94.340277777777771</v>
      </c>
      <c r="E416" s="68" t="str">
        <f t="shared" si="6"/>
        <v>High</v>
      </c>
      <c r="F416" s="75">
        <v>6090.5</v>
      </c>
      <c r="G416" s="101">
        <v>0.50319173137817086</v>
      </c>
      <c r="H416" s="101">
        <v>0.21070682379935968</v>
      </c>
      <c r="I416" s="101">
        <v>7.8750000000000001E-2</v>
      </c>
      <c r="J416" s="69">
        <v>0.13120094469528695</v>
      </c>
      <c r="K416" s="69">
        <v>6.3654079305146508E-2</v>
      </c>
      <c r="L416" s="75">
        <v>205.38752524193848</v>
      </c>
      <c r="M416" s="69">
        <v>29.778679337214257</v>
      </c>
      <c r="N416" s="69">
        <v>11.78352546052909</v>
      </c>
      <c r="O416" s="102">
        <v>74.252843856927811</v>
      </c>
      <c r="P416" s="102">
        <v>70.167790024922382</v>
      </c>
    </row>
    <row r="417" spans="2:16" x14ac:dyDescent="0.2">
      <c r="B417" s="66">
        <v>38411</v>
      </c>
      <c r="C417" s="74">
        <v>2005</v>
      </c>
      <c r="D417" s="75">
        <v>94.045138888888886</v>
      </c>
      <c r="E417" s="68" t="str">
        <f t="shared" si="6"/>
        <v>High</v>
      </c>
      <c r="F417" s="75">
        <v>5619.3088857545799</v>
      </c>
      <c r="G417" s="101">
        <v>0.47202197090645548</v>
      </c>
      <c r="H417" s="101">
        <v>0.2216835617768424</v>
      </c>
      <c r="I417" s="101">
        <v>7.6749999999999999E-2</v>
      </c>
      <c r="J417" s="69">
        <v>9.5144912015792685E-2</v>
      </c>
      <c r="K417" s="69">
        <v>8.2404091723171619E-2</v>
      </c>
      <c r="L417" s="75">
        <v>183.94503839444158</v>
      </c>
      <c r="M417" s="69">
        <v>28.571832075218811</v>
      </c>
      <c r="N417" s="69">
        <v>10.606212536454628</v>
      </c>
      <c r="O417" s="102">
        <v>80.10910058066041</v>
      </c>
      <c r="P417" s="102">
        <v>63.318820423267944</v>
      </c>
    </row>
    <row r="418" spans="2:16" x14ac:dyDescent="0.2">
      <c r="B418" s="66">
        <v>38412</v>
      </c>
      <c r="C418" s="74">
        <v>2005</v>
      </c>
      <c r="D418" s="75">
        <v>82.395833333333343</v>
      </c>
      <c r="E418" s="68" t="str">
        <f t="shared" si="6"/>
        <v>Low</v>
      </c>
      <c r="F418" s="75">
        <v>4689.718142548596</v>
      </c>
      <c r="G418" s="101">
        <v>0.41412716888207024</v>
      </c>
      <c r="H418" s="101">
        <v>0.20978639588138107</v>
      </c>
      <c r="I418" s="101">
        <v>9.2999999999999999E-2</v>
      </c>
      <c r="J418" s="69">
        <v>7.1935152237073294E-2</v>
      </c>
      <c r="K418" s="69">
        <v>6.7210761449189499E-2</v>
      </c>
      <c r="L418" s="75">
        <v>150.81088067139476</v>
      </c>
      <c r="M418" s="69">
        <v>23.244353759507515</v>
      </c>
      <c r="N418" s="69">
        <v>9.7220274045908912</v>
      </c>
      <c r="O418" s="102">
        <v>82.885843474758332</v>
      </c>
      <c r="P418" s="102">
        <v>68.434662126706939</v>
      </c>
    </row>
    <row r="419" spans="2:16" x14ac:dyDescent="0.2">
      <c r="B419" s="66">
        <v>38413</v>
      </c>
      <c r="C419" s="74">
        <v>2005</v>
      </c>
      <c r="D419" s="75">
        <v>92.673611111111114</v>
      </c>
      <c r="E419" s="68" t="str">
        <f t="shared" si="6"/>
        <v>High</v>
      </c>
      <c r="F419" s="75">
        <v>5019.7525773195885</v>
      </c>
      <c r="G419" s="101">
        <v>0.46347898371589757</v>
      </c>
      <c r="H419" s="101">
        <v>0.17125910428623556</v>
      </c>
      <c r="I419" s="101">
        <v>3.6249999999999998E-2</v>
      </c>
      <c r="J419" s="69">
        <v>7.908106496203629E-2</v>
      </c>
      <c r="K419" s="69">
        <v>5.2275366300416119E-2</v>
      </c>
      <c r="L419" s="75">
        <v>179.76044469379801</v>
      </c>
      <c r="M419" s="69">
        <v>34.555020841047408</v>
      </c>
      <c r="N419" s="69">
        <v>10.723672492101731</v>
      </c>
      <c r="O419" s="102">
        <v>83.127541238048678</v>
      </c>
      <c r="P419" s="102">
        <v>69.815796236197599</v>
      </c>
    </row>
    <row r="420" spans="2:16" x14ac:dyDescent="0.2">
      <c r="B420" s="66">
        <v>38414</v>
      </c>
      <c r="C420" s="74">
        <v>2005</v>
      </c>
      <c r="D420" s="75">
        <v>57.065972222222214</v>
      </c>
      <c r="E420" s="68" t="str">
        <f t="shared" si="6"/>
        <v>Low</v>
      </c>
      <c r="F420" s="75">
        <v>3724.3114406779659</v>
      </c>
      <c r="G420" s="101">
        <v>0.33951930529644314</v>
      </c>
      <c r="H420" s="101">
        <v>0.10660109165830904</v>
      </c>
      <c r="I420" s="101">
        <v>3.0499999999999999E-2</v>
      </c>
      <c r="J420" s="69">
        <v>8.1359503787268125E-2</v>
      </c>
      <c r="K420" s="69">
        <v>4.1013491876352282E-2</v>
      </c>
      <c r="L420" s="75">
        <v>141.48728379613851</v>
      </c>
      <c r="M420" s="69">
        <v>28.497127917581043</v>
      </c>
      <c r="N420" s="69">
        <v>7.260265844311693</v>
      </c>
      <c r="O420" s="102">
        <v>76.254483768446221</v>
      </c>
      <c r="P420" s="102">
        <v>61.875630618886312</v>
      </c>
    </row>
    <row r="421" spans="2:16" x14ac:dyDescent="0.2">
      <c r="B421" s="66">
        <v>38415</v>
      </c>
      <c r="C421" s="74">
        <v>2005</v>
      </c>
      <c r="D421" s="75">
        <v>61.145833333333336</v>
      </c>
      <c r="E421" s="68" t="str">
        <f t="shared" si="6"/>
        <v>Low</v>
      </c>
      <c r="F421" s="75">
        <v>4283.961093585699</v>
      </c>
      <c r="G421" s="101">
        <v>0.40008680945303776</v>
      </c>
      <c r="H421" s="101">
        <v>0.17186850615536348</v>
      </c>
      <c r="I421" s="101">
        <v>1.95E-2</v>
      </c>
      <c r="J421" s="69">
        <v>8.2272199246683705E-2</v>
      </c>
      <c r="K421" s="69">
        <v>6.6111341189738368E-2</v>
      </c>
      <c r="L421" s="75">
        <v>147.76076041711599</v>
      </c>
      <c r="M421" s="69">
        <v>28.764408339279946</v>
      </c>
      <c r="N421" s="69">
        <v>9.6104680974993677</v>
      </c>
      <c r="O421" s="102">
        <v>79.66417186764663</v>
      </c>
      <c r="P421" s="102">
        <v>61.95980937990759</v>
      </c>
    </row>
    <row r="422" spans="2:16" x14ac:dyDescent="0.2">
      <c r="B422" s="66">
        <v>38416</v>
      </c>
      <c r="C422" s="74">
        <v>2005</v>
      </c>
      <c r="D422" s="75">
        <v>42.569444444444443</v>
      </c>
      <c r="E422" s="68" t="str">
        <f t="shared" si="6"/>
        <v>Low</v>
      </c>
      <c r="F422" s="75">
        <v>6726.4727626459135</v>
      </c>
      <c r="G422" s="101">
        <v>0.55587548284843513</v>
      </c>
      <c r="H422" s="101">
        <v>0.34666962477118834</v>
      </c>
      <c r="I422" s="101">
        <v>7.7750000000000014E-2</v>
      </c>
      <c r="J422" s="69">
        <v>7.9884263201564096E-2</v>
      </c>
      <c r="K422" s="69">
        <v>8.469294626268109E-2</v>
      </c>
      <c r="L422" s="75">
        <v>194.10774896784977</v>
      </c>
      <c r="M422" s="69">
        <v>27.913939129499717</v>
      </c>
      <c r="N422" s="69">
        <v>15.404029923746551</v>
      </c>
      <c r="O422" s="102">
        <v>85.874823840116704</v>
      </c>
      <c r="P422" s="102">
        <v>75.987265294229672</v>
      </c>
    </row>
    <row r="423" spans="2:16" x14ac:dyDescent="0.2">
      <c r="B423" s="66">
        <v>38417</v>
      </c>
      <c r="C423" s="74">
        <v>2005</v>
      </c>
      <c r="D423" s="75">
        <v>42.777777777777779</v>
      </c>
      <c r="E423" s="68" t="str">
        <f t="shared" si="6"/>
        <v>Low</v>
      </c>
      <c r="F423" s="75">
        <v>5788.3473451327427</v>
      </c>
      <c r="G423" s="101">
        <v>0.51734316682008363</v>
      </c>
      <c r="H423" s="101">
        <v>0.21593493686192469</v>
      </c>
      <c r="I423" s="101">
        <v>4.3999999999999997E-2</v>
      </c>
      <c r="J423" s="69">
        <v>9.0688555906819776E-2</v>
      </c>
      <c r="K423" s="69">
        <v>5.7496437839860033E-2</v>
      </c>
      <c r="L423" s="75">
        <v>86.723044023555502</v>
      </c>
      <c r="M423" s="69">
        <v>29.660465423372862</v>
      </c>
      <c r="N423" s="69">
        <v>11.03816674054616</v>
      </c>
      <c r="O423" s="102">
        <v>82.722826754488665</v>
      </c>
      <c r="P423" s="102">
        <v>73.756475960220541</v>
      </c>
    </row>
    <row r="424" spans="2:16" x14ac:dyDescent="0.2">
      <c r="B424" s="66">
        <v>38418</v>
      </c>
      <c r="C424" s="74">
        <v>2005</v>
      </c>
      <c r="D424" s="75">
        <v>47.56944444444445</v>
      </c>
      <c r="E424" s="68" t="str">
        <f t="shared" si="6"/>
        <v>Low</v>
      </c>
      <c r="F424" s="75">
        <v>6213.6074766355141</v>
      </c>
      <c r="G424" s="101">
        <v>0.72134742442525912</v>
      </c>
      <c r="H424" s="101">
        <v>0.44999825616378891</v>
      </c>
      <c r="I424" s="101">
        <v>6.3E-2</v>
      </c>
      <c r="J424" s="69">
        <v>9.0411426636818545E-2</v>
      </c>
      <c r="K424" s="69">
        <v>0.10026952335445516</v>
      </c>
      <c r="L424" s="75">
        <v>150.4428195677695</v>
      </c>
      <c r="M424" s="69">
        <v>33.297274739634823</v>
      </c>
      <c r="N424" s="69">
        <v>18.506833181713894</v>
      </c>
      <c r="O424" s="102">
        <v>87.704169563236348</v>
      </c>
      <c r="P424" s="102">
        <v>78.140703380640844</v>
      </c>
    </row>
    <row r="425" spans="2:16" x14ac:dyDescent="0.2">
      <c r="B425" s="66">
        <v>38419</v>
      </c>
      <c r="C425" s="74">
        <v>2005</v>
      </c>
      <c r="D425" s="75">
        <v>55.416666666666671</v>
      </c>
      <c r="E425" s="68" t="str">
        <f t="shared" si="6"/>
        <v>Low</v>
      </c>
      <c r="F425" s="75">
        <v>5167.2893081761003</v>
      </c>
      <c r="G425" s="101">
        <v>0.6271607893607466</v>
      </c>
      <c r="H425" s="101">
        <v>0.33617421700716937</v>
      </c>
      <c r="I425" s="101">
        <v>7.7499999999999999E-2</v>
      </c>
      <c r="J425" s="69">
        <v>7.69950248203497E-2</v>
      </c>
      <c r="K425" s="69">
        <v>7.8565340475118026E-2</v>
      </c>
      <c r="L425" s="75">
        <v>172.94406681972549</v>
      </c>
      <c r="M425" s="69">
        <v>31.098665012846759</v>
      </c>
      <c r="N425" s="69">
        <v>14.604107607246984</v>
      </c>
      <c r="O425" s="102">
        <v>87.940949609568577</v>
      </c>
      <c r="P425" s="102">
        <v>77.044018171758793</v>
      </c>
    </row>
    <row r="426" spans="2:16" x14ac:dyDescent="0.2">
      <c r="B426" s="66">
        <v>38420</v>
      </c>
      <c r="C426" s="74">
        <v>2005</v>
      </c>
      <c r="D426" s="75">
        <v>59.079861111111107</v>
      </c>
      <c r="E426" s="68" t="str">
        <f t="shared" si="6"/>
        <v>Low</v>
      </c>
      <c r="F426" s="75">
        <v>5522.0275761973917</v>
      </c>
      <c r="G426" s="101">
        <v>0.56753960034052819</v>
      </c>
      <c r="H426" s="101">
        <v>0.29354610180695495</v>
      </c>
      <c r="I426" s="101">
        <v>6.5000000000000002E-2</v>
      </c>
      <c r="J426" s="69">
        <v>8.7051888644441883E-2</v>
      </c>
      <c r="K426" s="69">
        <v>8.9865428067418554E-2</v>
      </c>
      <c r="L426" s="75">
        <v>165.69193656722175</v>
      </c>
      <c r="M426" s="69">
        <v>35.457427260810512</v>
      </c>
      <c r="N426" s="69">
        <v>15.083465164339511</v>
      </c>
      <c r="O426" s="102">
        <v>84.869658247537885</v>
      </c>
      <c r="P426" s="102">
        <v>69.801733757862124</v>
      </c>
    </row>
    <row r="427" spans="2:16" x14ac:dyDescent="0.2">
      <c r="B427" s="66">
        <v>38421</v>
      </c>
      <c r="C427" s="74">
        <v>2005</v>
      </c>
      <c r="D427" s="75">
        <v>77.256944444444429</v>
      </c>
      <c r="E427" s="68" t="str">
        <f t="shared" si="6"/>
        <v>Low</v>
      </c>
      <c r="F427" s="75">
        <v>5587.744791666667</v>
      </c>
      <c r="G427" s="101">
        <v>0.64787756316444378</v>
      </c>
      <c r="H427" s="101">
        <v>0.34575888999801274</v>
      </c>
      <c r="I427" s="101">
        <v>9.9000000000000005E-2</v>
      </c>
      <c r="J427" s="69">
        <v>8.4811549139282433E-2</v>
      </c>
      <c r="K427" s="69">
        <v>9.1544254606577669E-2</v>
      </c>
      <c r="L427" s="75">
        <v>182.77438337462425</v>
      </c>
      <c r="M427" s="69">
        <v>34.530428048403941</v>
      </c>
      <c r="N427" s="69">
        <v>15.643139514440085</v>
      </c>
      <c r="O427" s="102">
        <v>87.123260505570698</v>
      </c>
      <c r="P427" s="102">
        <v>73.956382752286459</v>
      </c>
    </row>
    <row r="428" spans="2:16" x14ac:dyDescent="0.2">
      <c r="B428" s="66">
        <v>38422</v>
      </c>
      <c r="C428" s="74">
        <v>2005</v>
      </c>
      <c r="D428" s="75">
        <v>87.378472222222214</v>
      </c>
      <c r="E428" s="68" t="str">
        <f t="shared" si="6"/>
        <v>Low</v>
      </c>
      <c r="F428" s="75">
        <v>5412.7687500000002</v>
      </c>
      <c r="G428" s="101">
        <v>0.5641872307187269</v>
      </c>
      <c r="H428" s="101">
        <v>0.29185531059958336</v>
      </c>
      <c r="I428" s="101">
        <v>7.9250000000000001E-2</v>
      </c>
      <c r="J428" s="69">
        <v>7.680675748542512E-2</v>
      </c>
      <c r="K428" s="69">
        <v>7.2000609934297341E-2</v>
      </c>
      <c r="L428" s="75">
        <v>193.85246839781274</v>
      </c>
      <c r="M428" s="69">
        <v>29.508751134870671</v>
      </c>
      <c r="N428" s="69">
        <v>13.348589096016894</v>
      </c>
      <c r="O428" s="102">
        <v>86.611724089680195</v>
      </c>
      <c r="P428" s="102">
        <v>75.738529867255522</v>
      </c>
    </row>
    <row r="429" spans="2:16" x14ac:dyDescent="0.2">
      <c r="B429" s="66">
        <v>38423</v>
      </c>
      <c r="C429" s="74">
        <v>2005</v>
      </c>
      <c r="D429" s="75">
        <v>81.145833333333343</v>
      </c>
      <c r="E429" s="68" t="str">
        <f t="shared" si="6"/>
        <v>Low</v>
      </c>
      <c r="F429" s="75">
        <v>5270.4218749999991</v>
      </c>
      <c r="G429" s="101">
        <v>0.61122046447186096</v>
      </c>
      <c r="H429" s="101">
        <v>0.27782813586483535</v>
      </c>
      <c r="I429" s="101">
        <v>6.9750000000000006E-2</v>
      </c>
      <c r="J429" s="69">
        <v>6.8021757118033266E-2</v>
      </c>
      <c r="K429" s="69">
        <v>5.0824205385642321E-2</v>
      </c>
      <c r="L429" s="75">
        <v>154.51886103648553</v>
      </c>
      <c r="M429" s="69">
        <v>28.856708202930371</v>
      </c>
      <c r="N429" s="69">
        <v>12.08151740711673</v>
      </c>
      <c r="O429" s="102">
        <v>89.080543144833698</v>
      </c>
      <c r="P429" s="102">
        <v>82.050118765285021</v>
      </c>
    </row>
    <row r="430" spans="2:16" x14ac:dyDescent="0.2">
      <c r="B430" s="66">
        <v>38424</v>
      </c>
      <c r="C430" s="74">
        <v>2005</v>
      </c>
      <c r="D430" s="75">
        <v>76.3888888888889</v>
      </c>
      <c r="E430" s="68" t="str">
        <f t="shared" si="6"/>
        <v>Low</v>
      </c>
      <c r="F430" s="75">
        <v>5253.2958333333336</v>
      </c>
      <c r="G430" s="101">
        <v>0.61181917078241355</v>
      </c>
      <c r="H430" s="101">
        <v>0.30814328301266625</v>
      </c>
      <c r="I430" s="101">
        <v>6.5750000000000003E-2</v>
      </c>
      <c r="J430" s="69">
        <v>7.5915698397210588E-2</v>
      </c>
      <c r="K430" s="69">
        <v>6.2471795935184468E-2</v>
      </c>
      <c r="L430" s="75">
        <v>157.39082873876276</v>
      </c>
      <c r="M430" s="69">
        <v>29.00926592145187</v>
      </c>
      <c r="N430" s="69">
        <v>13.326236890099446</v>
      </c>
      <c r="O430" s="102">
        <v>87.82162402725551</v>
      </c>
      <c r="P430" s="102">
        <v>80.10186534957117</v>
      </c>
    </row>
    <row r="431" spans="2:16" x14ac:dyDescent="0.2">
      <c r="B431" s="66">
        <v>38425</v>
      </c>
      <c r="C431" s="74">
        <v>2005</v>
      </c>
      <c r="D431" s="75">
        <v>73.315972222222229</v>
      </c>
      <c r="E431" s="68" t="str">
        <f t="shared" si="6"/>
        <v>Low</v>
      </c>
      <c r="F431" s="75">
        <v>5492.291666666667</v>
      </c>
      <c r="G431" s="101">
        <v>0.67909229658055992</v>
      </c>
      <c r="H431" s="101">
        <v>0.35503367666617419</v>
      </c>
      <c r="I431" s="101">
        <v>7.9000000000000001E-2</v>
      </c>
      <c r="J431" s="69">
        <v>7.5707163681731027E-2</v>
      </c>
      <c r="K431" s="69">
        <v>8.4967181466390221E-2</v>
      </c>
      <c r="L431" s="75">
        <v>192.3784228023415</v>
      </c>
      <c r="M431" s="69">
        <v>31.867549017024505</v>
      </c>
      <c r="N431" s="69">
        <v>14.314513164527897</v>
      </c>
      <c r="O431" s="102">
        <v>89.063184589603395</v>
      </c>
      <c r="P431" s="102">
        <v>76.521838149005731</v>
      </c>
    </row>
    <row r="432" spans="2:16" x14ac:dyDescent="0.2">
      <c r="B432" s="66">
        <v>38426</v>
      </c>
      <c r="C432" s="74">
        <v>2005</v>
      </c>
      <c r="D432" s="75">
        <v>91.076388888888886</v>
      </c>
      <c r="E432" s="68" t="str">
        <f t="shared" si="6"/>
        <v>High</v>
      </c>
      <c r="F432" s="75">
        <v>5626.9083333333328</v>
      </c>
      <c r="G432" s="101">
        <v>0.59353635363759183</v>
      </c>
      <c r="H432" s="101">
        <v>0.26447786571300619</v>
      </c>
      <c r="I432" s="101">
        <v>9.35E-2</v>
      </c>
      <c r="J432" s="69">
        <v>7.5879508393480857E-2</v>
      </c>
      <c r="K432" s="69">
        <v>5.7873377852119545E-2</v>
      </c>
      <c r="L432" s="75">
        <v>178.738547872802</v>
      </c>
      <c r="M432" s="69">
        <v>29.484672507672926</v>
      </c>
      <c r="N432" s="69">
        <v>11.79528353199577</v>
      </c>
      <c r="O432" s="102">
        <v>87.4403485504033</v>
      </c>
      <c r="P432" s="102">
        <v>78.502221948322131</v>
      </c>
    </row>
    <row r="433" spans="2:16" x14ac:dyDescent="0.2">
      <c r="B433" s="66">
        <v>38427</v>
      </c>
      <c r="C433" s="74">
        <v>2005</v>
      </c>
      <c r="D433" s="75">
        <v>89.010416666666657</v>
      </c>
      <c r="E433" s="68" t="str">
        <f t="shared" si="6"/>
        <v>Low</v>
      </c>
      <c r="F433" s="75">
        <v>5602.8208333333341</v>
      </c>
      <c r="G433" s="101">
        <v>0.51894862256082874</v>
      </c>
      <c r="H433" s="101">
        <v>0.22878913518446808</v>
      </c>
      <c r="I433" s="101">
        <v>6.7250000000000004E-2</v>
      </c>
      <c r="J433" s="69">
        <v>6.8300565214421696E-2</v>
      </c>
      <c r="K433" s="69">
        <v>6.2009520662988489E-2</v>
      </c>
      <c r="L433" s="75">
        <v>168.39861427437097</v>
      </c>
      <c r="M433" s="69">
        <v>27.622157585805201</v>
      </c>
      <c r="N433" s="69">
        <v>10.259354650841715</v>
      </c>
      <c r="O433" s="102">
        <v>87.053814053672426</v>
      </c>
      <c r="P433" s="102">
        <v>73.339714449208131</v>
      </c>
    </row>
    <row r="434" spans="2:16" x14ac:dyDescent="0.2">
      <c r="B434" s="66">
        <v>38428</v>
      </c>
      <c r="C434" s="74">
        <v>2005</v>
      </c>
      <c r="D434" s="75">
        <v>90.989583333333329</v>
      </c>
      <c r="E434" s="68" t="str">
        <f t="shared" si="6"/>
        <v>High</v>
      </c>
      <c r="F434" s="75">
        <v>5308.7739583333323</v>
      </c>
      <c r="G434" s="101">
        <v>0.58051558618826571</v>
      </c>
      <c r="H434" s="101">
        <v>0.24565322462233416</v>
      </c>
      <c r="I434" s="101">
        <v>6.8250000000000005E-2</v>
      </c>
      <c r="J434" s="69">
        <v>7.2671200730830748E-2</v>
      </c>
      <c r="K434" s="69">
        <v>5.4375706261510497E-2</v>
      </c>
      <c r="L434" s="75">
        <v>193.09518272793926</v>
      </c>
      <c r="M434" s="69">
        <v>28.64815977424955</v>
      </c>
      <c r="N434" s="69">
        <v>10.817175388747025</v>
      </c>
      <c r="O434" s="102">
        <v>87.703833949416037</v>
      </c>
      <c r="P434" s="102">
        <v>78.257709996100786</v>
      </c>
    </row>
    <row r="435" spans="2:16" x14ac:dyDescent="0.2">
      <c r="B435" s="66">
        <v>38429</v>
      </c>
      <c r="C435" s="74">
        <v>2005</v>
      </c>
      <c r="D435" s="75">
        <v>85.260416666666657</v>
      </c>
      <c r="E435" s="68" t="str">
        <f t="shared" si="6"/>
        <v>Low</v>
      </c>
      <c r="F435" s="75">
        <v>5334.5686134002117</v>
      </c>
      <c r="G435" s="101">
        <v>0.54952687398118072</v>
      </c>
      <c r="H435" s="101">
        <v>0.23993744571331799</v>
      </c>
      <c r="I435" s="101">
        <v>4.5499999999999999E-2</v>
      </c>
      <c r="J435" s="69">
        <v>7.038903683810914E-2</v>
      </c>
      <c r="K435" s="69">
        <v>5.7571255448145779E-2</v>
      </c>
      <c r="L435" s="75">
        <v>160.56054932753699</v>
      </c>
      <c r="M435" s="69">
        <v>29.419747401879132</v>
      </c>
      <c r="N435" s="69">
        <v>11.228261864821476</v>
      </c>
      <c r="O435" s="102">
        <v>87.399441658835642</v>
      </c>
      <c r="P435" s="102">
        <v>76.396446108599946</v>
      </c>
    </row>
    <row r="436" spans="2:16" x14ac:dyDescent="0.2">
      <c r="B436" s="66">
        <v>38430</v>
      </c>
      <c r="C436" s="74">
        <v>2005</v>
      </c>
      <c r="D436" s="75">
        <v>77.222222222222214</v>
      </c>
      <c r="E436" s="68" t="str">
        <f t="shared" si="6"/>
        <v>Low</v>
      </c>
      <c r="F436" s="75">
        <v>5802.1029411764712</v>
      </c>
      <c r="G436" s="101">
        <v>0.64235952312317224</v>
      </c>
      <c r="H436" s="101">
        <v>0.56886916496207007</v>
      </c>
      <c r="I436" s="101">
        <v>5.6250000000000001E-2</v>
      </c>
      <c r="J436" s="69">
        <v>6.5431490924431179E-2</v>
      </c>
      <c r="K436" s="69">
        <v>0.11982177926273241</v>
      </c>
      <c r="L436" s="75">
        <v>177.90067693740224</v>
      </c>
      <c r="M436" s="69">
        <v>34.282631852102604</v>
      </c>
      <c r="N436" s="69">
        <v>26.752477626274594</v>
      </c>
      <c r="O436" s="102">
        <v>89.985521064082334</v>
      </c>
      <c r="P436" s="102">
        <v>79.291797554960368</v>
      </c>
    </row>
    <row r="437" spans="2:16" x14ac:dyDescent="0.2">
      <c r="B437" s="66">
        <v>38431</v>
      </c>
      <c r="C437" s="74">
        <v>2005</v>
      </c>
      <c r="D437" s="75">
        <v>70.329861111111114</v>
      </c>
      <c r="E437" s="68" t="str">
        <f t="shared" si="6"/>
        <v>Low</v>
      </c>
      <c r="F437" s="75">
        <v>5356.0947916666664</v>
      </c>
      <c r="G437" s="101">
        <v>0.60531543947054089</v>
      </c>
      <c r="H437" s="101">
        <v>0.46928888113052286</v>
      </c>
      <c r="I437" s="101">
        <v>6.0750000000000005E-2</v>
      </c>
      <c r="J437" s="69">
        <v>5.7420187059451518E-2</v>
      </c>
      <c r="K437" s="69">
        <v>9.5899826882713202E-2</v>
      </c>
      <c r="L437" s="75">
        <v>183.151415476024</v>
      </c>
      <c r="M437" s="69">
        <v>26.746723562368356</v>
      </c>
      <c r="N437" s="69">
        <v>18.284429633079956</v>
      </c>
      <c r="O437" s="102">
        <v>90.708149152776357</v>
      </c>
      <c r="P437" s="102">
        <v>79.983171462382913</v>
      </c>
    </row>
    <row r="438" spans="2:16" x14ac:dyDescent="0.2">
      <c r="B438" s="66">
        <v>38432</v>
      </c>
      <c r="C438" s="74">
        <v>2005</v>
      </c>
      <c r="D438" s="75">
        <v>84.427083333333329</v>
      </c>
      <c r="E438" s="68" t="str">
        <f t="shared" si="6"/>
        <v>Low</v>
      </c>
      <c r="F438" s="75">
        <v>5156.6895833333338</v>
      </c>
      <c r="G438" s="101">
        <v>0.5178998693320469</v>
      </c>
      <c r="H438" s="101">
        <v>0.2513185754734889</v>
      </c>
      <c r="I438" s="101">
        <v>4.8750000000000002E-2</v>
      </c>
      <c r="J438" s="69">
        <v>6.281917483833116E-2</v>
      </c>
      <c r="K438" s="69">
        <v>5.6477379648412603E-2</v>
      </c>
      <c r="L438" s="75">
        <v>147.372384334402</v>
      </c>
      <c r="M438" s="69">
        <v>29.412673136254295</v>
      </c>
      <c r="N438" s="69">
        <v>12.622505803653882</v>
      </c>
      <c r="O438" s="102">
        <v>88.058425601976964</v>
      </c>
      <c r="P438" s="102">
        <v>77.875923693695043</v>
      </c>
    </row>
    <row r="439" spans="2:16" x14ac:dyDescent="0.2">
      <c r="B439" s="66">
        <v>38433</v>
      </c>
      <c r="C439" s="74">
        <v>2005</v>
      </c>
      <c r="D439" s="75">
        <v>58.246527777777779</v>
      </c>
      <c r="E439" s="68" t="str">
        <f t="shared" si="6"/>
        <v>Low</v>
      </c>
      <c r="F439" s="75">
        <v>4832.7895833333332</v>
      </c>
      <c r="G439" s="101">
        <v>0.46870064693932373</v>
      </c>
      <c r="H439" s="101">
        <v>0.33312385318386684</v>
      </c>
      <c r="I439" s="101">
        <v>3.9750000000000001E-2</v>
      </c>
      <c r="J439" s="69">
        <v>6.4267222702476659E-2</v>
      </c>
      <c r="K439" s="69">
        <v>7.3145622690081485E-2</v>
      </c>
      <c r="L439" s="75">
        <v>172.27901373570199</v>
      </c>
      <c r="M439" s="69">
        <v>28.604639641812405</v>
      </c>
      <c r="N439" s="69">
        <v>18.419469685304183</v>
      </c>
      <c r="O439" s="102">
        <v>86.48243716561214</v>
      </c>
      <c r="P439" s="102">
        <v>78.353496777372385</v>
      </c>
    </row>
    <row r="440" spans="2:16" x14ac:dyDescent="0.2">
      <c r="B440" s="66">
        <v>38434</v>
      </c>
      <c r="C440" s="74">
        <v>2005</v>
      </c>
      <c r="D440" s="75">
        <v>72.673611111111114</v>
      </c>
      <c r="E440" s="68" t="str">
        <f t="shared" si="6"/>
        <v>Low</v>
      </c>
      <c r="F440" s="75">
        <v>4603.4086956521705</v>
      </c>
      <c r="G440" s="101">
        <v>0.59307465358364309</v>
      </c>
      <c r="H440" s="101">
        <v>0.37976177471672867</v>
      </c>
      <c r="I440" s="101">
        <v>5.0250000000000003E-2</v>
      </c>
      <c r="J440" s="69">
        <v>6.7188633288981017E-2</v>
      </c>
      <c r="K440" s="69">
        <v>6.6067878823105206E-2</v>
      </c>
      <c r="L440" s="75">
        <v>140.16664208578501</v>
      </c>
      <c r="M440" s="69">
        <v>27.802750862018119</v>
      </c>
      <c r="N440" s="69">
        <v>16.610482040958889</v>
      </c>
      <c r="O440" s="102">
        <v>88.885935521093941</v>
      </c>
      <c r="P440" s="102">
        <v>82.932666868116513</v>
      </c>
    </row>
    <row r="441" spans="2:16" x14ac:dyDescent="0.2">
      <c r="B441" s="66">
        <v>38435</v>
      </c>
      <c r="C441" s="74">
        <v>2005</v>
      </c>
      <c r="D441" s="75">
        <v>69.791666666666657</v>
      </c>
      <c r="E441" s="68" t="str">
        <f t="shared" si="6"/>
        <v>Low</v>
      </c>
      <c r="F441" s="75">
        <v>5275.5360169491523</v>
      </c>
      <c r="G441" s="101">
        <v>0.719425153819505</v>
      </c>
      <c r="H441" s="101">
        <v>0.48222380966204531</v>
      </c>
      <c r="I441" s="101">
        <v>4.7500000000000001E-2</v>
      </c>
      <c r="J441" s="69">
        <v>7.7146767391179413E-2</v>
      </c>
      <c r="K441" s="69">
        <v>0.11449662093851458</v>
      </c>
      <c r="L441" s="75">
        <v>186.99001189381602</v>
      </c>
      <c r="M441" s="69">
        <v>32.588267840462905</v>
      </c>
      <c r="N441" s="69">
        <v>18.72807792630682</v>
      </c>
      <c r="O441" s="102">
        <v>89.487800984448455</v>
      </c>
      <c r="P441" s="102">
        <v>76.724264773282115</v>
      </c>
    </row>
    <row r="442" spans="2:16" x14ac:dyDescent="0.2">
      <c r="B442" s="66">
        <v>38436</v>
      </c>
      <c r="C442" s="74">
        <v>2005</v>
      </c>
      <c r="D442" s="75">
        <v>84.270833333333329</v>
      </c>
      <c r="E442" s="68" t="str">
        <f t="shared" si="6"/>
        <v>Low</v>
      </c>
      <c r="F442" s="75">
        <v>5720.3114583333327</v>
      </c>
      <c r="G442" s="101">
        <v>0.72892897858047312</v>
      </c>
      <c r="H442" s="101">
        <v>0.45943932070382787</v>
      </c>
      <c r="I442" s="101">
        <v>7.1750000000000008E-2</v>
      </c>
      <c r="J442" s="69">
        <v>7.4999667701788134E-2</v>
      </c>
      <c r="K442" s="69">
        <v>9.9794605187860971E-2</v>
      </c>
      <c r="L442" s="75">
        <v>178.56554833671325</v>
      </c>
      <c r="M442" s="69">
        <v>36.443531661180444</v>
      </c>
      <c r="N442" s="69">
        <v>20.101497662901533</v>
      </c>
      <c r="O442" s="102">
        <v>89.895610448789043</v>
      </c>
      <c r="P442" s="102">
        <v>78.668976438893324</v>
      </c>
    </row>
    <row r="443" spans="2:16" x14ac:dyDescent="0.2">
      <c r="B443" s="66">
        <v>38437</v>
      </c>
      <c r="C443" s="74">
        <v>2005</v>
      </c>
      <c r="D443" s="75">
        <v>58.038194444444443</v>
      </c>
      <c r="E443" s="68" t="str">
        <f t="shared" si="6"/>
        <v>Low</v>
      </c>
      <c r="F443" s="75">
        <v>5536.494791666667</v>
      </c>
      <c r="G443" s="101">
        <v>0.78695864102024915</v>
      </c>
      <c r="H443" s="101">
        <v>0.55576208272997252</v>
      </c>
      <c r="I443" s="101">
        <v>0.105</v>
      </c>
      <c r="J443" s="69">
        <v>6.3719226720337946E-2</v>
      </c>
      <c r="K443" s="69">
        <v>9.4118294790519488E-2</v>
      </c>
      <c r="L443" s="75">
        <v>181.49239792598499</v>
      </c>
      <c r="M443" s="69">
        <v>34.376209157315266</v>
      </c>
      <c r="N443" s="69">
        <v>21.995783554278646</v>
      </c>
      <c r="O443" s="102">
        <v>92.073767716504051</v>
      </c>
      <c r="P443" s="102">
        <v>83.421955214844715</v>
      </c>
    </row>
    <row r="444" spans="2:16" x14ac:dyDescent="0.2">
      <c r="B444" s="66">
        <v>38438</v>
      </c>
      <c r="C444" s="74">
        <v>2005</v>
      </c>
      <c r="D444" s="75">
        <v>70.972222222222214</v>
      </c>
      <c r="E444" s="68" t="str">
        <f t="shared" si="6"/>
        <v>Low</v>
      </c>
      <c r="F444" s="75">
        <v>5853.1760391198004</v>
      </c>
      <c r="G444" s="101">
        <v>0.78264372102384738</v>
      </c>
      <c r="H444" s="101">
        <v>0.58894071373235657</v>
      </c>
      <c r="I444" s="101">
        <v>8.5499999999999993E-2</v>
      </c>
      <c r="J444" s="69">
        <v>8.4912177306345385E-2</v>
      </c>
      <c r="K444" s="69">
        <v>0.14337710054701322</v>
      </c>
      <c r="L444" s="75">
        <v>180.59683621342799</v>
      </c>
      <c r="M444" s="69">
        <v>35.369149441791507</v>
      </c>
      <c r="N444" s="69">
        <v>22.675445328360606</v>
      </c>
      <c r="O444" s="102">
        <v>89.364931192839563</v>
      </c>
      <c r="P444" s="102">
        <v>76.136141131006994</v>
      </c>
    </row>
    <row r="445" spans="2:16" x14ac:dyDescent="0.2">
      <c r="B445" s="66">
        <v>38439</v>
      </c>
      <c r="C445" s="74">
        <v>2005</v>
      </c>
      <c r="D445" s="75">
        <v>58.59375</v>
      </c>
      <c r="E445" s="68" t="str">
        <f t="shared" si="6"/>
        <v>Low</v>
      </c>
      <c r="F445" s="75">
        <v>6031.1896737181823</v>
      </c>
      <c r="G445" s="101">
        <v>0.8802185532647927</v>
      </c>
      <c r="H445" s="101">
        <v>0.64987858434993717</v>
      </c>
      <c r="I445" s="101">
        <v>7.1500000000000008E-2</v>
      </c>
      <c r="J445" s="69">
        <v>8.303699626233417E-2</v>
      </c>
      <c r="K445" s="69">
        <v>0.14595203846209526</v>
      </c>
      <c r="L445" s="75">
        <v>167.38338109092149</v>
      </c>
      <c r="M445" s="69">
        <v>34.135100812157468</v>
      </c>
      <c r="N445" s="69">
        <v>21.67134082187194</v>
      </c>
      <c r="O445" s="102">
        <v>90.786729859083366</v>
      </c>
      <c r="P445" s="102">
        <v>78.066598747854457</v>
      </c>
    </row>
    <row r="446" spans="2:16" x14ac:dyDescent="0.2">
      <c r="B446" s="66">
        <v>38440</v>
      </c>
      <c r="C446" s="74">
        <v>2005</v>
      </c>
      <c r="D446" s="75">
        <v>68.072916666666657</v>
      </c>
      <c r="E446" s="68" t="str">
        <f t="shared" si="6"/>
        <v>Low</v>
      </c>
      <c r="F446" s="75">
        <v>5865.818660119251</v>
      </c>
      <c r="G446" s="101">
        <v>0.74358578671160536</v>
      </c>
      <c r="H446" s="101">
        <v>0.439606898337636</v>
      </c>
      <c r="I446" s="101">
        <v>6.6750000000000004E-2</v>
      </c>
      <c r="J446" s="69">
        <v>7.5992909987759316E-2</v>
      </c>
      <c r="K446" s="69">
        <v>0.10145066289059577</v>
      </c>
      <c r="L446" s="75">
        <v>174.46125932485924</v>
      </c>
      <c r="M446" s="69">
        <v>33.723982002459657</v>
      </c>
      <c r="N446" s="69">
        <v>17.145182354420275</v>
      </c>
      <c r="O446" s="102">
        <v>89.982955305855043</v>
      </c>
      <c r="P446" s="102">
        <v>77.380243740169789</v>
      </c>
    </row>
    <row r="447" spans="2:16" x14ac:dyDescent="0.2">
      <c r="B447" s="66">
        <v>38441</v>
      </c>
      <c r="C447" s="74">
        <v>2005</v>
      </c>
      <c r="D447" s="75">
        <v>57.309027777777779</v>
      </c>
      <c r="E447" s="68" t="str">
        <f t="shared" si="6"/>
        <v>Low</v>
      </c>
      <c r="F447" s="75">
        <v>5295.3208333333332</v>
      </c>
      <c r="G447" s="101">
        <v>0.73013488948970862</v>
      </c>
      <c r="H447" s="101">
        <v>0.5174696085255025</v>
      </c>
      <c r="I447" s="101">
        <v>5.8499999999999996E-2</v>
      </c>
      <c r="J447" s="69">
        <v>6.493919547160984E-2</v>
      </c>
      <c r="K447" s="69">
        <v>0.11770349814931005</v>
      </c>
      <c r="L447" s="75">
        <v>154.77314496400425</v>
      </c>
      <c r="M447" s="69">
        <v>32.69923904263311</v>
      </c>
      <c r="N447" s="69">
        <v>19.730008971788791</v>
      </c>
      <c r="O447" s="102">
        <v>91.286440715102245</v>
      </c>
      <c r="P447" s="102">
        <v>77.716666489864465</v>
      </c>
    </row>
    <row r="448" spans="2:16" x14ac:dyDescent="0.2">
      <c r="B448" s="66">
        <v>38442</v>
      </c>
      <c r="C448" s="74">
        <v>2005</v>
      </c>
      <c r="D448" s="75">
        <v>83.663194444444443</v>
      </c>
      <c r="E448" s="68" t="str">
        <f t="shared" si="6"/>
        <v>Low</v>
      </c>
      <c r="F448" s="75">
        <v>5270.0374999999995</v>
      </c>
      <c r="G448" s="101">
        <v>0.56752383209163992</v>
      </c>
      <c r="H448" s="101">
        <v>0.36680370562198128</v>
      </c>
      <c r="I448" s="101">
        <v>9.2999999999999999E-2</v>
      </c>
      <c r="J448" s="69">
        <v>6.2202385328222788E-2</v>
      </c>
      <c r="K448" s="69">
        <v>9.0826456398701891E-2</v>
      </c>
      <c r="L448" s="75">
        <v>179.52719367588941</v>
      </c>
      <c r="M448" s="69">
        <v>29.030182573529281</v>
      </c>
      <c r="N448" s="69">
        <v>15.911370985299483</v>
      </c>
      <c r="O448" s="102">
        <v>89.230590373419901</v>
      </c>
      <c r="P448" s="102">
        <v>75.669696164855324</v>
      </c>
    </row>
    <row r="449" spans="2:16" x14ac:dyDescent="0.2">
      <c r="B449" s="66">
        <v>38443</v>
      </c>
      <c r="C449" s="74">
        <v>2005</v>
      </c>
      <c r="D449" s="75">
        <v>69.375</v>
      </c>
      <c r="E449" s="68" t="str">
        <f t="shared" si="6"/>
        <v>Low</v>
      </c>
      <c r="F449" s="75">
        <v>4688.7702749738983</v>
      </c>
      <c r="G449" s="101">
        <v>0.54910715594024773</v>
      </c>
      <c r="H449" s="101">
        <v>0.32252849210949702</v>
      </c>
      <c r="I449" s="101">
        <v>4.5999999999999999E-2</v>
      </c>
      <c r="J449" s="69">
        <v>4.7884908129557618E-2</v>
      </c>
      <c r="K449" s="69">
        <v>6.6137241086063822E-2</v>
      </c>
      <c r="L449" s="75">
        <v>149.0625216469885</v>
      </c>
      <c r="M449" s="69">
        <v>30.678763402998825</v>
      </c>
      <c r="N449" s="69">
        <v>15.734624330306513</v>
      </c>
      <c r="O449" s="102">
        <v>91.420712376572908</v>
      </c>
      <c r="P449" s="102">
        <v>79.827429833435431</v>
      </c>
    </row>
    <row r="450" spans="2:16" x14ac:dyDescent="0.2">
      <c r="B450" s="66">
        <v>38444</v>
      </c>
      <c r="C450" s="74">
        <v>2005</v>
      </c>
      <c r="D450" s="75">
        <v>79.0625</v>
      </c>
      <c r="E450" s="68" t="str">
        <f t="shared" ref="E450:E513" si="7">IF(D450&gt;90,"High","Low")</f>
        <v>Low</v>
      </c>
      <c r="F450" s="75">
        <v>4892.1541666666662</v>
      </c>
      <c r="G450" s="101">
        <v>0.65521938087439335</v>
      </c>
      <c r="H450" s="101">
        <v>0.37985469304623393</v>
      </c>
      <c r="I450" s="101">
        <v>6.9750000000000006E-2</v>
      </c>
      <c r="J450" s="69">
        <v>6.0557644441013067E-2</v>
      </c>
      <c r="K450" s="69">
        <v>8.2502473515425501E-2</v>
      </c>
      <c r="L450" s="75">
        <v>156.383226017162</v>
      </c>
      <c r="M450" s="69">
        <v>32.556296504293265</v>
      </c>
      <c r="N450" s="69">
        <v>16.331537460431271</v>
      </c>
      <c r="O450" s="102">
        <v>90.926779766191459</v>
      </c>
      <c r="P450" s="102">
        <v>78.677966269301393</v>
      </c>
    </row>
    <row r="451" spans="2:16" x14ac:dyDescent="0.2">
      <c r="B451" s="66">
        <v>38445</v>
      </c>
      <c r="C451" s="74">
        <v>2005</v>
      </c>
      <c r="D451" s="75">
        <v>94.322916666666671</v>
      </c>
      <c r="E451" s="68" t="str">
        <f t="shared" si="7"/>
        <v>High</v>
      </c>
      <c r="F451" s="75">
        <v>5123.2062500000002</v>
      </c>
      <c r="G451" s="101">
        <v>0.61475805171635078</v>
      </c>
      <c r="H451" s="101">
        <v>0.36668434508402942</v>
      </c>
      <c r="I451" s="101">
        <v>9.4500000000000001E-2</v>
      </c>
      <c r="J451" s="69">
        <v>7.5943933861345625E-2</v>
      </c>
      <c r="K451" s="69">
        <v>7.8633784722314512E-2</v>
      </c>
      <c r="L451" s="75">
        <v>179.741271953221</v>
      </c>
      <c r="M451" s="69">
        <v>32.249775075543184</v>
      </c>
      <c r="N451" s="69">
        <v>17.278760769441146</v>
      </c>
      <c r="O451" s="102">
        <v>87.853277915377461</v>
      </c>
      <c r="P451" s="102">
        <v>78.914303634825018</v>
      </c>
    </row>
    <row r="452" spans="2:16" x14ac:dyDescent="0.2">
      <c r="B452" s="66">
        <v>38446</v>
      </c>
      <c r="C452" s="74">
        <v>2005</v>
      </c>
      <c r="D452" s="75">
        <v>62.847222222222221</v>
      </c>
      <c r="E452" s="68" t="str">
        <f t="shared" si="7"/>
        <v>Low</v>
      </c>
      <c r="F452" s="75">
        <v>5189.3544303797471</v>
      </c>
      <c r="G452" s="101">
        <v>0.62955889644164409</v>
      </c>
      <c r="H452" s="101">
        <v>0.34169179094881902</v>
      </c>
      <c r="I452" s="101">
        <v>7.9500000000000001E-2</v>
      </c>
      <c r="J452" s="69">
        <v>7.0623813860601889E-2</v>
      </c>
      <c r="K452" s="69">
        <v>8.3007016765429334E-2</v>
      </c>
      <c r="L452" s="75">
        <v>147.095581997241</v>
      </c>
      <c r="M452" s="69">
        <v>29.958238150609056</v>
      </c>
      <c r="N452" s="69">
        <v>13.915448468768339</v>
      </c>
      <c r="O452" s="102">
        <v>88.991278165886285</v>
      </c>
      <c r="P452" s="102">
        <v>76.16057309278375</v>
      </c>
    </row>
    <row r="453" spans="2:16" x14ac:dyDescent="0.2">
      <c r="B453" s="66">
        <v>38447</v>
      </c>
      <c r="C453" s="74">
        <v>2005</v>
      </c>
      <c r="D453" s="75">
        <v>72.569444444444429</v>
      </c>
      <c r="E453" s="68" t="str">
        <f t="shared" si="7"/>
        <v>Low</v>
      </c>
      <c r="F453" s="75">
        <v>5615.4907076483241</v>
      </c>
      <c r="G453" s="101">
        <v>0.76458146649000713</v>
      </c>
      <c r="H453" s="101">
        <v>0.43522418031728261</v>
      </c>
      <c r="I453" s="101">
        <v>6.1749999999999999E-2</v>
      </c>
      <c r="J453" s="69">
        <v>8.4487441777779809E-2</v>
      </c>
      <c r="K453" s="69">
        <v>9.1802896926680713E-2</v>
      </c>
      <c r="L453" s="75">
        <v>170.002177688827</v>
      </c>
      <c r="M453" s="69">
        <v>31.148802272611469</v>
      </c>
      <c r="N453" s="69">
        <v>15.777974556802308</v>
      </c>
      <c r="O453" s="102">
        <v>89.191231749251756</v>
      </c>
      <c r="P453" s="102">
        <v>79.367520273223548</v>
      </c>
    </row>
    <row r="454" spans="2:16" x14ac:dyDescent="0.2">
      <c r="B454" s="66">
        <v>38448</v>
      </c>
      <c r="C454" s="74">
        <v>2005</v>
      </c>
      <c r="D454" s="75">
        <v>48.125</v>
      </c>
      <c r="E454" s="68" t="str">
        <f t="shared" si="7"/>
        <v>Low</v>
      </c>
      <c r="F454" s="75">
        <v>5059.826086956522</v>
      </c>
      <c r="G454" s="101">
        <v>0.59546113554289548</v>
      </c>
      <c r="H454" s="101">
        <v>0.32268804729531858</v>
      </c>
      <c r="I454" s="101">
        <v>0.05</v>
      </c>
      <c r="J454" s="69">
        <v>4.8602959787425105E-2</v>
      </c>
      <c r="K454" s="69">
        <v>6.26062752228016E-2</v>
      </c>
      <c r="L454" s="75">
        <v>146.86023268023675</v>
      </c>
      <c r="M454" s="69">
        <v>30.139467451579712</v>
      </c>
      <c r="N454" s="69">
        <v>14.373545438919715</v>
      </c>
      <c r="O454" s="102">
        <v>91.985815431451556</v>
      </c>
      <c r="P454" s="102">
        <v>80.950537523436736</v>
      </c>
    </row>
    <row r="455" spans="2:16" x14ac:dyDescent="0.2">
      <c r="B455" s="66">
        <v>38449</v>
      </c>
      <c r="C455" s="74">
        <v>2005</v>
      </c>
      <c r="D455" s="75">
        <v>42.569444444444443</v>
      </c>
      <c r="E455" s="68" t="str">
        <f t="shared" si="7"/>
        <v>Low</v>
      </c>
      <c r="F455" s="75">
        <v>4636.5020833333338</v>
      </c>
      <c r="G455" s="101">
        <v>0.45926304555645625</v>
      </c>
      <c r="H455" s="101">
        <v>0.18315901101453549</v>
      </c>
      <c r="I455" s="101">
        <v>6.4000000000000001E-2</v>
      </c>
      <c r="J455" s="69">
        <v>6.3389688829092225E-2</v>
      </c>
      <c r="K455" s="69">
        <v>6.0767158440820111E-2</v>
      </c>
      <c r="L455" s="75">
        <v>135.96474720860274</v>
      </c>
      <c r="M455" s="69">
        <v>29.826854750603886</v>
      </c>
      <c r="N455" s="69">
        <v>9.2626428807789747</v>
      </c>
      <c r="O455" s="102">
        <v>86.38075566209929</v>
      </c>
      <c r="P455" s="102">
        <v>67.263222732528803</v>
      </c>
    </row>
    <row r="456" spans="2:16" x14ac:dyDescent="0.2">
      <c r="B456" s="66">
        <v>38450</v>
      </c>
      <c r="C456" s="74">
        <v>2005</v>
      </c>
      <c r="D456" s="75">
        <v>27.41319444444445</v>
      </c>
      <c r="E456" s="68" t="str">
        <f t="shared" si="7"/>
        <v>Low</v>
      </c>
      <c r="F456" s="75">
        <v>3801.8879911861941</v>
      </c>
      <c r="G456" s="101">
        <v>0.51354931440184393</v>
      </c>
      <c r="H456" s="101">
        <v>0.3233849083162047</v>
      </c>
      <c r="I456" s="101">
        <v>7.8E-2</v>
      </c>
      <c r="J456" s="69">
        <v>0.13537131482043341</v>
      </c>
      <c r="K456" s="69">
        <v>9.6050136343759016E-2</v>
      </c>
      <c r="L456" s="75">
        <v>131.8695160107165</v>
      </c>
      <c r="M456" s="69">
        <v>28.153337849341643</v>
      </c>
      <c r="N456" s="69">
        <v>16.938507264723455</v>
      </c>
      <c r="O456" s="102">
        <v>73.995773569048396</v>
      </c>
      <c r="P456" s="102">
        <v>70.699210292307328</v>
      </c>
    </row>
    <row r="457" spans="2:16" x14ac:dyDescent="0.2">
      <c r="B457" s="66">
        <v>38451</v>
      </c>
      <c r="C457" s="74">
        <v>2005</v>
      </c>
      <c r="D457" s="75">
        <v>0</v>
      </c>
      <c r="E457" s="68" t="str">
        <f t="shared" si="7"/>
        <v>Low</v>
      </c>
      <c r="F457" s="75">
        <v>3529.6549794852699</v>
      </c>
      <c r="G457" s="101">
        <v>0.602463084361474</v>
      </c>
      <c r="H457" s="101">
        <v>0.46982402856177291</v>
      </c>
      <c r="I457" s="101">
        <v>0.13025</v>
      </c>
      <c r="J457" s="69">
        <v>0.13299952150669231</v>
      </c>
      <c r="K457" s="69">
        <v>0.12015532398083005</v>
      </c>
      <c r="L457" s="75">
        <v>131.31584835591525</v>
      </c>
      <c r="M457" s="69">
        <v>29.764863621810456</v>
      </c>
      <c r="N457" s="69">
        <v>22.190727867637413</v>
      </c>
      <c r="O457" s="102">
        <v>78.273729793364382</v>
      </c>
      <c r="P457" s="102">
        <v>74.830542832727119</v>
      </c>
    </row>
    <row r="458" spans="2:16" x14ac:dyDescent="0.2">
      <c r="B458" s="66">
        <v>38452</v>
      </c>
      <c r="C458" s="74">
        <v>2005</v>
      </c>
      <c r="D458" s="75">
        <v>4.010416666666667</v>
      </c>
      <c r="E458" s="68" t="str">
        <f t="shared" si="7"/>
        <v>Low</v>
      </c>
      <c r="F458" s="75">
        <v>4083.2653061224464</v>
      </c>
      <c r="G458" s="101">
        <v>0.59554194863729504</v>
      </c>
      <c r="H458" s="101">
        <v>0.52519299683401643</v>
      </c>
      <c r="I458" s="101">
        <v>0.11</v>
      </c>
      <c r="J458" s="69">
        <v>0.12210468882386494</v>
      </c>
      <c r="K458" s="69">
        <v>0.1256833123756321</v>
      </c>
      <c r="L458" s="75">
        <v>128.20874828845302</v>
      </c>
      <c r="M458" s="69">
        <v>30.753405623721079</v>
      </c>
      <c r="N458" s="69">
        <v>25.973849991319113</v>
      </c>
      <c r="O458" s="102">
        <v>79.81370945402135</v>
      </c>
      <c r="P458" s="102">
        <v>76.438831332487112</v>
      </c>
    </row>
    <row r="459" spans="2:16" x14ac:dyDescent="0.2">
      <c r="B459" s="66">
        <v>38453</v>
      </c>
      <c r="C459" s="74">
        <v>2005</v>
      </c>
      <c r="D459" s="75">
        <v>63.038194444444443</v>
      </c>
      <c r="E459" s="68" t="str">
        <f t="shared" si="7"/>
        <v>Low</v>
      </c>
      <c r="F459" s="75">
        <v>4770.4652631578947</v>
      </c>
      <c r="G459" s="101">
        <v>0.67884897190523186</v>
      </c>
      <c r="H459" s="101">
        <v>0.78945924100005704</v>
      </c>
      <c r="I459" s="101">
        <v>9.375E-2</v>
      </c>
      <c r="J459" s="69">
        <v>0.10066875064983116</v>
      </c>
      <c r="K459" s="69">
        <v>0.21306456052967154</v>
      </c>
      <c r="L459" s="75">
        <v>153.63575149803725</v>
      </c>
      <c r="M459" s="69">
        <v>32.919109766915874</v>
      </c>
      <c r="N459" s="69">
        <v>32.930144523679608</v>
      </c>
      <c r="O459" s="102">
        <v>85.431902112196809</v>
      </c>
      <c r="P459" s="102">
        <v>73.486757043119326</v>
      </c>
    </row>
    <row r="460" spans="2:16" x14ac:dyDescent="0.2">
      <c r="B460" s="66">
        <v>38454</v>
      </c>
      <c r="C460" s="74">
        <v>2005</v>
      </c>
      <c r="D460" s="75">
        <v>51.892361111111107</v>
      </c>
      <c r="E460" s="68" t="str">
        <f t="shared" si="7"/>
        <v>Low</v>
      </c>
      <c r="F460" s="75">
        <v>5068.9385416666664</v>
      </c>
      <c r="G460" s="101">
        <v>0.71747000878365597</v>
      </c>
      <c r="H460" s="101">
        <v>0.65380016100188221</v>
      </c>
      <c r="I460" s="101">
        <v>7.5249999999999997E-2</v>
      </c>
      <c r="J460" s="69">
        <v>8.4432622404022536E-2</v>
      </c>
      <c r="K460" s="69">
        <v>0.17523006396080359</v>
      </c>
      <c r="L460" s="75">
        <v>164.389305410378</v>
      </c>
      <c r="M460" s="69">
        <v>32.259286546284315</v>
      </c>
      <c r="N460" s="69">
        <v>24.498917251902025</v>
      </c>
      <c r="O460" s="102">
        <v>88.462813830219034</v>
      </c>
      <c r="P460" s="102">
        <v>73.724461733634442</v>
      </c>
    </row>
    <row r="461" spans="2:16" x14ac:dyDescent="0.2">
      <c r="B461" s="66">
        <v>38455</v>
      </c>
      <c r="C461" s="74">
        <v>2005</v>
      </c>
      <c r="D461" s="75">
        <v>43.420138888888893</v>
      </c>
      <c r="E461" s="68" t="str">
        <f t="shared" si="7"/>
        <v>Low</v>
      </c>
      <c r="F461" s="75">
        <v>5139.7627889352025</v>
      </c>
      <c r="G461" s="101">
        <v>0.7644989942106214</v>
      </c>
      <c r="H461" s="101">
        <v>0.57665088681319299</v>
      </c>
      <c r="I461" s="101">
        <v>9.4500000000000001E-2</v>
      </c>
      <c r="J461" s="69">
        <v>7.6298558055953883E-2</v>
      </c>
      <c r="K461" s="69">
        <v>0.12819043278585521</v>
      </c>
      <c r="L461" s="75">
        <v>148.5120603909935</v>
      </c>
      <c r="M461" s="69">
        <v>33.067060505930598</v>
      </c>
      <c r="N461" s="69">
        <v>21.626011282372026</v>
      </c>
      <c r="O461" s="102">
        <v>90.226812936993269</v>
      </c>
      <c r="P461" s="102">
        <v>78.23127465588901</v>
      </c>
    </row>
    <row r="462" spans="2:16" x14ac:dyDescent="0.2">
      <c r="B462" s="66">
        <v>38456</v>
      </c>
      <c r="C462" s="74">
        <v>2005</v>
      </c>
      <c r="D462" s="75">
        <v>52.864583333333336</v>
      </c>
      <c r="E462" s="68" t="str">
        <f t="shared" si="7"/>
        <v>Low</v>
      </c>
      <c r="F462" s="75">
        <v>5972.3864583333334</v>
      </c>
      <c r="G462" s="101">
        <v>0.67848692536655231</v>
      </c>
      <c r="H462" s="101">
        <v>0.42577230969505842</v>
      </c>
      <c r="I462" s="101">
        <v>8.3250000000000005E-2</v>
      </c>
      <c r="J462" s="69">
        <v>5.7740077183351161E-2</v>
      </c>
      <c r="K462" s="69">
        <v>8.7710591019278236E-2</v>
      </c>
      <c r="L462" s="75">
        <v>170.80381975600002</v>
      </c>
      <c r="M462" s="69">
        <v>32.802462447363752</v>
      </c>
      <c r="N462" s="69">
        <v>17.920394302208472</v>
      </c>
      <c r="O462" s="102">
        <v>91.650175510459704</v>
      </c>
      <c r="P462" s="102">
        <v>79.788166418371915</v>
      </c>
    </row>
    <row r="463" spans="2:16" x14ac:dyDescent="0.2">
      <c r="B463" s="66">
        <v>38457</v>
      </c>
      <c r="C463" s="74">
        <v>2005</v>
      </c>
      <c r="D463" s="75">
        <v>68.524305555555557</v>
      </c>
      <c r="E463" s="68" t="str">
        <f t="shared" si="7"/>
        <v>Low</v>
      </c>
      <c r="F463" s="75">
        <v>5886.69102296451</v>
      </c>
      <c r="G463" s="101">
        <v>0.58122530682066342</v>
      </c>
      <c r="H463" s="101">
        <v>0.27688515893389248</v>
      </c>
      <c r="I463" s="101">
        <v>8.5750000000000007E-2</v>
      </c>
      <c r="J463" s="69">
        <v>5.9694247067687729E-2</v>
      </c>
      <c r="K463" s="69">
        <v>6.275719462317271E-2</v>
      </c>
      <c r="L463" s="75">
        <v>179.89370879305724</v>
      </c>
      <c r="M463" s="69">
        <v>29.783183474448172</v>
      </c>
      <c r="N463" s="69">
        <v>12.266347015781466</v>
      </c>
      <c r="O463" s="102">
        <v>89.909092659137812</v>
      </c>
      <c r="P463" s="102">
        <v>77.730700583933839</v>
      </c>
    </row>
    <row r="464" spans="2:16" x14ac:dyDescent="0.2">
      <c r="B464" s="66">
        <v>38458</v>
      </c>
      <c r="C464" s="74">
        <v>2005</v>
      </c>
      <c r="D464" s="75">
        <v>79.774305555555543</v>
      </c>
      <c r="E464" s="68" t="str">
        <f t="shared" si="7"/>
        <v>Low</v>
      </c>
      <c r="F464" s="75">
        <v>5520.2145833333334</v>
      </c>
      <c r="G464" s="101">
        <v>0.5476505745236202</v>
      </c>
      <c r="H464" s="101">
        <v>0.31775076995407414</v>
      </c>
      <c r="I464" s="101">
        <v>0.08</v>
      </c>
      <c r="J464" s="69">
        <v>6.2099588745162457E-2</v>
      </c>
      <c r="K464" s="69">
        <v>7.4424246016137383E-2</v>
      </c>
      <c r="L464" s="75">
        <v>167.60345404795049</v>
      </c>
      <c r="M464" s="69">
        <v>28.51709799505786</v>
      </c>
      <c r="N464" s="69">
        <v>14.334185092227482</v>
      </c>
      <c r="O464" s="102">
        <v>88.854085325049482</v>
      </c>
      <c r="P464" s="102">
        <v>76.977183476441269</v>
      </c>
    </row>
    <row r="465" spans="2:16" x14ac:dyDescent="0.2">
      <c r="B465" s="66">
        <v>38459</v>
      </c>
      <c r="C465" s="74">
        <v>2005</v>
      </c>
      <c r="D465" s="75">
        <v>90.833333333333329</v>
      </c>
      <c r="E465" s="68" t="str">
        <f t="shared" si="7"/>
        <v>High</v>
      </c>
      <c r="F465" s="75">
        <v>5708.4291666666659</v>
      </c>
      <c r="G465" s="101">
        <v>0.57312378538503184</v>
      </c>
      <c r="H465" s="101">
        <v>0.42542890135894978</v>
      </c>
      <c r="I465" s="101">
        <v>7.6999999999999999E-2</v>
      </c>
      <c r="J465" s="69">
        <v>5.4962780448781952E-2</v>
      </c>
      <c r="K465" s="69">
        <v>9.7037358987217687E-2</v>
      </c>
      <c r="L465" s="75">
        <v>165.66321888677723</v>
      </c>
      <c r="M465" s="69">
        <v>28.928263119416506</v>
      </c>
      <c r="N465" s="69">
        <v>18.395868553707409</v>
      </c>
      <c r="O465" s="102">
        <v>90.582008461196978</v>
      </c>
      <c r="P465" s="102">
        <v>77.599929577183076</v>
      </c>
    </row>
    <row r="466" spans="2:16" x14ac:dyDescent="0.2">
      <c r="B466" s="66">
        <v>38460</v>
      </c>
      <c r="C466" s="74">
        <v>2005</v>
      </c>
      <c r="D466" s="75">
        <v>88.732638888888886</v>
      </c>
      <c r="E466" s="68" t="str">
        <f t="shared" si="7"/>
        <v>Low</v>
      </c>
      <c r="F466" s="75">
        <v>5581.4</v>
      </c>
      <c r="G466" s="101">
        <v>0.62156563694650435</v>
      </c>
      <c r="H466" s="101">
        <v>0.52897107602224569</v>
      </c>
      <c r="I466" s="101">
        <v>5.9000000000000011E-2</v>
      </c>
      <c r="J466" s="69">
        <v>6.0969636823039783E-2</v>
      </c>
      <c r="K466" s="69">
        <v>0.11636894738873899</v>
      </c>
      <c r="L466" s="75">
        <v>164.88618198887374</v>
      </c>
      <c r="M466" s="69">
        <v>29.830310474426522</v>
      </c>
      <c r="N466" s="69">
        <v>22.026774428193875</v>
      </c>
      <c r="O466" s="102">
        <v>90.375563440276693</v>
      </c>
      <c r="P466" s="102">
        <v>78.415013161868458</v>
      </c>
    </row>
    <row r="467" spans="2:16" x14ac:dyDescent="0.2">
      <c r="B467" s="66">
        <v>38461</v>
      </c>
      <c r="C467" s="74">
        <v>2005</v>
      </c>
      <c r="D467" s="75">
        <v>71.493055555555557</v>
      </c>
      <c r="E467" s="68" t="str">
        <f t="shared" si="7"/>
        <v>Low</v>
      </c>
      <c r="F467" s="75">
        <v>5186.1583333333338</v>
      </c>
      <c r="G467" s="101">
        <v>0.62727034011728733</v>
      </c>
      <c r="H467" s="101">
        <v>0.51971255738029432</v>
      </c>
      <c r="I467" s="101">
        <v>5.9749999999999998E-2</v>
      </c>
      <c r="J467" s="69">
        <v>5.69606610592783E-2</v>
      </c>
      <c r="K467" s="69">
        <v>0.10592762686177983</v>
      </c>
      <c r="L467" s="75">
        <v>157.19907495034573</v>
      </c>
      <c r="M467" s="69">
        <v>28.742434604959275</v>
      </c>
      <c r="N467" s="69">
        <v>20.918490069974851</v>
      </c>
      <c r="O467" s="102">
        <v>91.09975950171318</v>
      </c>
      <c r="P467" s="102">
        <v>80.023133673348823</v>
      </c>
    </row>
    <row r="468" spans="2:16" x14ac:dyDescent="0.2">
      <c r="B468" s="66">
        <v>38462</v>
      </c>
      <c r="C468" s="74">
        <v>2005</v>
      </c>
      <c r="D468" s="75">
        <v>56.857638888888893</v>
      </c>
      <c r="E468" s="68" t="str">
        <f t="shared" si="7"/>
        <v>Low</v>
      </c>
      <c r="F468" s="75">
        <v>5619.4729166666666</v>
      </c>
      <c r="G468" s="101">
        <v>0.74626782472484809</v>
      </c>
      <c r="H468" s="101">
        <v>0.62551134587152679</v>
      </c>
      <c r="I468" s="101">
        <v>7.4499999999999997E-2</v>
      </c>
      <c r="J468" s="69">
        <v>8.2428143857747577E-2</v>
      </c>
      <c r="K468" s="69">
        <v>0.13995652931516084</v>
      </c>
      <c r="L468" s="75">
        <v>171.92132272396475</v>
      </c>
      <c r="M468" s="69">
        <v>30.039637346977532</v>
      </c>
      <c r="N468" s="69">
        <v>22.051461798070989</v>
      </c>
      <c r="O468" s="102">
        <v>89.19884149437776</v>
      </c>
      <c r="P468" s="102">
        <v>78.11985682126992</v>
      </c>
    </row>
    <row r="469" spans="2:16" x14ac:dyDescent="0.2">
      <c r="B469" s="66">
        <v>38463</v>
      </c>
      <c r="C469" s="74">
        <v>2005</v>
      </c>
      <c r="D469" s="75">
        <v>52.552083333333336</v>
      </c>
      <c r="E469" s="68" t="str">
        <f t="shared" si="7"/>
        <v>Low</v>
      </c>
      <c r="F469" s="75">
        <v>5364.5635416666664</v>
      </c>
      <c r="G469" s="101">
        <v>0.85733777484073248</v>
      </c>
      <c r="H469" s="101">
        <v>0.70693968437332477</v>
      </c>
      <c r="I469" s="101">
        <v>5.0750000000000003E-2</v>
      </c>
      <c r="J469" s="69">
        <v>6.8930290755853066E-2</v>
      </c>
      <c r="K469" s="69">
        <v>0.13929318390424036</v>
      </c>
      <c r="L469" s="75">
        <v>175.37577535533802</v>
      </c>
      <c r="M469" s="69">
        <v>32.046742105243716</v>
      </c>
      <c r="N469" s="69">
        <v>23.163011006304792</v>
      </c>
      <c r="O469" s="102">
        <v>92.158095972521892</v>
      </c>
      <c r="P469" s="102">
        <v>80.781928969427028</v>
      </c>
    </row>
    <row r="470" spans="2:16" x14ac:dyDescent="0.2">
      <c r="B470" s="66">
        <v>38464</v>
      </c>
      <c r="C470" s="74">
        <v>2005</v>
      </c>
      <c r="D470" s="75">
        <v>64.0625</v>
      </c>
      <c r="E470" s="68" t="str">
        <f t="shared" si="7"/>
        <v>Low</v>
      </c>
      <c r="F470" s="75">
        <v>5190.8614583333328</v>
      </c>
      <c r="G470" s="101">
        <v>0.63320315371622837</v>
      </c>
      <c r="H470" s="101">
        <v>0.55783599512447257</v>
      </c>
      <c r="I470" s="101">
        <v>6.1749999999999999E-2</v>
      </c>
      <c r="J470" s="69">
        <v>6.3815561622556735E-2</v>
      </c>
      <c r="K470" s="69">
        <v>0.10546919620854099</v>
      </c>
      <c r="L470" s="75">
        <v>175.83570597204474</v>
      </c>
      <c r="M470" s="69">
        <v>29.344603470125556</v>
      </c>
      <c r="N470" s="69">
        <v>23.368423966577151</v>
      </c>
      <c r="O470" s="102">
        <v>90.117632463819035</v>
      </c>
      <c r="P470" s="102">
        <v>81.460577860066778</v>
      </c>
    </row>
    <row r="471" spans="2:16" x14ac:dyDescent="0.2">
      <c r="B471" s="66">
        <v>38465</v>
      </c>
      <c r="C471" s="74">
        <v>2005</v>
      </c>
      <c r="D471" s="75">
        <v>61.597222222222229</v>
      </c>
      <c r="E471" s="68" t="str">
        <f t="shared" si="7"/>
        <v>Low</v>
      </c>
      <c r="F471" s="75">
        <v>5354.7093749999995</v>
      </c>
      <c r="G471" s="101">
        <v>0.87123395339431342</v>
      </c>
      <c r="H471" s="101">
        <v>0.59532813141709962</v>
      </c>
      <c r="I471" s="101">
        <v>0.11024999999999999</v>
      </c>
      <c r="J471" s="69">
        <v>5.303189995170992E-2</v>
      </c>
      <c r="K471" s="69">
        <v>0.11650085421537858</v>
      </c>
      <c r="L471" s="75">
        <v>176.47278656825773</v>
      </c>
      <c r="M471" s="69">
        <v>32.270596617974832</v>
      </c>
      <c r="N471" s="69">
        <v>18.97062380085514</v>
      </c>
      <c r="O471" s="102">
        <v>94.066847448215043</v>
      </c>
      <c r="P471" s="102">
        <v>80.926283044311717</v>
      </c>
    </row>
    <row r="472" spans="2:16" x14ac:dyDescent="0.2">
      <c r="B472" s="66">
        <v>38466</v>
      </c>
      <c r="C472" s="74">
        <v>2005</v>
      </c>
      <c r="D472" s="75">
        <v>48.784722222222214</v>
      </c>
      <c r="E472" s="68" t="str">
        <f t="shared" si="7"/>
        <v>Low</v>
      </c>
      <c r="F472" s="75">
        <v>4525.6821388785747</v>
      </c>
      <c r="G472" s="101">
        <v>0.82926000846398096</v>
      </c>
      <c r="H472" s="101">
        <v>0.67843278539511842</v>
      </c>
      <c r="I472" s="101">
        <v>5.6749999999999995E-2</v>
      </c>
      <c r="J472" s="69">
        <v>6.2424694945462031E-2</v>
      </c>
      <c r="K472" s="69">
        <v>0.12477290493254468</v>
      </c>
      <c r="L472" s="75">
        <v>149.0079437576905</v>
      </c>
      <c r="M472" s="69">
        <v>34.713296777128484</v>
      </c>
      <c r="N472" s="69">
        <v>25.142907985739587</v>
      </c>
      <c r="O472" s="102">
        <v>92.638779873822912</v>
      </c>
      <c r="P472" s="102">
        <v>82.015581006960204</v>
      </c>
    </row>
    <row r="473" spans="2:16" x14ac:dyDescent="0.2">
      <c r="B473" s="66">
        <v>38467</v>
      </c>
      <c r="C473" s="74">
        <v>2005</v>
      </c>
      <c r="D473" s="75">
        <v>55.15625</v>
      </c>
      <c r="E473" s="68" t="str">
        <f t="shared" si="7"/>
        <v>Low</v>
      </c>
      <c r="F473" s="75">
        <v>4791.7677083333328</v>
      </c>
      <c r="G473" s="101">
        <v>0.75821316937501748</v>
      </c>
      <c r="H473" s="101">
        <v>0.61505028221791191</v>
      </c>
      <c r="I473" s="101">
        <v>9.9750000000000005E-2</v>
      </c>
      <c r="J473" s="69">
        <v>5.3866457771026333E-2</v>
      </c>
      <c r="K473" s="69">
        <v>0.11540236112876361</v>
      </c>
      <c r="L473" s="75">
        <v>164.60287872016374</v>
      </c>
      <c r="M473" s="69">
        <v>34.142984312610324</v>
      </c>
      <c r="N473" s="69">
        <v>24.297440079150693</v>
      </c>
      <c r="O473" s="102">
        <v>93.042315223340225</v>
      </c>
      <c r="P473" s="102">
        <v>81.624446850111269</v>
      </c>
    </row>
    <row r="474" spans="2:16" x14ac:dyDescent="0.2">
      <c r="B474" s="66">
        <v>38468</v>
      </c>
      <c r="C474" s="74">
        <v>2005</v>
      </c>
      <c r="D474" s="75">
        <v>73.246527777777786</v>
      </c>
      <c r="E474" s="68" t="str">
        <f t="shared" si="7"/>
        <v>Low</v>
      </c>
      <c r="F474" s="75">
        <v>5387.3028611305026</v>
      </c>
      <c r="G474" s="101">
        <v>0.86938066159528782</v>
      </c>
      <c r="H474" s="101">
        <v>0.66137787781151303</v>
      </c>
      <c r="I474" s="101">
        <v>0.11574999999999999</v>
      </c>
      <c r="J474" s="69">
        <v>5.5353806605732844E-2</v>
      </c>
      <c r="K474" s="69">
        <v>0.11881045589221524</v>
      </c>
      <c r="L474" s="75">
        <v>172.74536481380824</v>
      </c>
      <c r="M474" s="69">
        <v>34.638510275110171</v>
      </c>
      <c r="N474" s="69">
        <v>23.169143828964856</v>
      </c>
      <c r="O474" s="102">
        <v>93.782310530976616</v>
      </c>
      <c r="P474" s="102">
        <v>82.457852398902432</v>
      </c>
    </row>
    <row r="475" spans="2:16" x14ac:dyDescent="0.2">
      <c r="B475" s="66">
        <v>38469</v>
      </c>
      <c r="C475" s="74">
        <v>2005</v>
      </c>
      <c r="D475" s="75">
        <v>62.795138888888893</v>
      </c>
      <c r="E475" s="68" t="str">
        <f t="shared" si="7"/>
        <v>Low</v>
      </c>
      <c r="F475" s="75">
        <v>5143.427083333333</v>
      </c>
      <c r="G475" s="101">
        <v>0.76988031000000012</v>
      </c>
      <c r="H475" s="101">
        <v>0.82560462000000001</v>
      </c>
      <c r="I475" s="101">
        <v>0.13150000000000001</v>
      </c>
      <c r="J475" s="69">
        <v>5.5961236999999997E-2</v>
      </c>
      <c r="K475" s="69">
        <v>0.16012349000000001</v>
      </c>
      <c r="L475" s="75">
        <v>172.82247125492052</v>
      </c>
      <c r="M475" s="69">
        <v>30.290375999999998</v>
      </c>
      <c r="N475" s="69">
        <v>28.34319</v>
      </c>
      <c r="O475" s="102">
        <v>92.902801093115158</v>
      </c>
      <c r="P475" s="102">
        <v>81.06324228735842</v>
      </c>
    </row>
    <row r="476" spans="2:16" x14ac:dyDescent="0.2">
      <c r="B476" s="66">
        <v>38470</v>
      </c>
      <c r="C476" s="74">
        <v>2005</v>
      </c>
      <c r="D476" s="75">
        <v>58.246527777777779</v>
      </c>
      <c r="E476" s="68" t="str">
        <f t="shared" si="7"/>
        <v>Low</v>
      </c>
      <c r="F476" s="75">
        <v>4707.0666666666666</v>
      </c>
      <c r="G476" s="101">
        <v>0.62306097071121347</v>
      </c>
      <c r="H476" s="101">
        <v>0.56936401785027779</v>
      </c>
      <c r="I476" s="101">
        <v>0.10575</v>
      </c>
      <c r="J476" s="69">
        <v>4.6696329653941271E-2</v>
      </c>
      <c r="K476" s="69">
        <v>0.11934188259043656</v>
      </c>
      <c r="L476" s="75">
        <v>158.76083414778199</v>
      </c>
      <c r="M476" s="69">
        <v>27.70905593698669</v>
      </c>
      <c r="N476" s="69">
        <v>21.717838756165207</v>
      </c>
      <c r="O476" s="102">
        <v>92.66105579343494</v>
      </c>
      <c r="P476" s="102">
        <v>79.475386598940872</v>
      </c>
    </row>
    <row r="477" spans="2:16" x14ac:dyDescent="0.2">
      <c r="B477" s="66">
        <v>38471</v>
      </c>
      <c r="C477" s="74">
        <v>2005</v>
      </c>
      <c r="D477" s="75">
        <v>68.4375</v>
      </c>
      <c r="E477" s="68" t="str">
        <f t="shared" si="7"/>
        <v>Low</v>
      </c>
      <c r="F477" s="75">
        <v>4641.6260416666664</v>
      </c>
      <c r="G477" s="101">
        <v>0.46657577374236442</v>
      </c>
      <c r="H477" s="101">
        <v>0.26278956220174277</v>
      </c>
      <c r="I477" s="101">
        <v>7.4666666666666673E-2</v>
      </c>
      <c r="J477" s="69">
        <v>4.2556163769366655E-2</v>
      </c>
      <c r="K477" s="69">
        <v>5.7412092457897169E-2</v>
      </c>
      <c r="L477" s="75">
        <v>128.63004978811176</v>
      </c>
      <c r="M477" s="69">
        <v>29.176904463613891</v>
      </c>
      <c r="N477" s="69">
        <v>14.168823885389555</v>
      </c>
      <c r="O477" s="102">
        <v>91.011533211030951</v>
      </c>
      <c r="P477" s="102">
        <v>78.470260270970513</v>
      </c>
    </row>
    <row r="478" spans="2:16" x14ac:dyDescent="0.2">
      <c r="B478" s="66">
        <v>38472</v>
      </c>
      <c r="C478" s="74">
        <v>2005</v>
      </c>
      <c r="D478" s="75">
        <v>74.3923611111111</v>
      </c>
      <c r="E478" s="68" t="str">
        <f t="shared" si="7"/>
        <v>Low</v>
      </c>
      <c r="F478" s="75">
        <v>4813.1781249999995</v>
      </c>
      <c r="G478" s="101">
        <v>0.49325777553868055</v>
      </c>
      <c r="H478" s="101">
        <v>0.32981287961500877</v>
      </c>
      <c r="I478" s="101">
        <v>6.0749999999999998E-2</v>
      </c>
      <c r="J478" s="69">
        <v>5.8457599238370385E-2</v>
      </c>
      <c r="K478" s="69">
        <v>7.4980225750589699E-2</v>
      </c>
      <c r="L478" s="75">
        <v>176.8026616915422</v>
      </c>
      <c r="M478" s="69">
        <v>31.727630997882791</v>
      </c>
      <c r="N478" s="69">
        <v>18.635970521783413</v>
      </c>
      <c r="O478" s="102">
        <v>88.311241343026381</v>
      </c>
      <c r="P478" s="102">
        <v>77.577662018486308</v>
      </c>
    </row>
    <row r="479" spans="2:16" x14ac:dyDescent="0.2">
      <c r="B479" s="66">
        <v>38473</v>
      </c>
      <c r="C479" s="74">
        <v>2005</v>
      </c>
      <c r="D479" s="75">
        <v>51.736111111111107</v>
      </c>
      <c r="E479" s="68" t="str">
        <f t="shared" si="7"/>
        <v>Low</v>
      </c>
      <c r="F479" s="75">
        <v>4632.4390324999995</v>
      </c>
      <c r="G479" s="101">
        <v>0.64539727653214984</v>
      </c>
      <c r="H479" s="101">
        <v>0.81820136998477899</v>
      </c>
      <c r="I479" s="101">
        <v>7.5499999999999998E-2</v>
      </c>
      <c r="J479" s="69">
        <v>6.6735467628441195E-2</v>
      </c>
      <c r="K479" s="69">
        <v>0.18178954693090907</v>
      </c>
      <c r="L479" s="75">
        <v>185.875</v>
      </c>
      <c r="M479" s="69">
        <v>29.781737398056062</v>
      </c>
      <c r="N479" s="69">
        <v>32.862237042609735</v>
      </c>
      <c r="O479" s="102">
        <v>89.860603481214</v>
      </c>
      <c r="P479" s="102">
        <v>78.213793615837929</v>
      </c>
    </row>
    <row r="480" spans="2:16" x14ac:dyDescent="0.2">
      <c r="B480" s="66">
        <v>38474</v>
      </c>
      <c r="C480" s="74">
        <v>2005</v>
      </c>
      <c r="D480" s="75">
        <v>70.277777777777786</v>
      </c>
      <c r="E480" s="68" t="str">
        <f t="shared" si="7"/>
        <v>Low</v>
      </c>
      <c r="F480" s="75">
        <v>5251.8769546194726</v>
      </c>
      <c r="G480" s="101">
        <v>0.88452789208612415</v>
      </c>
      <c r="H480" s="101">
        <v>0.9706933586645109</v>
      </c>
      <c r="I480" s="101">
        <v>0.1245</v>
      </c>
      <c r="J480" s="69">
        <v>7.3202106264423E-2</v>
      </c>
      <c r="K480" s="69">
        <v>0.23921381290656818</v>
      </c>
      <c r="L480" s="75">
        <v>187.17</v>
      </c>
      <c r="M480" s="69">
        <v>33.728179823341598</v>
      </c>
      <c r="N480" s="69">
        <v>30.581969068030631</v>
      </c>
      <c r="O480" s="102">
        <v>91.923449133357678</v>
      </c>
      <c r="P480" s="102">
        <v>75.950095710116003</v>
      </c>
    </row>
    <row r="481" spans="2:16" x14ac:dyDescent="0.2">
      <c r="B481" s="66">
        <v>38475</v>
      </c>
      <c r="C481" s="74">
        <v>2005</v>
      </c>
      <c r="D481" s="75">
        <v>98.767361111111114</v>
      </c>
      <c r="E481" s="68" t="str">
        <f t="shared" si="7"/>
        <v>High</v>
      </c>
      <c r="F481" s="75">
        <v>5990.8186970833331</v>
      </c>
      <c r="G481" s="101">
        <v>0.83640873667416915</v>
      </c>
      <c r="H481" s="101">
        <v>0.53196873463038974</v>
      </c>
      <c r="I481" s="101">
        <v>0.11349999999999999</v>
      </c>
      <c r="J481" s="69">
        <v>7.1382105002350094E-2</v>
      </c>
      <c r="K481" s="69">
        <v>0.12956038305062523</v>
      </c>
      <c r="L481" s="75">
        <v>205.70500000000001</v>
      </c>
      <c r="M481" s="69">
        <v>35.273163288335795</v>
      </c>
      <c r="N481" s="69">
        <v>18.645836856637299</v>
      </c>
      <c r="O481" s="102">
        <v>91.650895291775939</v>
      </c>
      <c r="P481" s="102">
        <v>76.173977831181318</v>
      </c>
    </row>
    <row r="482" spans="2:16" x14ac:dyDescent="0.2">
      <c r="B482" s="66">
        <v>38476</v>
      </c>
      <c r="C482" s="74">
        <v>2005</v>
      </c>
      <c r="D482" s="75">
        <v>84.427083333333329</v>
      </c>
      <c r="E482" s="68" t="str">
        <f t="shared" si="7"/>
        <v>Low</v>
      </c>
      <c r="F482" s="75">
        <v>5460.4579058575891</v>
      </c>
      <c r="G482" s="101">
        <v>0.82451618429414641</v>
      </c>
      <c r="H482" s="101">
        <v>0.52658894021001146</v>
      </c>
      <c r="I482" s="101">
        <v>0.11899999999999999</v>
      </c>
      <c r="J482" s="69">
        <v>6.8041187215824833E-2</v>
      </c>
      <c r="K482" s="69">
        <v>9.8435566811490113E-2</v>
      </c>
      <c r="L482" s="75">
        <v>191.96250000000001</v>
      </c>
      <c r="M482" s="69">
        <v>35.502145194947012</v>
      </c>
      <c r="N482" s="69">
        <v>20.153559770960179</v>
      </c>
      <c r="O482" s="102">
        <v>91.923669499057922</v>
      </c>
      <c r="P482" s="102">
        <v>81.705628635708621</v>
      </c>
    </row>
    <row r="483" spans="2:16" x14ac:dyDescent="0.2">
      <c r="B483" s="66">
        <v>38477</v>
      </c>
      <c r="C483" s="74">
        <v>2005</v>
      </c>
      <c r="D483" s="75">
        <v>58.177083333333321</v>
      </c>
      <c r="E483" s="68" t="str">
        <f t="shared" si="7"/>
        <v>Low</v>
      </c>
      <c r="F483" s="75">
        <v>5433.5872291510095</v>
      </c>
      <c r="G483" s="101">
        <v>1.0192928010916029</v>
      </c>
      <c r="H483" s="101">
        <v>0.73390022062595417</v>
      </c>
      <c r="I483" s="101">
        <v>0.16425000000000001</v>
      </c>
      <c r="J483" s="69">
        <v>7.3845869271095543E-2</v>
      </c>
      <c r="K483" s="69">
        <v>0.12074393552232368</v>
      </c>
      <c r="L483" s="75">
        <v>191.82249999999999</v>
      </c>
      <c r="M483" s="69">
        <v>38.338362454713121</v>
      </c>
      <c r="N483" s="69">
        <v>24.936069322452383</v>
      </c>
      <c r="O483" s="102">
        <v>92.932691396664396</v>
      </c>
      <c r="P483" s="102">
        <v>83.950810076647173</v>
      </c>
    </row>
    <row r="484" spans="2:16" x14ac:dyDescent="0.2">
      <c r="B484" s="66">
        <v>38478</v>
      </c>
      <c r="C484" s="74">
        <v>2005</v>
      </c>
      <c r="D484" s="75">
        <v>51.840277777777764</v>
      </c>
      <c r="E484" s="68" t="str">
        <f t="shared" si="7"/>
        <v>Low</v>
      </c>
      <c r="F484" s="75">
        <v>5337.4511811781076</v>
      </c>
      <c r="G484" s="101">
        <v>1.0655308906782333</v>
      </c>
      <c r="H484" s="101">
        <v>0.7216173119899153</v>
      </c>
      <c r="I484" s="101">
        <v>0.11549999999999999</v>
      </c>
      <c r="J484" s="69">
        <v>6.8690342298832266E-2</v>
      </c>
      <c r="K484" s="69">
        <v>0.11278211647715222</v>
      </c>
      <c r="L484" s="75">
        <v>157.9375</v>
      </c>
      <c r="M484" s="69">
        <v>37.021933507283237</v>
      </c>
      <c r="N484" s="69">
        <v>22.682239687651968</v>
      </c>
      <c r="O484" s="102">
        <v>93.726359495057395</v>
      </c>
      <c r="P484" s="102">
        <v>84.790596139534571</v>
      </c>
    </row>
    <row r="485" spans="2:16" x14ac:dyDescent="0.2">
      <c r="B485" s="66">
        <v>38479</v>
      </c>
      <c r="C485" s="74">
        <v>2005</v>
      </c>
      <c r="D485" s="75">
        <v>56.336805555555557</v>
      </c>
      <c r="E485" s="68" t="str">
        <f t="shared" si="7"/>
        <v>Low</v>
      </c>
      <c r="F485" s="75">
        <v>5344.8935706635621</v>
      </c>
      <c r="G485" s="101">
        <v>0.95611883200142089</v>
      </c>
      <c r="H485" s="101">
        <v>0.63520457280588294</v>
      </c>
      <c r="I485" s="101">
        <v>0.11774999999999999</v>
      </c>
      <c r="J485" s="69">
        <v>6.6579749971024435E-2</v>
      </c>
      <c r="K485" s="69">
        <v>0.10748555460634329</v>
      </c>
      <c r="L485" s="75">
        <v>185.07499999999999</v>
      </c>
      <c r="M485" s="69">
        <v>34.916049837732054</v>
      </c>
      <c r="N485" s="69">
        <v>20.781608865330718</v>
      </c>
      <c r="O485" s="102">
        <v>93.213223534292297</v>
      </c>
      <c r="P485" s="102">
        <v>83.508338980356697</v>
      </c>
    </row>
    <row r="486" spans="2:16" x14ac:dyDescent="0.2">
      <c r="B486" s="66">
        <v>38480</v>
      </c>
      <c r="C486" s="74">
        <v>2005</v>
      </c>
      <c r="D486" s="75">
        <v>84.097222222222229</v>
      </c>
      <c r="E486" s="68" t="str">
        <f t="shared" si="7"/>
        <v>Low</v>
      </c>
      <c r="F486" s="75">
        <v>6004.6373083333337</v>
      </c>
      <c r="G486" s="101">
        <v>0.76629647573064319</v>
      </c>
      <c r="H486" s="101">
        <v>0.58509971847784448</v>
      </c>
      <c r="I486" s="101">
        <v>7.6750000000000013E-2</v>
      </c>
      <c r="J486" s="69">
        <v>6.4325325692722063E-2</v>
      </c>
      <c r="K486" s="69">
        <v>0.10745311733350522</v>
      </c>
      <c r="L486" s="75">
        <v>192.1275</v>
      </c>
      <c r="M486" s="69">
        <v>31.447749752101839</v>
      </c>
      <c r="N486" s="69">
        <v>21.461814077024385</v>
      </c>
      <c r="O486" s="102">
        <v>91.793206730895619</v>
      </c>
      <c r="P486" s="102">
        <v>82.045418443832276</v>
      </c>
    </row>
    <row r="487" spans="2:16" x14ac:dyDescent="0.2">
      <c r="B487" s="66">
        <v>38481</v>
      </c>
      <c r="C487" s="74">
        <v>2005</v>
      </c>
      <c r="D487" s="75">
        <v>60.1736111111111</v>
      </c>
      <c r="E487" s="68" t="str">
        <f t="shared" si="7"/>
        <v>Low</v>
      </c>
      <c r="F487" s="75">
        <v>5504.7433291404604</v>
      </c>
      <c r="G487" s="101">
        <v>0.74406958659423228</v>
      </c>
      <c r="H487" s="101">
        <v>0.53544020532280168</v>
      </c>
      <c r="I487" s="101">
        <v>7.2499999999999995E-2</v>
      </c>
      <c r="J487" s="101">
        <v>6.9427638096735564E-2</v>
      </c>
      <c r="K487" s="101">
        <v>0.11790733015690966</v>
      </c>
      <c r="L487" s="75">
        <v>176.42250000000001</v>
      </c>
      <c r="M487" s="101">
        <v>31.486150511027606</v>
      </c>
      <c r="N487" s="101">
        <v>19.561476102760068</v>
      </c>
      <c r="O487" s="102">
        <v>90.869207496911415</v>
      </c>
      <c r="P487" s="102">
        <v>78.451521637101592</v>
      </c>
    </row>
    <row r="488" spans="2:16" x14ac:dyDescent="0.2">
      <c r="B488" s="66">
        <v>38482</v>
      </c>
      <c r="C488" s="74">
        <v>2005</v>
      </c>
      <c r="D488" s="75">
        <v>76.197916666666671</v>
      </c>
      <c r="E488" s="68" t="str">
        <f t="shared" si="7"/>
        <v>Low</v>
      </c>
      <c r="F488" s="75">
        <v>5484.5108833333334</v>
      </c>
      <c r="G488" s="101">
        <v>0.69721412586538467</v>
      </c>
      <c r="H488" s="101">
        <v>0.43803701942307693</v>
      </c>
      <c r="I488" s="101">
        <v>6.1249999999999999E-2</v>
      </c>
      <c r="J488" s="101">
        <v>7.1747229811757157E-2</v>
      </c>
      <c r="K488" s="101">
        <v>8.9368915290045106E-2</v>
      </c>
      <c r="L488" s="75">
        <v>160.255</v>
      </c>
      <c r="M488" s="101">
        <v>32.556536376284072</v>
      </c>
      <c r="N488" s="101">
        <v>18.197951259727397</v>
      </c>
      <c r="O488" s="102">
        <v>89.907157291604022</v>
      </c>
      <c r="P488" s="102">
        <v>79.989674793276762</v>
      </c>
    </row>
    <row r="489" spans="2:16" x14ac:dyDescent="0.2">
      <c r="B489" s="66">
        <v>38483</v>
      </c>
      <c r="C489" s="74">
        <v>2005</v>
      </c>
      <c r="D489" s="75">
        <v>82.013888888888872</v>
      </c>
      <c r="E489" s="68" t="str">
        <f t="shared" si="7"/>
        <v>Low</v>
      </c>
      <c r="F489" s="75">
        <v>5463.2016499999991</v>
      </c>
      <c r="G489" s="101">
        <v>0.64403109982519402</v>
      </c>
      <c r="H489" s="101">
        <v>0.38499800494045672</v>
      </c>
      <c r="I489" s="101">
        <v>7.1249999999999994E-2</v>
      </c>
      <c r="J489" s="101">
        <v>6.2194196981360417E-2</v>
      </c>
      <c r="K489" s="101">
        <v>6.0382194072889056E-2</v>
      </c>
      <c r="L489" s="75">
        <v>187.1575</v>
      </c>
      <c r="M489" s="101">
        <v>31.075843114706494</v>
      </c>
      <c r="N489" s="101">
        <v>17.363359706500759</v>
      </c>
      <c r="O489" s="102">
        <v>90.524103117342889</v>
      </c>
      <c r="P489" s="102">
        <v>84.610338672500745</v>
      </c>
    </row>
    <row r="490" spans="2:16" x14ac:dyDescent="0.2">
      <c r="B490" s="66">
        <v>38484</v>
      </c>
      <c r="C490" s="74">
        <v>2005</v>
      </c>
      <c r="D490" s="75">
        <v>94.618055555555571</v>
      </c>
      <c r="E490" s="68" t="str">
        <f t="shared" si="7"/>
        <v>High</v>
      </c>
      <c r="F490" s="75">
        <v>5611.5151395833336</v>
      </c>
      <c r="G490" s="101">
        <v>0.70403022946736538</v>
      </c>
      <c r="H490" s="101">
        <v>0.41939335723271448</v>
      </c>
      <c r="I490" s="101">
        <v>0.09</v>
      </c>
      <c r="J490" s="101">
        <v>7.627288239494813E-2</v>
      </c>
      <c r="K490" s="101">
        <v>9.233409894350654E-2</v>
      </c>
      <c r="L490" s="75">
        <v>209.565</v>
      </c>
      <c r="M490" s="101">
        <v>28.808069551741159</v>
      </c>
      <c r="N490" s="101">
        <v>15.061477220748195</v>
      </c>
      <c r="O490" s="102">
        <v>89.402870097620678</v>
      </c>
      <c r="P490" s="102">
        <v>78.464756862102433</v>
      </c>
    </row>
    <row r="491" spans="2:16" x14ac:dyDescent="0.2">
      <c r="B491" s="66">
        <v>38485</v>
      </c>
      <c r="C491" s="74">
        <v>2005</v>
      </c>
      <c r="D491" s="75">
        <v>71.944444444444429</v>
      </c>
      <c r="E491" s="68" t="str">
        <f t="shared" si="7"/>
        <v>Low</v>
      </c>
      <c r="F491" s="75">
        <v>5624.2746690041986</v>
      </c>
      <c r="G491" s="101">
        <v>0.91563214437387697</v>
      </c>
      <c r="H491" s="101">
        <v>0.83841222930128367</v>
      </c>
      <c r="I491" s="101">
        <v>6.6750000000000004E-2</v>
      </c>
      <c r="J491" s="101">
        <v>7.4841563727934546E-2</v>
      </c>
      <c r="K491" s="101">
        <v>0.18786800835844131</v>
      </c>
      <c r="L491" s="75">
        <v>209.99250000000001</v>
      </c>
      <c r="M491" s="101">
        <v>33.376743341382046</v>
      </c>
      <c r="N491" s="101">
        <v>25.954509731888486</v>
      </c>
      <c r="O491" s="102">
        <v>92.032567591700541</v>
      </c>
      <c r="P491" s="102">
        <v>78.158071569682903</v>
      </c>
    </row>
    <row r="492" spans="2:16" x14ac:dyDescent="0.2">
      <c r="B492" s="66">
        <v>38486</v>
      </c>
      <c r="C492" s="74">
        <v>2005</v>
      </c>
      <c r="D492" s="75">
        <v>60.694444444444443</v>
      </c>
      <c r="E492" s="68" t="str">
        <f t="shared" si="7"/>
        <v>Low</v>
      </c>
      <c r="F492" s="75">
        <v>5358.7086536621273</v>
      </c>
      <c r="G492" s="101">
        <v>0.75609773992903917</v>
      </c>
      <c r="H492" s="101">
        <v>0.99222110174567157</v>
      </c>
      <c r="I492" s="101">
        <v>8.7750000000000009E-2</v>
      </c>
      <c r="J492" s="101">
        <v>8.1666592135853019E-2</v>
      </c>
      <c r="K492" s="101">
        <v>0.21146339830510114</v>
      </c>
      <c r="L492" s="75">
        <v>192.23</v>
      </c>
      <c r="M492" s="101">
        <v>32.279777267999172</v>
      </c>
      <c r="N492" s="101">
        <v>37.485722412062763</v>
      </c>
      <c r="O492" s="102">
        <v>89.425176398235706</v>
      </c>
      <c r="P492" s="102">
        <v>79.134277542853525</v>
      </c>
    </row>
    <row r="493" spans="2:16" x14ac:dyDescent="0.2">
      <c r="B493" s="66">
        <v>38487</v>
      </c>
      <c r="C493" s="74">
        <v>2005</v>
      </c>
      <c r="D493" s="75">
        <v>57.586805555555564</v>
      </c>
      <c r="E493" s="68" t="str">
        <f t="shared" si="7"/>
        <v>Low</v>
      </c>
      <c r="F493" s="75">
        <v>5265.6193125</v>
      </c>
      <c r="G493" s="101">
        <v>0.82416276208397699</v>
      </c>
      <c r="H493" s="101">
        <v>1.1575751008216542</v>
      </c>
      <c r="I493" s="101">
        <v>7.2499999999999995E-2</v>
      </c>
      <c r="J493" s="101">
        <v>7.354620532636276E-2</v>
      </c>
      <c r="K493" s="101">
        <v>0.22676507607710958</v>
      </c>
      <c r="L493" s="75">
        <v>206.51</v>
      </c>
      <c r="M493" s="101">
        <v>30.659260628051612</v>
      </c>
      <c r="N493" s="101">
        <v>38.154345329589511</v>
      </c>
      <c r="O493" s="102">
        <v>91.294370193789035</v>
      </c>
      <c r="P493" s="102">
        <v>80.889124923622447</v>
      </c>
    </row>
    <row r="494" spans="2:16" x14ac:dyDescent="0.2">
      <c r="B494" s="66">
        <v>38488</v>
      </c>
      <c r="C494" s="74">
        <v>2005</v>
      </c>
      <c r="D494" s="75">
        <v>64.965277777777771</v>
      </c>
      <c r="E494" s="68" t="str">
        <f t="shared" si="7"/>
        <v>Low</v>
      </c>
      <c r="F494" s="75">
        <v>5321.1629083333328</v>
      </c>
      <c r="G494" s="101">
        <v>0.66040304037475006</v>
      </c>
      <c r="H494" s="101">
        <v>0.8505059271941755</v>
      </c>
      <c r="I494" s="101">
        <v>6.1749999999999999E-2</v>
      </c>
      <c r="J494" s="101">
        <v>5.6958109700917477E-2</v>
      </c>
      <c r="K494" s="101">
        <v>0.18047146660357591</v>
      </c>
      <c r="L494" s="75">
        <v>184.19499999999999</v>
      </c>
      <c r="M494" s="101">
        <v>31.203617001543783</v>
      </c>
      <c r="N494" s="101">
        <v>34.763992680062955</v>
      </c>
      <c r="O494" s="102">
        <v>91.542037702149344</v>
      </c>
      <c r="P494" s="102">
        <v>79.191214971312249</v>
      </c>
    </row>
    <row r="495" spans="2:16" x14ac:dyDescent="0.2">
      <c r="B495" s="66">
        <v>38489</v>
      </c>
      <c r="C495" s="74">
        <v>2005</v>
      </c>
      <c r="D495" s="75">
        <v>58.784722222222229</v>
      </c>
      <c r="E495" s="68" t="str">
        <f t="shared" si="7"/>
        <v>Low</v>
      </c>
      <c r="F495" s="75">
        <v>5015.2076315789463</v>
      </c>
      <c r="G495" s="101">
        <v>0.63127806015724786</v>
      </c>
      <c r="H495" s="101">
        <v>0.56302283316757129</v>
      </c>
      <c r="I495" s="101">
        <v>8.6500000000000007E-2</v>
      </c>
      <c r="J495" s="101">
        <v>6.8078311729193181E-2</v>
      </c>
      <c r="K495" s="101">
        <v>0.10407703967330752</v>
      </c>
      <c r="L495" s="75">
        <v>178.9675</v>
      </c>
      <c r="M495" s="101">
        <v>30.405517267377096</v>
      </c>
      <c r="N495" s="101">
        <v>24.825661891896235</v>
      </c>
      <c r="O495" s="102">
        <v>89.415832872637353</v>
      </c>
      <c r="P495" s="102">
        <v>81.857326133696247</v>
      </c>
    </row>
    <row r="496" spans="2:16" x14ac:dyDescent="0.2">
      <c r="B496" s="66">
        <v>38490</v>
      </c>
      <c r="C496" s="74">
        <v>2005</v>
      </c>
      <c r="D496" s="75">
        <v>75.034722222222214</v>
      </c>
      <c r="E496" s="68" t="str">
        <f t="shared" si="7"/>
        <v>Low</v>
      </c>
      <c r="F496" s="75">
        <v>5825.9528037231885</v>
      </c>
      <c r="G496" s="101">
        <v>0.73470559101568544</v>
      </c>
      <c r="H496" s="101">
        <v>0.49194507506723506</v>
      </c>
      <c r="I496" s="101">
        <v>6.7000000000000004E-2</v>
      </c>
      <c r="J496" s="101">
        <v>8.7181624349223177E-2</v>
      </c>
      <c r="K496" s="101">
        <v>0.10310401395687586</v>
      </c>
      <c r="L496" s="75">
        <v>187.62</v>
      </c>
      <c r="M496" s="101">
        <v>33.565214214285533</v>
      </c>
      <c r="N496" s="101">
        <v>20.206711650341393</v>
      </c>
      <c r="O496" s="102">
        <v>88.363007628668313</v>
      </c>
      <c r="P496" s="102">
        <v>79.446256511066252</v>
      </c>
    </row>
    <row r="497" spans="2:16" x14ac:dyDescent="0.2">
      <c r="B497" s="66">
        <v>38491</v>
      </c>
      <c r="C497" s="74">
        <v>2005</v>
      </c>
      <c r="D497" s="75">
        <v>99.600694444444443</v>
      </c>
      <c r="E497" s="68" t="str">
        <f t="shared" si="7"/>
        <v>High</v>
      </c>
      <c r="F497" s="75">
        <v>5983.4191979166653</v>
      </c>
      <c r="G497" s="101">
        <v>0.68381796604125678</v>
      </c>
      <c r="H497" s="101">
        <v>0.45136417531881784</v>
      </c>
      <c r="I497" s="101">
        <v>0.10349999999999999</v>
      </c>
      <c r="J497" s="101">
        <v>7.957796821597693E-2</v>
      </c>
      <c r="K497" s="101">
        <v>0.12111609149493764</v>
      </c>
      <c r="L497" s="75">
        <v>187.07749999999999</v>
      </c>
      <c r="M497" s="101">
        <v>33.833739918972789</v>
      </c>
      <c r="N497" s="101">
        <v>18.569482011914822</v>
      </c>
      <c r="O497" s="102">
        <v>88.57097757082559</v>
      </c>
      <c r="P497" s="102">
        <v>73.646928945736121</v>
      </c>
    </row>
    <row r="498" spans="2:16" x14ac:dyDescent="0.2">
      <c r="B498" s="66">
        <v>38492</v>
      </c>
      <c r="C498" s="74">
        <v>2005</v>
      </c>
      <c r="D498" s="75">
        <v>98.211805555555557</v>
      </c>
      <c r="E498" s="68" t="str">
        <f t="shared" si="7"/>
        <v>High</v>
      </c>
      <c r="F498" s="75">
        <v>5778.124041666666</v>
      </c>
      <c r="G498" s="101">
        <v>0.68022196915188182</v>
      </c>
      <c r="H498" s="101">
        <v>0.46089012585205852</v>
      </c>
      <c r="I498" s="101">
        <v>9.2999999999999999E-2</v>
      </c>
      <c r="J498" s="101">
        <v>6.7506531658163796E-2</v>
      </c>
      <c r="K498" s="101">
        <v>9.5312025016513036E-2</v>
      </c>
      <c r="L498" s="75">
        <v>185.95750000000001</v>
      </c>
      <c r="M498" s="101">
        <v>32.317071347078063</v>
      </c>
      <c r="N498" s="101">
        <v>19.337082771855481</v>
      </c>
      <c r="O498" s="102">
        <v>90.264351210671123</v>
      </c>
      <c r="P498" s="102">
        <v>79.712875258125791</v>
      </c>
    </row>
    <row r="499" spans="2:16" x14ac:dyDescent="0.2">
      <c r="B499" s="66">
        <v>38493</v>
      </c>
      <c r="C499" s="74">
        <v>2005</v>
      </c>
      <c r="D499" s="75">
        <v>85.590277777777771</v>
      </c>
      <c r="E499" s="68" t="str">
        <f t="shared" si="7"/>
        <v>Low</v>
      </c>
      <c r="F499" s="75">
        <v>5904.7053124999993</v>
      </c>
      <c r="G499" s="101">
        <v>0.83050829683611582</v>
      </c>
      <c r="H499" s="101">
        <v>0.56840660128931408</v>
      </c>
      <c r="I499" s="101">
        <v>6.6750000000000004E-2</v>
      </c>
      <c r="J499" s="101">
        <v>8.9351840355600759E-2</v>
      </c>
      <c r="K499" s="101">
        <v>0.12505054477600969</v>
      </c>
      <c r="L499" s="75">
        <v>202.72749999999999</v>
      </c>
      <c r="M499" s="101">
        <v>31.115286155502321</v>
      </c>
      <c r="N499" s="101">
        <v>18.684599604279487</v>
      </c>
      <c r="O499" s="102">
        <v>89.498281736441569</v>
      </c>
      <c r="P499" s="102">
        <v>78.525291304976491</v>
      </c>
    </row>
    <row r="500" spans="2:16" x14ac:dyDescent="0.2">
      <c r="B500" s="66">
        <v>38494</v>
      </c>
      <c r="C500" s="74">
        <v>2005</v>
      </c>
      <c r="D500" s="75">
        <v>84.097222222222229</v>
      </c>
      <c r="E500" s="68" t="str">
        <f t="shared" si="7"/>
        <v>Low</v>
      </c>
      <c r="F500" s="75">
        <v>6580.3857187499998</v>
      </c>
      <c r="G500" s="101">
        <v>0.82306889449713294</v>
      </c>
      <c r="H500" s="101">
        <v>0.55114637179655945</v>
      </c>
      <c r="I500" s="101">
        <v>8.5000000000000006E-2</v>
      </c>
      <c r="J500" s="101">
        <v>8.4926467958395063E-2</v>
      </c>
      <c r="K500" s="101">
        <v>0.11721224421084007</v>
      </c>
      <c r="L500" s="75">
        <v>198.14750000000001</v>
      </c>
      <c r="M500" s="101">
        <v>32.18262820321975</v>
      </c>
      <c r="N500" s="101">
        <v>18.986510300550218</v>
      </c>
      <c r="O500" s="102">
        <v>89.918719772181191</v>
      </c>
      <c r="P500" s="102">
        <v>79.221487469748283</v>
      </c>
    </row>
    <row r="501" spans="2:16" x14ac:dyDescent="0.2">
      <c r="B501" s="66">
        <v>38495</v>
      </c>
      <c r="C501" s="74">
        <v>2005</v>
      </c>
      <c r="D501" s="75">
        <v>97.690972222222214</v>
      </c>
      <c r="E501" s="68" t="str">
        <f t="shared" si="7"/>
        <v>High</v>
      </c>
      <c r="F501" s="75">
        <v>6459.9104791666659</v>
      </c>
      <c r="G501" s="101">
        <v>0.77776052171741994</v>
      </c>
      <c r="H501" s="101">
        <v>0.40571130689767471</v>
      </c>
      <c r="I501" s="101">
        <v>7.7000000000000013E-2</v>
      </c>
      <c r="J501" s="101">
        <v>8.0010475196536021E-2</v>
      </c>
      <c r="K501" s="101">
        <v>8.7326882104755976E-2</v>
      </c>
      <c r="L501" s="75">
        <v>198.92250000000001</v>
      </c>
      <c r="M501" s="101">
        <v>33.538046749872834</v>
      </c>
      <c r="N501" s="101">
        <v>15.354158513024668</v>
      </c>
      <c r="O501" s="102">
        <v>89.926810609854442</v>
      </c>
      <c r="P501" s="102">
        <v>78.92348037340038</v>
      </c>
    </row>
    <row r="502" spans="2:16" x14ac:dyDescent="0.2">
      <c r="B502" s="66">
        <v>38496</v>
      </c>
      <c r="C502" s="74">
        <v>2005</v>
      </c>
      <c r="D502" s="75">
        <v>97.447916666666671</v>
      </c>
      <c r="E502" s="68" t="str">
        <f t="shared" si="7"/>
        <v>High</v>
      </c>
      <c r="F502" s="75">
        <v>6130.6604946236557</v>
      </c>
      <c r="G502" s="101">
        <v>0.70148562785136515</v>
      </c>
      <c r="H502" s="101">
        <v>0.46753257003933962</v>
      </c>
      <c r="I502" s="101">
        <v>6.6000000000000003E-2</v>
      </c>
      <c r="J502" s="101">
        <v>5.6019191471051152E-2</v>
      </c>
      <c r="K502" s="101">
        <v>9.7423882623072972E-2</v>
      </c>
      <c r="L502" s="75">
        <v>203.10599642444822</v>
      </c>
      <c r="M502" s="101">
        <v>31.740077450233631</v>
      </c>
      <c r="N502" s="101">
        <v>18.264942394456739</v>
      </c>
      <c r="O502" s="102">
        <v>92.176679385179085</v>
      </c>
      <c r="P502" s="102">
        <v>79.586295533869972</v>
      </c>
    </row>
    <row r="503" spans="2:16" x14ac:dyDescent="0.2">
      <c r="B503" s="66">
        <v>38497</v>
      </c>
      <c r="C503" s="74">
        <v>2005</v>
      </c>
      <c r="D503" s="75">
        <v>87.395833333333343</v>
      </c>
      <c r="E503" s="68" t="str">
        <f t="shared" si="7"/>
        <v>Low</v>
      </c>
      <c r="F503" s="75">
        <v>6516.7170624999999</v>
      </c>
      <c r="G503" s="101">
        <v>0.80897802832623211</v>
      </c>
      <c r="H503" s="101">
        <v>0.59617382505440764</v>
      </c>
      <c r="I503" s="101">
        <v>5.4250000000000007E-2</v>
      </c>
      <c r="J503" s="101">
        <v>9.3330201548474698E-2</v>
      </c>
      <c r="K503" s="101">
        <v>0.14543286807804576</v>
      </c>
      <c r="L503" s="75">
        <v>178.26443164032625</v>
      </c>
      <c r="M503" s="101">
        <v>34.023645391468719</v>
      </c>
      <c r="N503" s="101">
        <v>21.515966655150898</v>
      </c>
      <c r="O503" s="102">
        <v>88.706492194695485</v>
      </c>
      <c r="P503" s="102">
        <v>76.120081928049487</v>
      </c>
    </row>
    <row r="504" spans="2:16" x14ac:dyDescent="0.2">
      <c r="B504" s="66">
        <v>38498</v>
      </c>
      <c r="C504" s="74">
        <v>2005</v>
      </c>
      <c r="D504" s="75">
        <v>93.767361111111114</v>
      </c>
      <c r="E504" s="68" t="str">
        <f t="shared" si="7"/>
        <v>High</v>
      </c>
      <c r="F504" s="75">
        <v>6150.0686916871218</v>
      </c>
      <c r="G504" s="101">
        <v>0.7416563637961715</v>
      </c>
      <c r="H504" s="101">
        <v>0.57219703712860615</v>
      </c>
      <c r="I504" s="101">
        <v>7.0000000000000007E-2</v>
      </c>
      <c r="J504" s="101">
        <v>6.8029952294045543E-2</v>
      </c>
      <c r="K504" s="101">
        <v>0.11887228279206341</v>
      </c>
      <c r="L504" s="75">
        <v>175.42103681143402</v>
      </c>
      <c r="M504" s="101">
        <v>30.477777649679147</v>
      </c>
      <c r="N504" s="101">
        <v>20.583466238263004</v>
      </c>
      <c r="O504" s="102">
        <v>91.030486105505929</v>
      </c>
      <c r="P504" s="102">
        <v>79.685481246344949</v>
      </c>
    </row>
    <row r="505" spans="2:16" x14ac:dyDescent="0.2">
      <c r="B505" s="66">
        <v>38499</v>
      </c>
      <c r="C505" s="74">
        <v>2005</v>
      </c>
      <c r="D505" s="75">
        <v>97.34375</v>
      </c>
      <c r="E505" s="68" t="str">
        <f t="shared" si="7"/>
        <v>High</v>
      </c>
      <c r="F505" s="75">
        <v>6474.9358623087655</v>
      </c>
      <c r="G505" s="101">
        <v>0.68888031580212439</v>
      </c>
      <c r="H505" s="101">
        <v>0.38259307211505511</v>
      </c>
      <c r="I505" s="101">
        <v>7.6999999999999999E-2</v>
      </c>
      <c r="J505" s="101">
        <v>7.3919225410472425E-2</v>
      </c>
      <c r="K505" s="101">
        <v>8.9991596232192841E-2</v>
      </c>
      <c r="L505" s="75">
        <v>236.26966397753802</v>
      </c>
      <c r="M505" s="101">
        <v>34.429397056939216</v>
      </c>
      <c r="N505" s="101">
        <v>16.436459122523143</v>
      </c>
      <c r="O505" s="102">
        <v>89.461231072968758</v>
      </c>
      <c r="P505" s="102">
        <v>76.898946588336457</v>
      </c>
    </row>
    <row r="506" spans="2:16" x14ac:dyDescent="0.2">
      <c r="B506" s="66">
        <v>38500</v>
      </c>
      <c r="C506" s="74">
        <v>2005</v>
      </c>
      <c r="D506" s="75">
        <v>85.9375</v>
      </c>
      <c r="E506" s="68" t="str">
        <f t="shared" si="7"/>
        <v>Low</v>
      </c>
      <c r="F506" s="75">
        <v>5822.7546242171184</v>
      </c>
      <c r="G506" s="101">
        <v>0.66642315166130695</v>
      </c>
      <c r="H506" s="101">
        <v>0.38326611918877557</v>
      </c>
      <c r="I506" s="101">
        <v>6.7500000000000004E-2</v>
      </c>
      <c r="J506" s="101">
        <v>7.6793384678183488E-2</v>
      </c>
      <c r="K506" s="101">
        <v>7.9332054433344665E-2</v>
      </c>
      <c r="L506" s="75">
        <v>198.81405254794475</v>
      </c>
      <c r="M506" s="101">
        <v>30.275056589130102</v>
      </c>
      <c r="N506" s="101">
        <v>15.645498727245363</v>
      </c>
      <c r="O506" s="102">
        <v>88.701738930329967</v>
      </c>
      <c r="P506" s="102">
        <v>79.705121628194064</v>
      </c>
    </row>
    <row r="507" spans="2:16" x14ac:dyDescent="0.2">
      <c r="B507" s="66">
        <v>38501</v>
      </c>
      <c r="C507" s="74">
        <v>2005</v>
      </c>
      <c r="D507" s="75">
        <v>84.375</v>
      </c>
      <c r="E507" s="68" t="str">
        <f t="shared" si="7"/>
        <v>Low</v>
      </c>
      <c r="F507" s="75">
        <v>5789.377125</v>
      </c>
      <c r="G507" s="101">
        <v>0.61804436602896129</v>
      </c>
      <c r="H507" s="101">
        <v>0.36170436821708174</v>
      </c>
      <c r="I507" s="101">
        <v>5.3749999999999999E-2</v>
      </c>
      <c r="J507" s="101">
        <v>7.1973267002492194E-2</v>
      </c>
      <c r="K507" s="101">
        <v>7.7441632053070794E-2</v>
      </c>
      <c r="L507" s="75">
        <v>199.90752616526376</v>
      </c>
      <c r="M507" s="101">
        <v>29.425184489383053</v>
      </c>
      <c r="N507" s="101">
        <v>15.35751354535568</v>
      </c>
      <c r="O507" s="102">
        <v>88.571177949331783</v>
      </c>
      <c r="P507" s="102">
        <v>78.98780245714633</v>
      </c>
    </row>
    <row r="508" spans="2:16" x14ac:dyDescent="0.2">
      <c r="B508" s="66">
        <v>38502</v>
      </c>
      <c r="C508" s="74">
        <v>2005</v>
      </c>
      <c r="D508" s="75">
        <v>99.652777777777786</v>
      </c>
      <c r="E508" s="68" t="str">
        <f t="shared" si="7"/>
        <v>High</v>
      </c>
      <c r="F508" s="75">
        <v>6077.2300416666667</v>
      </c>
      <c r="G508" s="101">
        <v>0.73427782754736337</v>
      </c>
      <c r="H508" s="101">
        <v>0.46415686903519199</v>
      </c>
      <c r="I508" s="101">
        <v>4.7750000000000001E-2</v>
      </c>
      <c r="J508" s="101">
        <v>8.0032060576818609E-2</v>
      </c>
      <c r="K508" s="101">
        <v>0.10790236920247076</v>
      </c>
      <c r="L508" s="75">
        <v>179.21592660901175</v>
      </c>
      <c r="M508" s="101">
        <v>32.889261377489738</v>
      </c>
      <c r="N508" s="101">
        <v>17.973397206565913</v>
      </c>
      <c r="O508" s="102">
        <v>89.317857066264011</v>
      </c>
      <c r="P508" s="102">
        <v>77.216476304338158</v>
      </c>
    </row>
    <row r="509" spans="2:16" x14ac:dyDescent="0.2">
      <c r="B509" s="66">
        <v>38503</v>
      </c>
      <c r="C509" s="74">
        <v>2005</v>
      </c>
      <c r="D509" s="75">
        <v>84.010416666666671</v>
      </c>
      <c r="E509" s="68" t="str">
        <f t="shared" si="7"/>
        <v>Low</v>
      </c>
      <c r="F509" s="75">
        <v>6157.7804394046816</v>
      </c>
      <c r="G509" s="101">
        <v>0.63563090483016094</v>
      </c>
      <c r="H509" s="101">
        <v>0.38564497267866249</v>
      </c>
      <c r="I509" s="101">
        <v>6.9000000000000006E-2</v>
      </c>
      <c r="J509" s="101">
        <v>6.2929869239940261E-2</v>
      </c>
      <c r="K509" s="101">
        <v>7.2412551507172171E-2</v>
      </c>
      <c r="L509" s="75">
        <v>207.30239641798593</v>
      </c>
      <c r="M509" s="101">
        <v>30.157258032956737</v>
      </c>
      <c r="N509" s="101">
        <v>16.532087749114979</v>
      </c>
      <c r="O509" s="102">
        <v>90.287784954359765</v>
      </c>
      <c r="P509" s="102">
        <v>81.579714085819077</v>
      </c>
    </row>
    <row r="510" spans="2:16" x14ac:dyDescent="0.2">
      <c r="B510" s="66">
        <v>38504</v>
      </c>
      <c r="C510" s="74">
        <v>2005</v>
      </c>
      <c r="D510" s="75">
        <v>53.2638888888889</v>
      </c>
      <c r="E510" s="68" t="str">
        <f t="shared" si="7"/>
        <v>Low</v>
      </c>
      <c r="F510" s="75">
        <v>6566.8451688009309</v>
      </c>
      <c r="G510" s="101">
        <v>0.72657915303312226</v>
      </c>
      <c r="H510" s="101">
        <v>0.5053530120439218</v>
      </c>
      <c r="I510" s="101">
        <v>7.9000000000000001E-2</v>
      </c>
      <c r="J510" s="101">
        <v>8.3831240387973766E-2</v>
      </c>
      <c r="K510" s="101">
        <v>0.10533932986659975</v>
      </c>
      <c r="L510" s="75">
        <v>198.31717116625748</v>
      </c>
      <c r="M510" s="101">
        <v>32.297816051300387</v>
      </c>
      <c r="N510" s="101">
        <v>20.153637969245437</v>
      </c>
      <c r="O510" s="102">
        <v>88.692231498264732</v>
      </c>
      <c r="P510" s="102">
        <v>79.570841761184099</v>
      </c>
    </row>
    <row r="511" spans="2:16" x14ac:dyDescent="0.2">
      <c r="B511" s="66">
        <v>38505</v>
      </c>
      <c r="C511" s="74">
        <v>2005</v>
      </c>
      <c r="D511" s="75">
        <v>56.128472222222214</v>
      </c>
      <c r="E511" s="68" t="str">
        <f t="shared" si="7"/>
        <v>Low</v>
      </c>
      <c r="F511" s="75">
        <v>6736.583333333333</v>
      </c>
      <c r="G511" s="101">
        <v>0.78390468347641606</v>
      </c>
      <c r="H511" s="101">
        <v>0.57686355280928758</v>
      </c>
      <c r="I511" s="101">
        <v>7.1500000000000008E-2</v>
      </c>
      <c r="J511" s="101">
        <v>8.2436031262623444E-2</v>
      </c>
      <c r="K511" s="101">
        <v>0.12077244127307837</v>
      </c>
      <c r="L511" s="75">
        <v>217.26937679025775</v>
      </c>
      <c r="M511" s="101">
        <v>33.583592137981341</v>
      </c>
      <c r="N511" s="101">
        <v>21.903035350624627</v>
      </c>
      <c r="O511" s="102">
        <v>89.704085829648577</v>
      </c>
      <c r="P511" s="102">
        <v>79.502272117941217</v>
      </c>
    </row>
    <row r="512" spans="2:16" x14ac:dyDescent="0.2">
      <c r="B512" s="66">
        <v>38506</v>
      </c>
      <c r="C512" s="74">
        <v>2005</v>
      </c>
      <c r="D512" s="75">
        <v>70.572916666666657</v>
      </c>
      <c r="E512" s="68" t="str">
        <f t="shared" si="7"/>
        <v>Low</v>
      </c>
      <c r="F512" s="75">
        <v>6632.416666666667</v>
      </c>
      <c r="G512" s="101">
        <v>0.83175537462337756</v>
      </c>
      <c r="H512" s="101">
        <v>0.61419208366696398</v>
      </c>
      <c r="I512" s="101">
        <v>6.6000000000000003E-2</v>
      </c>
      <c r="J512" s="101">
        <v>7.742685304690998E-2</v>
      </c>
      <c r="K512" s="101">
        <v>0.15482599103745032</v>
      </c>
      <c r="L512" s="75">
        <v>242.13331187252376</v>
      </c>
      <c r="M512" s="101">
        <v>33.133969363981286</v>
      </c>
      <c r="N512" s="101">
        <v>20.285377462436305</v>
      </c>
      <c r="O512" s="102">
        <v>90.903542898940373</v>
      </c>
      <c r="P512" s="102">
        <v>75.36710581167354</v>
      </c>
    </row>
    <row r="513" spans="2:16" x14ac:dyDescent="0.2">
      <c r="B513" s="66">
        <v>38507</v>
      </c>
      <c r="C513" s="74">
        <v>2005</v>
      </c>
      <c r="D513" s="75">
        <v>92.413194444444443</v>
      </c>
      <c r="E513" s="68" t="str">
        <f t="shared" si="7"/>
        <v>High</v>
      </c>
      <c r="F513" s="75">
        <v>6558.208333333333</v>
      </c>
      <c r="G513" s="101">
        <v>0.90109292165524135</v>
      </c>
      <c r="H513" s="101">
        <v>0.6322563549462823</v>
      </c>
      <c r="I513" s="101">
        <v>8.1000000000000003E-2</v>
      </c>
      <c r="J513" s="101">
        <v>7.6514392458904151E-2</v>
      </c>
      <c r="K513" s="101">
        <v>0.130352030294489</v>
      </c>
      <c r="L513" s="75">
        <v>254.04944031811974</v>
      </c>
      <c r="M513" s="101">
        <v>35.115074266390415</v>
      </c>
      <c r="N513" s="101">
        <v>21.457454687564038</v>
      </c>
      <c r="O513" s="102">
        <v>91.7079246223268</v>
      </c>
      <c r="P513" s="102">
        <v>79.867088558876375</v>
      </c>
    </row>
    <row r="514" spans="2:16" x14ac:dyDescent="0.2">
      <c r="B514" s="66">
        <v>38508</v>
      </c>
      <c r="C514" s="74">
        <v>2005</v>
      </c>
      <c r="D514" s="75">
        <v>47.065972222222221</v>
      </c>
      <c r="E514" s="68" t="str">
        <f t="shared" ref="E514:E577" si="8">IF(D514&gt;90,"High","Low")</f>
        <v>Low</v>
      </c>
      <c r="F514" s="75">
        <v>5378.6060161408659</v>
      </c>
      <c r="G514" s="101">
        <v>0.69400180254321364</v>
      </c>
      <c r="H514" s="101">
        <v>0.58912965607460877</v>
      </c>
      <c r="I514" s="101">
        <v>9.2999999999999999E-2</v>
      </c>
      <c r="J514" s="101">
        <v>6.7753480531907301E-2</v>
      </c>
      <c r="K514" s="101">
        <v>0.11646581807922919</v>
      </c>
      <c r="L514" s="75">
        <v>190.107164052212</v>
      </c>
      <c r="M514" s="101">
        <v>32.372619573513219</v>
      </c>
      <c r="N514" s="101">
        <v>24.498713921521322</v>
      </c>
      <c r="O514" s="102">
        <v>90.426118010460527</v>
      </c>
      <c r="P514" s="102">
        <v>80.613734925628449</v>
      </c>
    </row>
    <row r="515" spans="2:16" x14ac:dyDescent="0.2">
      <c r="B515" s="66">
        <v>38511</v>
      </c>
      <c r="C515" s="74">
        <v>2005</v>
      </c>
      <c r="D515" s="75">
        <v>20.729166666666664</v>
      </c>
      <c r="E515" s="68" t="str">
        <f t="shared" si="8"/>
        <v>Low</v>
      </c>
      <c r="F515" s="75">
        <v>4985.0400000240015</v>
      </c>
      <c r="G515" s="101">
        <v>0.9937095099952159</v>
      </c>
      <c r="H515" s="101">
        <v>0.9755681799953031</v>
      </c>
      <c r="I515" s="101">
        <v>6.3E-2</v>
      </c>
      <c r="J515" s="101">
        <v>0.13483249000581121</v>
      </c>
      <c r="K515" s="101">
        <v>0.18883879000813888</v>
      </c>
      <c r="L515" s="75">
        <v>318.087557603687</v>
      </c>
      <c r="M515" s="101">
        <v>33.324610939734022</v>
      </c>
      <c r="N515" s="101">
        <v>30.590596944678353</v>
      </c>
      <c r="O515" s="102">
        <v>86.782510131050344</v>
      </c>
      <c r="P515" s="102">
        <v>81.144089475903698</v>
      </c>
    </row>
    <row r="516" spans="2:16" x14ac:dyDescent="0.2">
      <c r="B516" s="66">
        <v>38512</v>
      </c>
      <c r="C516" s="74">
        <v>2005</v>
      </c>
      <c r="D516" s="75">
        <v>41.822916666666671</v>
      </c>
      <c r="E516" s="68" t="str">
        <f t="shared" si="8"/>
        <v>Low</v>
      </c>
      <c r="F516" s="75">
        <v>5070.0839395635203</v>
      </c>
      <c r="G516" s="101">
        <v>0.99164985563786401</v>
      </c>
      <c r="H516" s="101">
        <v>1.0485574480187279</v>
      </c>
      <c r="I516" s="101">
        <v>6.5000000000000002E-2</v>
      </c>
      <c r="J516" s="101">
        <v>7.6057024403871354E-2</v>
      </c>
      <c r="K516" s="101">
        <v>0.22492618211645976</v>
      </c>
      <c r="L516" s="75">
        <v>234.21657926307626</v>
      </c>
      <c r="M516" s="101">
        <v>34.244237729852543</v>
      </c>
      <c r="N516" s="101">
        <v>30.96114935200103</v>
      </c>
      <c r="O516" s="102">
        <v>92.535380463122664</v>
      </c>
      <c r="P516" s="102">
        <v>79.123139198824504</v>
      </c>
    </row>
    <row r="517" spans="2:16" x14ac:dyDescent="0.2">
      <c r="B517" s="66">
        <v>38513</v>
      </c>
      <c r="C517" s="74">
        <v>2005</v>
      </c>
      <c r="D517" s="75">
        <v>49.305555555555557</v>
      </c>
      <c r="E517" s="68" t="str">
        <f t="shared" si="8"/>
        <v>Low</v>
      </c>
      <c r="F517" s="75">
        <v>5074.6059021292485</v>
      </c>
      <c r="G517" s="101">
        <v>1.1063453491352049</v>
      </c>
      <c r="H517" s="101">
        <v>1.5401181308243377</v>
      </c>
      <c r="I517" s="101">
        <v>6.533333333333334E-2</v>
      </c>
      <c r="J517" s="101">
        <v>9.9495337016211605E-2</v>
      </c>
      <c r="K517" s="101">
        <v>0.3246132693868109</v>
      </c>
      <c r="L517" s="75">
        <v>230.037048339503</v>
      </c>
      <c r="M517" s="101">
        <v>36.333049317628898</v>
      </c>
      <c r="N517" s="101">
        <v>44.066965334725957</v>
      </c>
      <c r="O517" s="102">
        <v>91.256645256873512</v>
      </c>
      <c r="P517" s="102">
        <v>79.508301488716313</v>
      </c>
    </row>
    <row r="518" spans="2:16" x14ac:dyDescent="0.2">
      <c r="B518" s="66">
        <v>38514</v>
      </c>
      <c r="C518" s="74">
        <v>2005</v>
      </c>
      <c r="D518" s="75">
        <v>60.55555555555555</v>
      </c>
      <c r="E518" s="68" t="str">
        <f t="shared" si="8"/>
        <v>Low</v>
      </c>
      <c r="F518" s="75">
        <v>4959.666666666667</v>
      </c>
      <c r="G518" s="101">
        <v>1.0453638577836211</v>
      </c>
      <c r="H518" s="101">
        <v>1.1978953959523491</v>
      </c>
      <c r="I518" s="101">
        <v>9.6750000000000003E-2</v>
      </c>
      <c r="J518" s="101">
        <v>7.2486060627080726E-2</v>
      </c>
      <c r="K518" s="101">
        <v>0.23163906309166588</v>
      </c>
      <c r="L518" s="75">
        <v>193.42173896491875</v>
      </c>
      <c r="M518" s="101">
        <v>34.300382685006049</v>
      </c>
      <c r="N518" s="101">
        <v>34.226528266302992</v>
      </c>
      <c r="O518" s="102">
        <v>93.262922396595357</v>
      </c>
      <c r="P518" s="102">
        <v>81.212239879899855</v>
      </c>
    </row>
    <row r="519" spans="2:16" x14ac:dyDescent="0.2">
      <c r="B519" s="66">
        <v>38515</v>
      </c>
      <c r="C519" s="74">
        <v>2005</v>
      </c>
      <c r="D519" s="75">
        <v>58.871527777777779</v>
      </c>
      <c r="E519" s="68" t="str">
        <f t="shared" si="8"/>
        <v>Low</v>
      </c>
      <c r="F519" s="75">
        <v>5063.458333333333</v>
      </c>
      <c r="G519" s="101">
        <v>1.0426738643063453</v>
      </c>
      <c r="H519" s="101">
        <v>1.3490228610114958</v>
      </c>
      <c r="I519" s="101">
        <v>7.6749999999999999E-2</v>
      </c>
      <c r="J519" s="101">
        <v>7.6697715946840356E-2</v>
      </c>
      <c r="K519" s="101">
        <v>0.25767253012148433</v>
      </c>
      <c r="L519" s="75">
        <v>198.42485636874474</v>
      </c>
      <c r="M519" s="101">
        <v>31.753771091247874</v>
      </c>
      <c r="N519" s="101">
        <v>36.046073571540646</v>
      </c>
      <c r="O519" s="102">
        <v>92.868336893107639</v>
      </c>
      <c r="P519" s="102">
        <v>81.481591201671648</v>
      </c>
    </row>
    <row r="520" spans="2:16" x14ac:dyDescent="0.2">
      <c r="B520" s="66">
        <v>38516</v>
      </c>
      <c r="C520" s="74">
        <v>2005</v>
      </c>
      <c r="D520" s="75">
        <v>53.385416666666664</v>
      </c>
      <c r="E520" s="68" t="str">
        <f t="shared" si="8"/>
        <v>Low</v>
      </c>
      <c r="F520" s="75">
        <v>5097.6623376623411</v>
      </c>
      <c r="G520" s="101">
        <v>1.0002992419351056</v>
      </c>
      <c r="H520" s="101">
        <v>1.7627994508200651</v>
      </c>
      <c r="I520" s="101">
        <v>6.7500000000000004E-2</v>
      </c>
      <c r="J520" s="101">
        <v>7.909341914725411E-2</v>
      </c>
      <c r="K520" s="101">
        <v>0.3097599349914546</v>
      </c>
      <c r="L520" s="75">
        <v>216.74843106783976</v>
      </c>
      <c r="M520" s="101">
        <v>26.592417798515964</v>
      </c>
      <c r="N520" s="101">
        <v>42.129672100299125</v>
      </c>
      <c r="O520" s="102">
        <v>92.367418480237049</v>
      </c>
      <c r="P520" s="102">
        <v>83.037849362448199</v>
      </c>
    </row>
    <row r="521" spans="2:16" x14ac:dyDescent="0.2">
      <c r="B521" s="66">
        <v>38517</v>
      </c>
      <c r="C521" s="74">
        <v>2005</v>
      </c>
      <c r="D521" s="75">
        <v>73.628472222222229</v>
      </c>
      <c r="E521" s="68" t="str">
        <f t="shared" si="8"/>
        <v>Low</v>
      </c>
      <c r="F521" s="75">
        <v>4951.666666666667</v>
      </c>
      <c r="G521" s="101">
        <v>0.8711346940168293</v>
      </c>
      <c r="H521" s="101">
        <v>1.0822448742562267</v>
      </c>
      <c r="I521" s="101">
        <v>8.299999999999999E-2</v>
      </c>
      <c r="J521" s="101">
        <v>7.045317623344638E-2</v>
      </c>
      <c r="K521" s="101">
        <v>0.20563369072845281</v>
      </c>
      <c r="L521" s="75">
        <v>211.687596973095</v>
      </c>
      <c r="M521" s="101">
        <v>31.049894927273041</v>
      </c>
      <c r="N521" s="101">
        <v>34.122355352934562</v>
      </c>
      <c r="O521" s="102">
        <v>92.120771893254087</v>
      </c>
      <c r="P521" s="102">
        <v>81.488478256407873</v>
      </c>
    </row>
    <row r="522" spans="2:16" x14ac:dyDescent="0.2">
      <c r="B522" s="66">
        <v>38518</v>
      </c>
      <c r="C522" s="74">
        <v>2005</v>
      </c>
      <c r="D522" s="75">
        <v>49.479166666666671</v>
      </c>
      <c r="E522" s="68" t="str">
        <f t="shared" si="8"/>
        <v>Low</v>
      </c>
      <c r="F522" s="75">
        <v>4625.375</v>
      </c>
      <c r="G522" s="101">
        <v>0.63731045897819094</v>
      </c>
      <c r="H522" s="101">
        <v>0.71404405970056484</v>
      </c>
      <c r="I522" s="101">
        <v>6.2E-2</v>
      </c>
      <c r="J522" s="101">
        <v>4.4340019606072339E-2</v>
      </c>
      <c r="K522" s="101">
        <v>0.14811401476432651</v>
      </c>
      <c r="L522" s="75">
        <v>157.46518631079027</v>
      </c>
      <c r="M522" s="101">
        <v>30.828172698689272</v>
      </c>
      <c r="N522" s="101">
        <v>29.528046022512733</v>
      </c>
      <c r="O522" s="102">
        <v>93.176333963131327</v>
      </c>
      <c r="P522" s="102">
        <v>79.656015789887988</v>
      </c>
    </row>
    <row r="523" spans="2:16" x14ac:dyDescent="0.2">
      <c r="B523" s="66">
        <v>38519</v>
      </c>
      <c r="C523" s="74">
        <v>2005</v>
      </c>
      <c r="D523" s="75">
        <v>63.59375</v>
      </c>
      <c r="E523" s="68" t="str">
        <f t="shared" si="8"/>
        <v>Low</v>
      </c>
      <c r="F523" s="75">
        <v>5435.95379768988</v>
      </c>
      <c r="G523" s="101">
        <v>1.0085706604747295</v>
      </c>
      <c r="H523" s="101">
        <v>1.3094684955648621</v>
      </c>
      <c r="I523" s="101">
        <v>7.0000000000000007E-2</v>
      </c>
      <c r="J523" s="101">
        <v>6.9185123560864772E-2</v>
      </c>
      <c r="K523" s="101">
        <v>0.2530287467686706</v>
      </c>
      <c r="L523" s="75">
        <v>212.66673806036175</v>
      </c>
      <c r="M523" s="101">
        <v>36.038348728290188</v>
      </c>
      <c r="N523" s="101">
        <v>40.70418466669615</v>
      </c>
      <c r="O523" s="102">
        <v>93.319381431684619</v>
      </c>
      <c r="P523" s="102">
        <v>81.181543442624573</v>
      </c>
    </row>
    <row r="524" spans="2:16" x14ac:dyDescent="0.2">
      <c r="B524" s="66">
        <v>38520</v>
      </c>
      <c r="C524" s="74">
        <v>2005</v>
      </c>
      <c r="D524" s="75">
        <v>88.229166666666671</v>
      </c>
      <c r="E524" s="68" t="str">
        <f t="shared" si="8"/>
        <v>Low</v>
      </c>
      <c r="F524" s="75">
        <v>5939.7060881735524</v>
      </c>
      <c r="G524" s="101">
        <v>1.0636112165950347</v>
      </c>
      <c r="H524" s="101">
        <v>0.76244534579518464</v>
      </c>
      <c r="I524" s="101">
        <v>7.3249999999999996E-2</v>
      </c>
      <c r="J524" s="101">
        <v>6.9886155328136607E-2</v>
      </c>
      <c r="K524" s="101">
        <v>0.13614418589991398</v>
      </c>
      <c r="L524" s="75">
        <v>229.45247839084976</v>
      </c>
      <c r="M524" s="101">
        <v>38.475542077592046</v>
      </c>
      <c r="N524" s="101">
        <v>24.341473536966078</v>
      </c>
      <c r="O524" s="102">
        <v>93.599171628099171</v>
      </c>
      <c r="P524" s="102">
        <v>82.605376316253725</v>
      </c>
    </row>
    <row r="525" spans="2:16" x14ac:dyDescent="0.2">
      <c r="B525" s="66">
        <v>38521</v>
      </c>
      <c r="C525" s="74">
        <v>2005</v>
      </c>
      <c r="D525" s="75">
        <v>79.479166666666643</v>
      </c>
      <c r="E525" s="68" t="str">
        <f t="shared" si="8"/>
        <v>Low</v>
      </c>
      <c r="F525" s="75">
        <v>6484.041666666667</v>
      </c>
      <c r="G525" s="101">
        <v>0.95580498628941579</v>
      </c>
      <c r="H525" s="101">
        <v>0.90990061265035316</v>
      </c>
      <c r="I525" s="101">
        <v>9.5000000000000001E-2</v>
      </c>
      <c r="J525" s="101">
        <v>8.3022134971041495E-2</v>
      </c>
      <c r="K525" s="101">
        <v>0.18163550334622691</v>
      </c>
      <c r="L525" s="75">
        <v>251.287452078472</v>
      </c>
      <c r="M525" s="101">
        <v>32.994512521344163</v>
      </c>
      <c r="N525" s="101">
        <v>27.643530801132083</v>
      </c>
      <c r="O525" s="102">
        <v>91.544185508539385</v>
      </c>
      <c r="P525" s="102">
        <v>80.567130532006544</v>
      </c>
    </row>
    <row r="526" spans="2:16" x14ac:dyDescent="0.2">
      <c r="B526" s="66">
        <v>38522</v>
      </c>
      <c r="C526" s="74">
        <v>2005</v>
      </c>
      <c r="D526" s="75">
        <v>82.847222222222214</v>
      </c>
      <c r="E526" s="68" t="str">
        <f t="shared" si="8"/>
        <v>Low</v>
      </c>
      <c r="F526" s="75">
        <v>5673.083333333333</v>
      </c>
      <c r="G526" s="101">
        <v>0.91104465787696276</v>
      </c>
      <c r="H526" s="101">
        <v>1.0666705751431467</v>
      </c>
      <c r="I526" s="101">
        <v>6.9750000000000006E-2</v>
      </c>
      <c r="J526" s="101">
        <v>8.1074802678541225E-2</v>
      </c>
      <c r="K526" s="101">
        <v>0.20125293921834619</v>
      </c>
      <c r="L526" s="75">
        <v>208.416253804154</v>
      </c>
      <c r="M526" s="101">
        <v>32.390228620645509</v>
      </c>
      <c r="N526" s="101">
        <v>33.890266296363357</v>
      </c>
      <c r="O526" s="102">
        <v>91.329243696546115</v>
      </c>
      <c r="P526" s="102">
        <v>81.616915956045204</v>
      </c>
    </row>
    <row r="527" spans="2:16" x14ac:dyDescent="0.2">
      <c r="B527" s="66">
        <v>38523</v>
      </c>
      <c r="C527" s="74">
        <v>2005</v>
      </c>
      <c r="D527" s="75">
        <v>28.090277777777779</v>
      </c>
      <c r="E527" s="68" t="str">
        <f t="shared" si="8"/>
        <v>Low</v>
      </c>
      <c r="F527" s="75">
        <v>4339.0289905693389</v>
      </c>
      <c r="G527" s="101">
        <v>0.68327620524477883</v>
      </c>
      <c r="H527" s="101">
        <v>0.63083593505969748</v>
      </c>
      <c r="I527" s="101">
        <v>0.11549999999999999</v>
      </c>
      <c r="J527" s="101">
        <v>9.1386963852276917E-2</v>
      </c>
      <c r="K527" s="101">
        <v>0.13225297913987505</v>
      </c>
      <c r="L527" s="75">
        <v>183.68173657471698</v>
      </c>
      <c r="M527" s="101">
        <v>29.229361833674119</v>
      </c>
      <c r="N527" s="101">
        <v>24.67664837157227</v>
      </c>
      <c r="O527" s="102">
        <v>86.896451899027241</v>
      </c>
      <c r="P527" s="102">
        <v>79.460035631883372</v>
      </c>
    </row>
    <row r="528" spans="2:16" x14ac:dyDescent="0.2">
      <c r="B528" s="66">
        <v>38524</v>
      </c>
      <c r="C528" s="74">
        <v>2005</v>
      </c>
      <c r="D528" s="75">
        <v>82.048611111111128</v>
      </c>
      <c r="E528" s="68" t="str">
        <f t="shared" si="8"/>
        <v>Low</v>
      </c>
      <c r="F528" s="75">
        <v>5970.708333333333</v>
      </c>
      <c r="G528" s="101">
        <v>0.82935790059310388</v>
      </c>
      <c r="H528" s="101">
        <v>0.6965355894972679</v>
      </c>
      <c r="I528" s="101">
        <v>0.13450000000000001</v>
      </c>
      <c r="J528" s="101">
        <v>8.614646285985296E-2</v>
      </c>
      <c r="K528" s="101">
        <v>0.14226941190850939</v>
      </c>
      <c r="L528" s="75">
        <v>200.80613365728726</v>
      </c>
      <c r="M528" s="101">
        <v>34.551357007033289</v>
      </c>
      <c r="N528" s="101">
        <v>25.845161866879401</v>
      </c>
      <c r="O528" s="102">
        <v>89.836209419730679</v>
      </c>
      <c r="P528" s="102">
        <v>80.013679246870879</v>
      </c>
    </row>
    <row r="529" spans="2:16" x14ac:dyDescent="0.2">
      <c r="B529" s="66">
        <v>38525</v>
      </c>
      <c r="C529" s="74">
        <v>2005</v>
      </c>
      <c r="D529" s="75">
        <v>86.458333333333343</v>
      </c>
      <c r="E529" s="68" t="str">
        <f t="shared" si="8"/>
        <v>Low</v>
      </c>
      <c r="F529" s="75">
        <v>6428.4683409975187</v>
      </c>
      <c r="G529" s="101">
        <v>0.74790179186154615</v>
      </c>
      <c r="H529" s="101">
        <v>0.76156548679809033</v>
      </c>
      <c r="I529" s="101">
        <v>7.3749999999999996E-2</v>
      </c>
      <c r="J529" s="101">
        <v>6.2049615858861699E-2</v>
      </c>
      <c r="K529" s="101">
        <v>0.13858339691622892</v>
      </c>
      <c r="L529" s="75">
        <v>193.70084421912776</v>
      </c>
      <c r="M529" s="101">
        <v>23.608904863521147</v>
      </c>
      <c r="N529" s="101">
        <v>21.526964609803827</v>
      </c>
      <c r="O529" s="102">
        <v>91.945158641603101</v>
      </c>
      <c r="P529" s="102">
        <v>82.332848438016129</v>
      </c>
    </row>
    <row r="530" spans="2:16" x14ac:dyDescent="0.2">
      <c r="B530" s="66">
        <v>38526</v>
      </c>
      <c r="C530" s="74">
        <v>2005</v>
      </c>
      <c r="D530" s="75">
        <v>70.711805555555557</v>
      </c>
      <c r="E530" s="68" t="str">
        <f t="shared" si="8"/>
        <v>Low</v>
      </c>
      <c r="F530" s="75">
        <v>6302.208333333333</v>
      </c>
      <c r="G530" s="101">
        <v>0.69966497592556842</v>
      </c>
      <c r="H530" s="101">
        <v>0.60735115059145928</v>
      </c>
      <c r="I530" s="101">
        <v>4.0750000000000001E-2</v>
      </c>
      <c r="J530" s="101">
        <v>5.6076079304991512E-2</v>
      </c>
      <c r="K530" s="101">
        <v>8.9746195555394967E-2</v>
      </c>
      <c r="L530" s="75">
        <v>259.42972416855002</v>
      </c>
      <c r="M530" s="101">
        <v>28.368779846516055</v>
      </c>
      <c r="N530" s="101">
        <v>22.859982564413844</v>
      </c>
      <c r="O530" s="102">
        <v>92.166771958860565</v>
      </c>
      <c r="P530" s="102">
        <v>85.557855542145703</v>
      </c>
    </row>
    <row r="531" spans="2:16" x14ac:dyDescent="0.2">
      <c r="B531" s="66">
        <v>38527</v>
      </c>
      <c r="C531" s="74">
        <v>2005</v>
      </c>
      <c r="D531" s="75">
        <v>63.350694444444443</v>
      </c>
      <c r="E531" s="68" t="str">
        <f t="shared" si="8"/>
        <v>Low</v>
      </c>
      <c r="F531" s="75">
        <v>6097.291666666667</v>
      </c>
      <c r="G531" s="101">
        <v>0.68187815726278744</v>
      </c>
      <c r="H531" s="101">
        <v>0.58318781489971638</v>
      </c>
      <c r="I531" s="101">
        <v>3.6249999999999998E-2</v>
      </c>
      <c r="J531" s="101">
        <v>5.4940472944605558E-2</v>
      </c>
      <c r="K531" s="101">
        <v>0.10853429878646866</v>
      </c>
      <c r="L531" s="75">
        <v>223.31682870826199</v>
      </c>
      <c r="M531" s="101">
        <v>27.091388917911601</v>
      </c>
      <c r="N531" s="101">
        <v>20.577577942452319</v>
      </c>
      <c r="O531" s="102">
        <v>92.129109527772371</v>
      </c>
      <c r="P531" s="102">
        <v>81.819758909038185</v>
      </c>
    </row>
    <row r="532" spans="2:16" x14ac:dyDescent="0.2">
      <c r="B532" s="66">
        <v>38528</v>
      </c>
      <c r="C532" s="74">
        <v>2005</v>
      </c>
      <c r="D532" s="75">
        <v>60.503472222222221</v>
      </c>
      <c r="E532" s="68" t="str">
        <f t="shared" si="8"/>
        <v>Low</v>
      </c>
      <c r="F532" s="75">
        <v>5667.7279102384327</v>
      </c>
      <c r="G532" s="101">
        <v>0.62531644636407502</v>
      </c>
      <c r="H532" s="101">
        <v>0.55940195619540756</v>
      </c>
      <c r="I532" s="101">
        <v>6.5500000000000003E-2</v>
      </c>
      <c r="J532" s="101">
        <v>6.1408718666285042E-2</v>
      </c>
      <c r="K532" s="101">
        <v>9.9263463230795865E-2</v>
      </c>
      <c r="L532" s="75">
        <v>216.589202440967</v>
      </c>
      <c r="M532" s="101">
        <v>30.890985658613278</v>
      </c>
      <c r="N532" s="101">
        <v>25.255281672640525</v>
      </c>
      <c r="O532" s="102">
        <v>90.358383448952566</v>
      </c>
      <c r="P532" s="102">
        <v>82.57807862119671</v>
      </c>
    </row>
    <row r="533" spans="2:16" x14ac:dyDescent="0.2">
      <c r="B533" s="66">
        <v>38529</v>
      </c>
      <c r="C533" s="74">
        <v>2005</v>
      </c>
      <c r="D533" s="75">
        <v>27.586805555555554</v>
      </c>
      <c r="E533" s="68" t="str">
        <f t="shared" si="8"/>
        <v>Low</v>
      </c>
      <c r="F533" s="75">
        <v>4564.916666666667</v>
      </c>
      <c r="G533" s="101">
        <v>0.63122227397159503</v>
      </c>
      <c r="H533" s="101">
        <v>0.57005746551999847</v>
      </c>
      <c r="I533" s="101">
        <v>5.7500000000000002E-2</v>
      </c>
      <c r="J533" s="101">
        <v>7.5149226569825464E-2</v>
      </c>
      <c r="K533" s="101">
        <v>0.13022461633299162</v>
      </c>
      <c r="L533" s="75">
        <v>185.49243683381175</v>
      </c>
      <c r="M533" s="101">
        <v>32.632996740055241</v>
      </c>
      <c r="N533" s="101">
        <v>25.882118946980938</v>
      </c>
      <c r="O533" s="102">
        <v>88.297701799129598</v>
      </c>
      <c r="P533" s="102">
        <v>77.545383658006926</v>
      </c>
    </row>
    <row r="534" spans="2:16" x14ac:dyDescent="0.2">
      <c r="B534" s="66">
        <v>38530</v>
      </c>
      <c r="C534" s="74">
        <v>2005</v>
      </c>
      <c r="D534" s="75">
        <v>78.576388888888886</v>
      </c>
      <c r="E534" s="68" t="str">
        <f t="shared" si="8"/>
        <v>Low</v>
      </c>
      <c r="F534" s="75">
        <v>6074.583333333333</v>
      </c>
      <c r="G534" s="101">
        <v>0.85477977002647643</v>
      </c>
      <c r="H534" s="101">
        <v>0.59797148540002742</v>
      </c>
      <c r="I534" s="101">
        <v>5.2999999999999999E-2</v>
      </c>
      <c r="J534" s="101">
        <v>6.1165939922450785E-2</v>
      </c>
      <c r="K534" s="101">
        <v>0.11501458423398365</v>
      </c>
      <c r="L534" s="75">
        <v>191.72986224983873</v>
      </c>
      <c r="M534" s="101">
        <v>37.193079839156063</v>
      </c>
      <c r="N534" s="101">
        <v>22.711542662600902</v>
      </c>
      <c r="O534" s="102">
        <v>92.996444482920836</v>
      </c>
      <c r="P534" s="102">
        <v>81.175429807971852</v>
      </c>
    </row>
    <row r="535" spans="2:16" x14ac:dyDescent="0.2">
      <c r="B535" s="66">
        <v>38531</v>
      </c>
      <c r="C535" s="74">
        <v>2005</v>
      </c>
      <c r="D535" s="75">
        <v>67.725694444444443</v>
      </c>
      <c r="E535" s="68" t="str">
        <f t="shared" si="8"/>
        <v>Low</v>
      </c>
      <c r="F535" s="75">
        <v>5555.1533062430817</v>
      </c>
      <c r="G535" s="101">
        <v>0.85444777788612691</v>
      </c>
      <c r="H535" s="101">
        <v>0.72539796867015127</v>
      </c>
      <c r="I535" s="101">
        <v>9.8250000000000004E-2</v>
      </c>
      <c r="J535" s="101">
        <v>7.9147627696218831E-2</v>
      </c>
      <c r="K535" s="101">
        <v>0.16297774530031356</v>
      </c>
      <c r="L535" s="75">
        <v>241.85946828143875</v>
      </c>
      <c r="M535" s="101">
        <v>36.954329990898003</v>
      </c>
      <c r="N535" s="101">
        <v>26.912870644130486</v>
      </c>
      <c r="O535" s="102">
        <v>90.931246858710779</v>
      </c>
      <c r="P535" s="102">
        <v>78.004027576562152</v>
      </c>
    </row>
    <row r="536" spans="2:16" x14ac:dyDescent="0.2">
      <c r="B536" s="66">
        <v>38532</v>
      </c>
      <c r="C536" s="74">
        <v>2005</v>
      </c>
      <c r="D536" s="75">
        <v>69.791666666666657</v>
      </c>
      <c r="E536" s="68" t="str">
        <f t="shared" si="8"/>
        <v>Low</v>
      </c>
      <c r="F536" s="75">
        <v>5769.9173553719056</v>
      </c>
      <c r="G536" s="101">
        <v>0.88011097277429862</v>
      </c>
      <c r="H536" s="101">
        <v>0.82114055129216679</v>
      </c>
      <c r="I536" s="101">
        <v>5.9249999999999997E-2</v>
      </c>
      <c r="J536" s="101">
        <v>7.8411950674025579E-2</v>
      </c>
      <c r="K536" s="101">
        <v>0.1704631077774722</v>
      </c>
      <c r="L536" s="75">
        <v>261.66261807776175</v>
      </c>
      <c r="M536" s="101">
        <v>33.176967084595859</v>
      </c>
      <c r="N536" s="101">
        <v>27.033973249526333</v>
      </c>
      <c r="O536" s="102">
        <v>91.306326560807236</v>
      </c>
      <c r="P536" s="102">
        <v>79.74326328757391</v>
      </c>
    </row>
    <row r="537" spans="2:16" x14ac:dyDescent="0.2">
      <c r="B537" s="66">
        <v>38533</v>
      </c>
      <c r="C537" s="74">
        <v>2005</v>
      </c>
      <c r="D537" s="75">
        <v>78.038194444444457</v>
      </c>
      <c r="E537" s="68" t="str">
        <f t="shared" si="8"/>
        <v>Low</v>
      </c>
      <c r="F537" s="75">
        <v>5918.8803358992345</v>
      </c>
      <c r="G537" s="101">
        <v>0.85898836142500423</v>
      </c>
      <c r="H537" s="101">
        <v>0.76625057849100509</v>
      </c>
      <c r="I537" s="101">
        <v>6.1499999999999999E-2</v>
      </c>
      <c r="J537" s="101">
        <v>6.3047347527922404E-2</v>
      </c>
      <c r="K537" s="101">
        <v>0.17660471837452615</v>
      </c>
      <c r="L537" s="75">
        <v>277.51545213308862</v>
      </c>
      <c r="M537" s="101">
        <v>34.035489690452941</v>
      </c>
      <c r="N537" s="101">
        <v>25.343919026829905</v>
      </c>
      <c r="O537" s="102">
        <v>92.832179252782637</v>
      </c>
      <c r="P537" s="102">
        <v>77.491983754893837</v>
      </c>
    </row>
    <row r="538" spans="2:16" x14ac:dyDescent="0.2">
      <c r="B538" s="66">
        <v>38534</v>
      </c>
      <c r="C538" s="74">
        <v>2005</v>
      </c>
      <c r="D538" s="75">
        <v>76.944444444444443</v>
      </c>
      <c r="E538" s="68" t="str">
        <f t="shared" si="8"/>
        <v>Low</v>
      </c>
      <c r="F538" s="75">
        <v>6235.333333333333</v>
      </c>
      <c r="G538" s="101">
        <v>0.93883927554287405</v>
      </c>
      <c r="H538" s="101">
        <v>1.0633249111220999</v>
      </c>
      <c r="I538" s="101">
        <v>4.2000000000000003E-2</v>
      </c>
      <c r="J538" s="101">
        <v>5.9458691831118446E-2</v>
      </c>
      <c r="K538" s="101">
        <v>0.20386834168874041</v>
      </c>
      <c r="L538" s="75">
        <v>267.88347765347351</v>
      </c>
      <c r="M538" s="101">
        <v>33.465879614825532</v>
      </c>
      <c r="N538" s="101">
        <v>32.853388640492234</v>
      </c>
      <c r="O538" s="102">
        <v>93.833463029890709</v>
      </c>
      <c r="P538" s="102">
        <v>81.331902751839777</v>
      </c>
    </row>
    <row r="539" spans="2:16" x14ac:dyDescent="0.2">
      <c r="B539" s="66">
        <v>38535</v>
      </c>
      <c r="C539" s="74">
        <v>2005</v>
      </c>
      <c r="D539" s="75">
        <v>95.017361111111114</v>
      </c>
      <c r="E539" s="68" t="str">
        <f t="shared" si="8"/>
        <v>High</v>
      </c>
      <c r="F539" s="75">
        <v>6832.8666901160796</v>
      </c>
      <c r="G539" s="101">
        <v>0.95012781183893213</v>
      </c>
      <c r="H539" s="101">
        <v>0.84314634653574827</v>
      </c>
      <c r="I539" s="101">
        <v>7.5749999999999998E-2</v>
      </c>
      <c r="J539" s="101">
        <v>8.1834252489653939E-2</v>
      </c>
      <c r="K539" s="101">
        <v>0.16638172822683903</v>
      </c>
      <c r="L539" s="75">
        <v>250.2815275046955</v>
      </c>
      <c r="M539" s="101">
        <v>30.936354600299683</v>
      </c>
      <c r="N539" s="101">
        <v>24.214816147532016</v>
      </c>
      <c r="O539" s="102">
        <v>91.62883310677411</v>
      </c>
      <c r="P539" s="102">
        <v>80.820821978875216</v>
      </c>
    </row>
    <row r="540" spans="2:16" x14ac:dyDescent="0.2">
      <c r="B540" s="66">
        <v>38536</v>
      </c>
      <c r="C540" s="74">
        <v>2005</v>
      </c>
      <c r="D540" s="75">
        <v>92.881944444444457</v>
      </c>
      <c r="E540" s="68" t="str">
        <f t="shared" si="8"/>
        <v>High</v>
      </c>
      <c r="F540" s="75">
        <v>6783.25</v>
      </c>
      <c r="G540" s="101">
        <v>1.0385185699391886</v>
      </c>
      <c r="H540" s="101">
        <v>1.0504864079064853</v>
      </c>
      <c r="I540" s="101">
        <v>8.5749999999999993E-2</v>
      </c>
      <c r="J540" s="101">
        <v>8.5095710135559874E-2</v>
      </c>
      <c r="K540" s="101">
        <v>0.1744659041443084</v>
      </c>
      <c r="L540" s="75">
        <v>247.63947614648851</v>
      </c>
      <c r="M540" s="101">
        <v>28.719039150745207</v>
      </c>
      <c r="N540" s="101">
        <v>26.48374460945924</v>
      </c>
      <c r="O540" s="102">
        <v>92.078681999268127</v>
      </c>
      <c r="P540" s="102">
        <v>83.944531358963275</v>
      </c>
    </row>
    <row r="541" spans="2:16" x14ac:dyDescent="0.2">
      <c r="B541" s="66">
        <v>38537</v>
      </c>
      <c r="C541" s="74">
        <v>2005</v>
      </c>
      <c r="D541" s="75">
        <v>73.107638888888886</v>
      </c>
      <c r="E541" s="68" t="str">
        <f t="shared" si="8"/>
        <v>Low</v>
      </c>
      <c r="F541" s="75">
        <v>5777.375</v>
      </c>
      <c r="G541" s="101">
        <v>0.90296723552968827</v>
      </c>
      <c r="H541" s="101">
        <v>0.97481218775251166</v>
      </c>
      <c r="I541" s="101">
        <v>7.6000000000000012E-2</v>
      </c>
      <c r="J541" s="101">
        <v>7.1187431956995062E-2</v>
      </c>
      <c r="K541" s="101">
        <v>0.22038674789955157</v>
      </c>
      <c r="L541" s="75">
        <v>231.30789573527551</v>
      </c>
      <c r="M541" s="101">
        <v>30.999474360008399</v>
      </c>
      <c r="N541" s="101">
        <v>28.272246689784485</v>
      </c>
      <c r="O541" s="102">
        <v>92.327793298527027</v>
      </c>
      <c r="P541" s="102">
        <v>77.999081618406763</v>
      </c>
    </row>
    <row r="542" spans="2:16" x14ac:dyDescent="0.2">
      <c r="B542" s="66">
        <v>38538</v>
      </c>
      <c r="C542" s="74">
        <v>2005</v>
      </c>
      <c r="D542" s="75">
        <v>87.065972222222214</v>
      </c>
      <c r="E542" s="68" t="str">
        <f t="shared" si="8"/>
        <v>Low</v>
      </c>
      <c r="F542" s="75">
        <v>5919.041666666667</v>
      </c>
      <c r="G542" s="101">
        <v>0.88171306791661097</v>
      </c>
      <c r="H542" s="101">
        <v>0.74734511958171712</v>
      </c>
      <c r="I542" s="101">
        <v>6.6750000000000004E-2</v>
      </c>
      <c r="J542" s="101">
        <v>7.1685742319249818E-2</v>
      </c>
      <c r="K542" s="101">
        <v>0.12754788456928695</v>
      </c>
      <c r="L542" s="75">
        <v>229.72157938536799</v>
      </c>
      <c r="M542" s="101">
        <v>33.857482097995835</v>
      </c>
      <c r="N542" s="101">
        <v>25.978747379415889</v>
      </c>
      <c r="O542" s="102">
        <v>92.064002063897235</v>
      </c>
      <c r="P542" s="102">
        <v>83.34114715067814</v>
      </c>
    </row>
    <row r="543" spans="2:16" x14ac:dyDescent="0.2">
      <c r="B543" s="66">
        <v>38539</v>
      </c>
      <c r="C543" s="74">
        <v>2005</v>
      </c>
      <c r="D543" s="75">
        <v>95.069444444444443</v>
      </c>
      <c r="E543" s="68" t="str">
        <f t="shared" si="8"/>
        <v>High</v>
      </c>
      <c r="F543" s="75">
        <v>6280.708333333333</v>
      </c>
      <c r="G543" s="101">
        <v>1.0347347035397414</v>
      </c>
      <c r="H543" s="101">
        <v>0.79496535864412854</v>
      </c>
      <c r="I543" s="101">
        <v>0.1135</v>
      </c>
      <c r="J543" s="101">
        <v>9.1713364539195999E-2</v>
      </c>
      <c r="K543" s="101">
        <v>0.15395893351311166</v>
      </c>
      <c r="L543" s="75">
        <v>282.27886975802426</v>
      </c>
      <c r="M543" s="101">
        <v>37.325869626753168</v>
      </c>
      <c r="N543" s="101">
        <v>25.463284250900088</v>
      </c>
      <c r="O543" s="102">
        <v>91.36070878273685</v>
      </c>
      <c r="P543" s="102">
        <v>81.123140348568057</v>
      </c>
    </row>
    <row r="544" spans="2:16" x14ac:dyDescent="0.2">
      <c r="B544" s="66">
        <v>38540</v>
      </c>
      <c r="C544" s="74">
        <v>2005</v>
      </c>
      <c r="D544" s="75">
        <v>75.729166666666671</v>
      </c>
      <c r="E544" s="68" t="str">
        <f t="shared" si="8"/>
        <v>Low</v>
      </c>
      <c r="F544" s="75">
        <v>5821.125</v>
      </c>
      <c r="G544" s="101">
        <v>1.017038609412914</v>
      </c>
      <c r="H544" s="101">
        <v>0.96208838848482892</v>
      </c>
      <c r="I544" s="101">
        <v>0.10225000000000001</v>
      </c>
      <c r="J544" s="101">
        <v>9.1857276084479814E-2</v>
      </c>
      <c r="K544" s="101">
        <v>0.2084528886884294</v>
      </c>
      <c r="L544" s="75">
        <v>249.17986632812423</v>
      </c>
      <c r="M544" s="101">
        <v>33.450655320163662</v>
      </c>
      <c r="N544" s="101">
        <v>27.381810830482152</v>
      </c>
      <c r="O544" s="102">
        <v>91.218462070076015</v>
      </c>
      <c r="P544" s="102">
        <v>78.933752269122181</v>
      </c>
    </row>
    <row r="545" spans="2:16" x14ac:dyDescent="0.2">
      <c r="B545" s="66">
        <v>38541</v>
      </c>
      <c r="C545" s="74">
        <v>2005</v>
      </c>
      <c r="D545" s="75">
        <v>65.920138888888886</v>
      </c>
      <c r="E545" s="68" t="str">
        <f t="shared" si="8"/>
        <v>Low</v>
      </c>
      <c r="F545" s="75">
        <v>5725.625</v>
      </c>
      <c r="G545" s="101">
        <v>0.87838231906516762</v>
      </c>
      <c r="H545" s="101">
        <v>0.96058799455954591</v>
      </c>
      <c r="I545" s="101">
        <v>9.6750000000000017E-2</v>
      </c>
      <c r="J545" s="101">
        <v>8.679106379846821E-2</v>
      </c>
      <c r="K545" s="101">
        <v>0.22241028871785373</v>
      </c>
      <c r="L545" s="75">
        <v>230.40442564716625</v>
      </c>
      <c r="M545" s="101">
        <v>28.417404528212185</v>
      </c>
      <c r="N545" s="101">
        <v>26.64126492444775</v>
      </c>
      <c r="O545" s="102">
        <v>90.394966823120313</v>
      </c>
      <c r="P545" s="102">
        <v>77.492756969463841</v>
      </c>
    </row>
    <row r="546" spans="2:16" x14ac:dyDescent="0.2">
      <c r="B546" s="66">
        <v>38542</v>
      </c>
      <c r="C546" s="74">
        <v>2005</v>
      </c>
      <c r="D546" s="75">
        <v>60.017361111111114</v>
      </c>
      <c r="E546" s="68" t="str">
        <f t="shared" si="8"/>
        <v>Low</v>
      </c>
      <c r="F546" s="75">
        <v>5809.958333333333</v>
      </c>
      <c r="G546" s="101">
        <v>0.79437228800163506</v>
      </c>
      <c r="H546" s="101">
        <v>1.1463198881611314</v>
      </c>
      <c r="I546" s="101">
        <v>6.8500000000000005E-2</v>
      </c>
      <c r="J546" s="101">
        <v>7.9626209825979261E-2</v>
      </c>
      <c r="K546" s="101">
        <v>0.23917978168709422</v>
      </c>
      <c r="L546" s="75">
        <v>285.20430004856826</v>
      </c>
      <c r="M546" s="101">
        <v>25.93315555449756</v>
      </c>
      <c r="N546" s="101">
        <v>33.051604332487237</v>
      </c>
      <c r="O546" s="102">
        <v>90.252456779803595</v>
      </c>
      <c r="P546" s="102">
        <v>79.710304960541208</v>
      </c>
    </row>
    <row r="547" spans="2:16" x14ac:dyDescent="0.2">
      <c r="B547" s="66">
        <v>38543</v>
      </c>
      <c r="C547" s="74">
        <v>2005</v>
      </c>
      <c r="D547" s="75">
        <v>48.229166666666664</v>
      </c>
      <c r="E547" s="68" t="str">
        <f t="shared" si="8"/>
        <v>Low</v>
      </c>
      <c r="F547" s="75">
        <v>5103.3205708318865</v>
      </c>
      <c r="G547" s="101">
        <v>0.63027206680689463</v>
      </c>
      <c r="H547" s="101">
        <v>0.86674062817534492</v>
      </c>
      <c r="I547" s="101">
        <v>4.8250000000000001E-2</v>
      </c>
      <c r="J547" s="101">
        <v>6.5432992369007459E-2</v>
      </c>
      <c r="K547" s="101">
        <v>0.17970864664810016</v>
      </c>
      <c r="L547" s="75">
        <v>196.33118216751876</v>
      </c>
      <c r="M547" s="101">
        <v>29.123955060243851</v>
      </c>
      <c r="N547" s="101">
        <v>35.52410822365551</v>
      </c>
      <c r="O547" s="102">
        <v>89.819300141783998</v>
      </c>
      <c r="P547" s="102">
        <v>79.667539524894451</v>
      </c>
    </row>
    <row r="548" spans="2:16" x14ac:dyDescent="0.2">
      <c r="B548" s="66">
        <v>38544</v>
      </c>
      <c r="C548" s="74">
        <v>2005</v>
      </c>
      <c r="D548" s="75">
        <v>45.850694444444443</v>
      </c>
      <c r="E548" s="68" t="str">
        <f t="shared" si="8"/>
        <v>Low</v>
      </c>
      <c r="F548" s="75">
        <v>5487.6521739130394</v>
      </c>
      <c r="G548" s="101">
        <v>0.66950000372047924</v>
      </c>
      <c r="H548" s="101">
        <v>0.98955666275413567</v>
      </c>
      <c r="I548" s="101">
        <v>7.2000000000000008E-2</v>
      </c>
      <c r="J548" s="101">
        <v>5.881580515143469E-2</v>
      </c>
      <c r="K548" s="101">
        <v>0.18264452467740117</v>
      </c>
      <c r="L548" s="75">
        <v>167.15493373224774</v>
      </c>
      <c r="M548" s="101">
        <v>28.993616389182339</v>
      </c>
      <c r="N548" s="101">
        <v>38.414642029161286</v>
      </c>
      <c r="O548" s="102">
        <v>91.399746421407045</v>
      </c>
      <c r="P548" s="102">
        <v>81.93119878336924</v>
      </c>
    </row>
    <row r="549" spans="2:16" x14ac:dyDescent="0.2">
      <c r="B549" s="66">
        <v>38545</v>
      </c>
      <c r="C549" s="74">
        <v>2005</v>
      </c>
      <c r="D549" s="75">
        <v>60.55555555555555</v>
      </c>
      <c r="E549" s="68" t="str">
        <f t="shared" si="8"/>
        <v>Low</v>
      </c>
      <c r="F549" s="75">
        <v>5749.8795180722927</v>
      </c>
      <c r="G549" s="101">
        <v>0.7698554883383868</v>
      </c>
      <c r="H549" s="101">
        <v>0.83906250819890849</v>
      </c>
      <c r="I549" s="101">
        <v>6.225E-2</v>
      </c>
      <c r="J549" s="101">
        <v>5.799584184024998E-2</v>
      </c>
      <c r="K549" s="101">
        <v>0.17337426385914961</v>
      </c>
      <c r="L549" s="75">
        <v>229.93162742248876</v>
      </c>
      <c r="M549" s="101">
        <v>34.871747066769949</v>
      </c>
      <c r="N549" s="101">
        <v>32.728958948287051</v>
      </c>
      <c r="O549" s="102">
        <v>92.620121844308201</v>
      </c>
      <c r="P549" s="102">
        <v>79.758821378777583</v>
      </c>
    </row>
    <row r="550" spans="2:16" x14ac:dyDescent="0.2">
      <c r="B550" s="66">
        <v>38546</v>
      </c>
      <c r="C550" s="74">
        <v>2005</v>
      </c>
      <c r="D550" s="75">
        <v>30.625</v>
      </c>
      <c r="E550" s="68" t="str">
        <f t="shared" si="8"/>
        <v>Low</v>
      </c>
      <c r="F550" s="75">
        <v>4726.875</v>
      </c>
      <c r="G550" s="101">
        <v>0.72972403582528977</v>
      </c>
      <c r="H550" s="101">
        <v>0.71393533113667418</v>
      </c>
      <c r="I550" s="101">
        <v>8.3500000000000005E-2</v>
      </c>
      <c r="J550" s="101">
        <v>7.2670409514624612E-2</v>
      </c>
      <c r="K550" s="101">
        <v>0.15130714966480768</v>
      </c>
      <c r="L550" s="75">
        <v>199.41886570769651</v>
      </c>
      <c r="M550" s="101">
        <v>35.387303432541827</v>
      </c>
      <c r="N550" s="101">
        <v>30.390785736674815</v>
      </c>
      <c r="O550" s="102">
        <v>90.226157666205893</v>
      </c>
      <c r="P550" s="102">
        <v>79.200276602775872</v>
      </c>
    </row>
    <row r="551" spans="2:16" x14ac:dyDescent="0.2">
      <c r="B551" s="66">
        <v>38547</v>
      </c>
      <c r="C551" s="74">
        <v>2005</v>
      </c>
      <c r="D551" s="75">
        <v>51.979166666666664</v>
      </c>
      <c r="E551" s="68" t="str">
        <f t="shared" si="8"/>
        <v>Low</v>
      </c>
      <c r="F551" s="75">
        <v>5460.3921568627411</v>
      </c>
      <c r="G551" s="101">
        <v>0.70928748906703054</v>
      </c>
      <c r="H551" s="101">
        <v>0.92180722522828684</v>
      </c>
      <c r="I551" s="101">
        <v>8.3750000000000005E-2</v>
      </c>
      <c r="J551" s="101">
        <v>7.787464461028247E-2</v>
      </c>
      <c r="K551" s="101">
        <v>0.2161303261928838</v>
      </c>
      <c r="L551" s="75">
        <v>236.08317794064649</v>
      </c>
      <c r="M551" s="101">
        <v>29.512445236039216</v>
      </c>
      <c r="N551" s="101">
        <v>33.112409391547338</v>
      </c>
      <c r="O551" s="102">
        <v>89.255920048542549</v>
      </c>
      <c r="P551" s="102">
        <v>77.055707335112785</v>
      </c>
    </row>
    <row r="552" spans="2:16" x14ac:dyDescent="0.2">
      <c r="B552" s="66">
        <v>38548</v>
      </c>
      <c r="C552" s="74">
        <v>2005</v>
      </c>
      <c r="D552" s="75">
        <v>74.149305555555557</v>
      </c>
      <c r="E552" s="68" t="str">
        <f t="shared" si="8"/>
        <v>Low</v>
      </c>
      <c r="F552" s="75">
        <v>5926.7441860465115</v>
      </c>
      <c r="G552" s="101">
        <v>0.8714574418229547</v>
      </c>
      <c r="H552" s="101">
        <v>0.99273539388102794</v>
      </c>
      <c r="I552" s="101">
        <v>6.5750000000000003E-2</v>
      </c>
      <c r="J552" s="101">
        <v>7.0882177714370512E-2</v>
      </c>
      <c r="K552" s="101">
        <v>0.19062704477100301</v>
      </c>
      <c r="L552" s="75">
        <v>209.6175907484085</v>
      </c>
      <c r="M552" s="101">
        <v>32.891459530335531</v>
      </c>
      <c r="N552" s="101">
        <v>33.07364195581831</v>
      </c>
      <c r="O552" s="102">
        <v>92.063611323516639</v>
      </c>
      <c r="P552" s="102">
        <v>81.264255103369067</v>
      </c>
    </row>
    <row r="553" spans="2:16" x14ac:dyDescent="0.2">
      <c r="B553" s="66">
        <v>38549</v>
      </c>
      <c r="C553" s="74">
        <v>2005</v>
      </c>
      <c r="D553" s="75">
        <v>86.024305555555543</v>
      </c>
      <c r="E553" s="68" t="str">
        <f t="shared" si="8"/>
        <v>Low</v>
      </c>
      <c r="F553" s="75">
        <v>6264.375</v>
      </c>
      <c r="G553" s="101">
        <v>0.81688860405234631</v>
      </c>
      <c r="H553" s="101">
        <v>0.88478541039808434</v>
      </c>
      <c r="I553" s="101">
        <v>4.725E-2</v>
      </c>
      <c r="J553" s="101">
        <v>7.9782926447273764E-2</v>
      </c>
      <c r="K553" s="101">
        <v>0.18452488840182418</v>
      </c>
      <c r="L553" s="75">
        <v>233.25694237524573</v>
      </c>
      <c r="M553" s="101">
        <v>32.07559272276805</v>
      </c>
      <c r="N553" s="101">
        <v>30.580900893477644</v>
      </c>
      <c r="O553" s="102">
        <v>90.458057849980037</v>
      </c>
      <c r="P553" s="102">
        <v>79.624685277219612</v>
      </c>
    </row>
    <row r="554" spans="2:16" x14ac:dyDescent="0.2">
      <c r="B554" s="66">
        <v>38550</v>
      </c>
      <c r="C554" s="74">
        <v>2005</v>
      </c>
      <c r="D554" s="75">
        <v>79.236111111111114</v>
      </c>
      <c r="E554" s="68" t="str">
        <f t="shared" si="8"/>
        <v>Low</v>
      </c>
      <c r="F554" s="75">
        <v>6373.833333333333</v>
      </c>
      <c r="G554" s="101">
        <v>0.83188105600417073</v>
      </c>
      <c r="H554" s="101">
        <v>0.90310672633096256</v>
      </c>
      <c r="I554" s="101">
        <v>5.3249999999999999E-2</v>
      </c>
      <c r="J554" s="101">
        <v>6.7448263248115328E-2</v>
      </c>
      <c r="K554" s="101">
        <v>0.18641617043408923</v>
      </c>
      <c r="L554" s="75">
        <v>286.12568879538748</v>
      </c>
      <c r="M554" s="101">
        <v>32.095969296585942</v>
      </c>
      <c r="N554" s="101">
        <v>30.214523275904273</v>
      </c>
      <c r="O554" s="102">
        <v>92.085319351988232</v>
      </c>
      <c r="P554" s="102">
        <v>79.850530643190538</v>
      </c>
    </row>
    <row r="555" spans="2:16" x14ac:dyDescent="0.2">
      <c r="B555" s="66">
        <v>38551</v>
      </c>
      <c r="C555" s="74">
        <v>2005</v>
      </c>
      <c r="D555" s="75">
        <v>95.329861111111128</v>
      </c>
      <c r="E555" s="68" t="str">
        <f t="shared" si="8"/>
        <v>High</v>
      </c>
      <c r="F555" s="75">
        <v>6647.208333333333</v>
      </c>
      <c r="G555" s="101">
        <v>0.6654954742615008</v>
      </c>
      <c r="H555" s="101">
        <v>0.61858454071433489</v>
      </c>
      <c r="I555" s="101">
        <v>6.7750000000000005E-2</v>
      </c>
      <c r="J555" s="101">
        <v>8.3987439042897377E-2</v>
      </c>
      <c r="K555" s="101">
        <v>0.12740838787593847</v>
      </c>
      <c r="L555" s="75">
        <v>247.25372057861324</v>
      </c>
      <c r="M555" s="101">
        <v>29.941094571265637</v>
      </c>
      <c r="N555" s="101">
        <v>25.346398631584215</v>
      </c>
      <c r="O555" s="102">
        <v>87.625296773162063</v>
      </c>
      <c r="P555" s="102">
        <v>79.803903341313202</v>
      </c>
    </row>
    <row r="556" spans="2:16" x14ac:dyDescent="0.2">
      <c r="B556" s="66">
        <v>38552</v>
      </c>
      <c r="C556" s="74">
        <v>2005</v>
      </c>
      <c r="D556" s="75">
        <v>92.447916666666657</v>
      </c>
      <c r="E556" s="68" t="str">
        <f t="shared" si="8"/>
        <v>High</v>
      </c>
      <c r="F556" s="75">
        <v>6811.916666666667</v>
      </c>
      <c r="G556" s="101">
        <v>0.80151098638085216</v>
      </c>
      <c r="H556" s="101">
        <v>0.72214997998483055</v>
      </c>
      <c r="I556" s="101">
        <v>7.7499999999999999E-2</v>
      </c>
      <c r="J556" s="101">
        <v>8.1682958288176399E-2</v>
      </c>
      <c r="K556" s="101">
        <v>0.13715212043415229</v>
      </c>
      <c r="L556" s="75">
        <v>273.59757232242123</v>
      </c>
      <c r="M556" s="101">
        <v>32.888809928779025</v>
      </c>
      <c r="N556" s="101">
        <v>26.799091472435411</v>
      </c>
      <c r="O556" s="102">
        <v>90.032072740179615</v>
      </c>
      <c r="P556" s="102">
        <v>81.423775650293337</v>
      </c>
    </row>
    <row r="557" spans="2:16" x14ac:dyDescent="0.2">
      <c r="B557" s="66">
        <v>38553</v>
      </c>
      <c r="C557" s="74">
        <v>2005</v>
      </c>
      <c r="D557" s="75">
        <v>97.690972222222214</v>
      </c>
      <c r="E557" s="68" t="str">
        <f t="shared" si="8"/>
        <v>High</v>
      </c>
      <c r="F557" s="75">
        <v>6677.416666666667</v>
      </c>
      <c r="G557" s="101">
        <v>0.78420028696133737</v>
      </c>
      <c r="H557" s="101">
        <v>0.78126226746496286</v>
      </c>
      <c r="I557" s="101">
        <v>8.6499999999999994E-2</v>
      </c>
      <c r="J557" s="101">
        <v>7.3467004936996844E-2</v>
      </c>
      <c r="K557" s="101">
        <v>0.14651536469451729</v>
      </c>
      <c r="L557" s="75">
        <v>217.07830737943976</v>
      </c>
      <c r="M557" s="101">
        <v>33.969922576179776</v>
      </c>
      <c r="N557" s="101">
        <v>30.418959067162319</v>
      </c>
      <c r="O557" s="102">
        <v>90.827938508814455</v>
      </c>
      <c r="P557" s="102">
        <v>81.639323225918147</v>
      </c>
    </row>
    <row r="558" spans="2:16" x14ac:dyDescent="0.2">
      <c r="B558" s="66">
        <v>38554</v>
      </c>
      <c r="C558" s="74">
        <v>2005</v>
      </c>
      <c r="D558" s="75">
        <v>95.833333333333343</v>
      </c>
      <c r="E558" s="68" t="str">
        <f t="shared" si="8"/>
        <v>High</v>
      </c>
      <c r="F558" s="75">
        <v>6493.208333333333</v>
      </c>
      <c r="G558" s="101">
        <v>0.8080427421186881</v>
      </c>
      <c r="H558" s="101">
        <v>0.7947205766001656</v>
      </c>
      <c r="I558" s="101">
        <v>8.3750000000000005E-2</v>
      </c>
      <c r="J558" s="101">
        <v>6.011069247619253E-2</v>
      </c>
      <c r="K558" s="101">
        <v>0.12789455162097299</v>
      </c>
      <c r="L558" s="75">
        <v>252.73888773098651</v>
      </c>
      <c r="M558" s="101">
        <v>33.05969594018385</v>
      </c>
      <c r="N558" s="101">
        <v>29.54889783167463</v>
      </c>
      <c r="O558" s="102">
        <v>92.729437407912613</v>
      </c>
      <c r="P558" s="102">
        <v>84.271346350545315</v>
      </c>
    </row>
    <row r="559" spans="2:16" x14ac:dyDescent="0.2">
      <c r="B559" s="66">
        <v>38555</v>
      </c>
      <c r="C559" s="74">
        <v>2005</v>
      </c>
      <c r="D559" s="75">
        <v>97.7951388888889</v>
      </c>
      <c r="E559" s="68" t="str">
        <f t="shared" si="8"/>
        <v>High</v>
      </c>
      <c r="F559" s="75">
        <v>6764.583333333333</v>
      </c>
      <c r="G559" s="101">
        <v>0.85478221113532504</v>
      </c>
      <c r="H559" s="101">
        <v>0.94319912506405912</v>
      </c>
      <c r="I559" s="101">
        <v>6.3500000000000001E-2</v>
      </c>
      <c r="J559" s="101">
        <v>9.5760987650430854E-2</v>
      </c>
      <c r="K559" s="101">
        <v>0.16859463368550423</v>
      </c>
      <c r="L559" s="75">
        <v>269.72346142994024</v>
      </c>
      <c r="M559" s="101">
        <v>32.446990366891946</v>
      </c>
      <c r="N559" s="101">
        <v>33.18398493756218</v>
      </c>
      <c r="O559" s="102">
        <v>89.059840113212829</v>
      </c>
      <c r="P559" s="102">
        <v>82.544495039877361</v>
      </c>
    </row>
    <row r="560" spans="2:16" x14ac:dyDescent="0.2">
      <c r="B560" s="66">
        <v>38556</v>
      </c>
      <c r="C560" s="74">
        <v>2005</v>
      </c>
      <c r="D560" s="75">
        <v>84.253472222222214</v>
      </c>
      <c r="E560" s="68" t="str">
        <f t="shared" si="8"/>
        <v>Low</v>
      </c>
      <c r="F560" s="75">
        <v>6284.291666666667</v>
      </c>
      <c r="G560" s="101">
        <v>0.97105001408014679</v>
      </c>
      <c r="H560" s="101">
        <v>0.83868814163549332</v>
      </c>
      <c r="I560" s="101">
        <v>6.8250000000000005E-2</v>
      </c>
      <c r="J560" s="101">
        <v>9.6651926553238177E-2</v>
      </c>
      <c r="K560" s="101">
        <v>0.15144310144937836</v>
      </c>
      <c r="L560" s="75">
        <v>239.9564847831075</v>
      </c>
      <c r="M560" s="101">
        <v>30.356950231749359</v>
      </c>
      <c r="N560" s="101">
        <v>23.934719020747071</v>
      </c>
      <c r="O560" s="102">
        <v>90.3336428465322</v>
      </c>
      <c r="P560" s="102">
        <v>82.463319961398128</v>
      </c>
    </row>
    <row r="561" spans="2:16" x14ac:dyDescent="0.2">
      <c r="B561" s="66">
        <v>38557</v>
      </c>
      <c r="C561" s="74">
        <v>2005</v>
      </c>
      <c r="D561" s="75">
        <v>93.055555555555571</v>
      </c>
      <c r="E561" s="68" t="str">
        <f t="shared" si="8"/>
        <v>High</v>
      </c>
      <c r="F561" s="75">
        <v>6623.291666666667</v>
      </c>
      <c r="G561" s="101">
        <v>0.93383260108373844</v>
      </c>
      <c r="H561" s="101">
        <v>0.89348706684000279</v>
      </c>
      <c r="I561" s="101">
        <v>0.10875</v>
      </c>
      <c r="J561" s="101">
        <v>7.5352362043807214E-2</v>
      </c>
      <c r="K561" s="101">
        <v>0.17374995707639912</v>
      </c>
      <c r="L561" s="75">
        <v>231.24802661857825</v>
      </c>
      <c r="M561" s="101">
        <v>32.407551406544478</v>
      </c>
      <c r="N561" s="101">
        <v>27.280491940399035</v>
      </c>
      <c r="O561" s="102">
        <v>92.144698854527988</v>
      </c>
      <c r="P561" s="102">
        <v>81.069425427271241</v>
      </c>
    </row>
    <row r="562" spans="2:16" x14ac:dyDescent="0.2">
      <c r="B562" s="66">
        <v>38558</v>
      </c>
      <c r="C562" s="74">
        <v>2005</v>
      </c>
      <c r="D562" s="75">
        <v>97.569444444444429</v>
      </c>
      <c r="E562" s="68" t="str">
        <f t="shared" si="8"/>
        <v>High</v>
      </c>
      <c r="F562" s="75">
        <v>6067.833333333333</v>
      </c>
      <c r="G562" s="101">
        <v>1.051302225407202</v>
      </c>
      <c r="H562" s="101">
        <v>0.8567781494913066</v>
      </c>
      <c r="I562" s="101">
        <v>8.6499999999999994E-2</v>
      </c>
      <c r="J562" s="101">
        <v>9.2019330528992804E-2</v>
      </c>
      <c r="K562" s="101">
        <v>0.14606948929081651</v>
      </c>
      <c r="L562" s="75">
        <v>252.09805803792952</v>
      </c>
      <c r="M562" s="101">
        <v>34.728757294486755</v>
      </c>
      <c r="N562" s="101">
        <v>25.807546509463638</v>
      </c>
      <c r="O562" s="102">
        <v>91.489478538336073</v>
      </c>
      <c r="P562" s="102">
        <v>83.423389140498131</v>
      </c>
    </row>
    <row r="563" spans="2:16" x14ac:dyDescent="0.2">
      <c r="B563" s="66">
        <v>38559</v>
      </c>
      <c r="C563" s="74">
        <v>2005</v>
      </c>
      <c r="D563" s="75">
        <v>91.180555555555557</v>
      </c>
      <c r="E563" s="68" t="str">
        <f t="shared" si="8"/>
        <v>High</v>
      </c>
      <c r="F563" s="75">
        <v>6198.75</v>
      </c>
      <c r="G563" s="101">
        <v>0.842949241143779</v>
      </c>
      <c r="H563" s="101">
        <v>0.65502203418874771</v>
      </c>
      <c r="I563" s="101">
        <v>6.0499999999999998E-2</v>
      </c>
      <c r="J563" s="101">
        <v>7.1040450618820042E-2</v>
      </c>
      <c r="K563" s="101">
        <v>0.12952959286246607</v>
      </c>
      <c r="L563" s="75">
        <v>202.01119019905423</v>
      </c>
      <c r="M563" s="101">
        <v>35.127922889536457</v>
      </c>
      <c r="N563" s="101">
        <v>23.995158819864635</v>
      </c>
      <c r="O563" s="102">
        <v>91.757776335533521</v>
      </c>
      <c r="P563" s="102">
        <v>80.660247997759186</v>
      </c>
    </row>
    <row r="564" spans="2:16" x14ac:dyDescent="0.2">
      <c r="B564" s="66">
        <v>38560</v>
      </c>
      <c r="C564" s="74">
        <v>2005</v>
      </c>
      <c r="D564" s="75">
        <v>66.423611111111114</v>
      </c>
      <c r="E564" s="68" t="str">
        <f t="shared" si="8"/>
        <v>Low</v>
      </c>
      <c r="F564" s="75">
        <v>5785.0947368421057</v>
      </c>
      <c r="G564" s="101">
        <v>0.9288500501803546</v>
      </c>
      <c r="H564" s="101">
        <v>0.82193362174037099</v>
      </c>
      <c r="I564" s="101">
        <v>7.0750000000000007E-2</v>
      </c>
      <c r="J564" s="101">
        <v>8.3051556459964454E-2</v>
      </c>
      <c r="K564" s="101">
        <v>0.13708250726344193</v>
      </c>
      <c r="L564" s="75">
        <v>200.50056030150574</v>
      </c>
      <c r="M564" s="101">
        <v>32.450541568661208</v>
      </c>
      <c r="N564" s="101">
        <v>26.345342978559067</v>
      </c>
      <c r="O564" s="102">
        <v>91.292300529921192</v>
      </c>
      <c r="P564" s="102">
        <v>83.757734499970113</v>
      </c>
    </row>
    <row r="565" spans="2:16" x14ac:dyDescent="0.2">
      <c r="B565" s="66">
        <v>38561</v>
      </c>
      <c r="C565" s="74">
        <v>2005</v>
      </c>
      <c r="D565" s="75">
        <v>76.25</v>
      </c>
      <c r="E565" s="68" t="str">
        <f t="shared" si="8"/>
        <v>Low</v>
      </c>
      <c r="F565" s="75">
        <v>5595.1226448631278</v>
      </c>
      <c r="G565" s="101">
        <v>0.78409142979040702</v>
      </c>
      <c r="H565" s="101">
        <v>0.72936255295755525</v>
      </c>
      <c r="I565" s="101">
        <v>5.4749999999999993E-2</v>
      </c>
      <c r="J565" s="101">
        <v>7.4769806662946026E-2</v>
      </c>
      <c r="K565" s="101">
        <v>0.15053136014322505</v>
      </c>
      <c r="L565" s="75">
        <v>230.47733416172798</v>
      </c>
      <c r="M565" s="101">
        <v>30.42688208157282</v>
      </c>
      <c r="N565" s="101">
        <v>24.918874885178901</v>
      </c>
      <c r="O565" s="102">
        <v>90.686889819806126</v>
      </c>
      <c r="P565" s="102">
        <v>79.843346407185933</v>
      </c>
    </row>
    <row r="566" spans="2:16" x14ac:dyDescent="0.2">
      <c r="B566" s="66">
        <v>38562</v>
      </c>
      <c r="C566" s="74">
        <v>2005</v>
      </c>
      <c r="D566" s="75">
        <v>87.204861111111114</v>
      </c>
      <c r="E566" s="68" t="str">
        <f t="shared" si="8"/>
        <v>Low</v>
      </c>
      <c r="F566" s="75">
        <v>6279.125</v>
      </c>
      <c r="G566" s="101">
        <v>0.76825383921419521</v>
      </c>
      <c r="H566" s="101">
        <v>0.66157410461343469</v>
      </c>
      <c r="I566" s="101">
        <v>6.7750000000000005E-2</v>
      </c>
      <c r="J566" s="101">
        <v>8.693775051991566E-2</v>
      </c>
      <c r="K566" s="101">
        <v>0.14960937195163806</v>
      </c>
      <c r="L566" s="75">
        <v>233.87633522098275</v>
      </c>
      <c r="M566" s="101">
        <v>29.683284194862317</v>
      </c>
      <c r="N566" s="101">
        <v>22.389317950715885</v>
      </c>
      <c r="O566" s="102">
        <v>88.944152750794373</v>
      </c>
      <c r="P566" s="102">
        <v>77.906296205872536</v>
      </c>
    </row>
    <row r="567" spans="2:16" x14ac:dyDescent="0.2">
      <c r="B567" s="66">
        <v>38563</v>
      </c>
      <c r="C567" s="74">
        <v>2005</v>
      </c>
      <c r="D567" s="75">
        <v>85.451388888888886</v>
      </c>
      <c r="E567" s="68" t="str">
        <f t="shared" si="8"/>
        <v>Low</v>
      </c>
      <c r="F567" s="75">
        <v>6064.25</v>
      </c>
      <c r="G567" s="101">
        <v>1.009343303162386</v>
      </c>
      <c r="H567" s="101">
        <v>1.1544171145270781</v>
      </c>
      <c r="I567" s="101">
        <v>5.0499999999999996E-2</v>
      </c>
      <c r="J567" s="101">
        <v>8.8639674112440059E-2</v>
      </c>
      <c r="K567" s="101">
        <v>0.21222058966583582</v>
      </c>
      <c r="L567" s="75">
        <v>218.00350062324574</v>
      </c>
      <c r="M567" s="101">
        <v>30.862099060163789</v>
      </c>
      <c r="N567" s="101">
        <v>31.703746838586877</v>
      </c>
      <c r="O567" s="102">
        <v>91.480080424298052</v>
      </c>
      <c r="P567" s="102">
        <v>82.165181223275269</v>
      </c>
    </row>
    <row r="568" spans="2:16" x14ac:dyDescent="0.2">
      <c r="B568" s="66">
        <v>38564</v>
      </c>
      <c r="C568" s="74">
        <v>2005</v>
      </c>
      <c r="D568" s="75">
        <v>74.704861111111114</v>
      </c>
      <c r="E568" s="68" t="str">
        <f t="shared" si="8"/>
        <v>Low</v>
      </c>
      <c r="F568" s="75">
        <v>5945.160839160847</v>
      </c>
      <c r="G568" s="101">
        <v>0.98974520131234434</v>
      </c>
      <c r="H568" s="101">
        <v>1.3107576037531847</v>
      </c>
      <c r="I568" s="101">
        <v>4.6249999999999999E-2</v>
      </c>
      <c r="J568" s="101">
        <v>8.6014846967035624E-2</v>
      </c>
      <c r="K568" s="101">
        <v>0.26467419353655963</v>
      </c>
      <c r="L568" s="75">
        <v>260.33899543378993</v>
      </c>
      <c r="M568" s="101">
        <v>28.419289107137736</v>
      </c>
      <c r="N568" s="101">
        <v>33.060591227008452</v>
      </c>
      <c r="O568" s="102">
        <v>91.585945066644967</v>
      </c>
      <c r="P568" s="102">
        <v>80.450223697267916</v>
      </c>
    </row>
    <row r="569" spans="2:16" x14ac:dyDescent="0.2">
      <c r="B569" s="66">
        <v>38565</v>
      </c>
      <c r="C569" s="74">
        <v>2005</v>
      </c>
      <c r="D569" s="75">
        <v>65.190972222222214</v>
      </c>
      <c r="E569" s="68" t="str">
        <f t="shared" si="8"/>
        <v>Low</v>
      </c>
      <c r="F569" s="75">
        <v>5590.2748414376329</v>
      </c>
      <c r="G569" s="101">
        <v>0.86565188226231005</v>
      </c>
      <c r="H569" s="101">
        <v>1.1230008060585432</v>
      </c>
      <c r="I569" s="101">
        <v>6.6250000000000003E-2</v>
      </c>
      <c r="J569" s="101">
        <v>6.0506953310179842E-2</v>
      </c>
      <c r="K569" s="101">
        <v>0.18818071320351293</v>
      </c>
      <c r="L569" s="75">
        <v>217.20628313030625</v>
      </c>
      <c r="M569" s="101">
        <v>27.176342808270697</v>
      </c>
      <c r="N569" s="101">
        <v>31.671157691660298</v>
      </c>
      <c r="O569" s="102">
        <v>93.217502218544766</v>
      </c>
      <c r="P569" s="102">
        <v>83.740123665852721</v>
      </c>
    </row>
    <row r="570" spans="2:16" x14ac:dyDescent="0.2">
      <c r="B570" s="66">
        <v>38566</v>
      </c>
      <c r="C570" s="74">
        <v>2005</v>
      </c>
      <c r="D570" s="75">
        <v>57.690972222222229</v>
      </c>
      <c r="E570" s="68" t="str">
        <f t="shared" si="8"/>
        <v>Low</v>
      </c>
      <c r="F570" s="75">
        <v>5320.541666666667</v>
      </c>
      <c r="G570" s="101">
        <v>0.77913468888372894</v>
      </c>
      <c r="H570" s="101">
        <v>1.1759209671093951</v>
      </c>
      <c r="I570" s="101">
        <v>6.3666666666666663E-2</v>
      </c>
      <c r="J570" s="101">
        <v>6.6461461833438581E-2</v>
      </c>
      <c r="K570" s="101">
        <v>0.22124063571384031</v>
      </c>
      <c r="L570" s="75">
        <v>204.45794873783024</v>
      </c>
      <c r="M570" s="101">
        <v>27.980502540917424</v>
      </c>
      <c r="N570" s="101">
        <v>37.614142582751519</v>
      </c>
      <c r="O570" s="102">
        <v>91.687379145536852</v>
      </c>
      <c r="P570" s="102">
        <v>81.665687293211406</v>
      </c>
    </row>
    <row r="571" spans="2:16" x14ac:dyDescent="0.2">
      <c r="B571" s="66">
        <v>38567</v>
      </c>
      <c r="C571" s="74">
        <v>2005</v>
      </c>
      <c r="D571" s="75">
        <v>77.829861111111114</v>
      </c>
      <c r="E571" s="68" t="str">
        <f t="shared" si="8"/>
        <v>Low</v>
      </c>
      <c r="F571" s="75">
        <v>5089.375</v>
      </c>
      <c r="G571" s="101">
        <v>0.87881590629399475</v>
      </c>
      <c r="H571" s="101">
        <v>1.3378837016038314</v>
      </c>
      <c r="I571" s="101">
        <v>4.9750000000000003E-2</v>
      </c>
      <c r="J571" s="101">
        <v>6.9503772485809537E-2</v>
      </c>
      <c r="K571" s="101">
        <v>0.2276780128180643</v>
      </c>
      <c r="L571" s="75">
        <v>224.69506831539249</v>
      </c>
      <c r="M571" s="101">
        <v>29.516084737290004</v>
      </c>
      <c r="N571" s="101">
        <v>40.621752177921422</v>
      </c>
      <c r="O571" s="102">
        <v>92.307869002019089</v>
      </c>
      <c r="P571" s="102">
        <v>83.448430854593852</v>
      </c>
    </row>
    <row r="572" spans="2:16" x14ac:dyDescent="0.2">
      <c r="B572" s="66">
        <v>38568</v>
      </c>
      <c r="C572" s="74">
        <v>2005</v>
      </c>
      <c r="D572" s="75">
        <v>58.97569444444445</v>
      </c>
      <c r="E572" s="68" t="str">
        <f t="shared" si="8"/>
        <v>Low</v>
      </c>
      <c r="F572" s="75">
        <v>4844.2881355932213</v>
      </c>
      <c r="G572" s="101">
        <v>0.65729707770853663</v>
      </c>
      <c r="H572" s="101">
        <v>1.0926799316985232</v>
      </c>
      <c r="I572" s="101">
        <v>7.7499999999999999E-2</v>
      </c>
      <c r="J572" s="101">
        <v>4.9678814683744743E-2</v>
      </c>
      <c r="K572" s="101">
        <v>0.21101542081966843</v>
      </c>
      <c r="L572" s="75">
        <v>204.27354741754874</v>
      </c>
      <c r="M572" s="101">
        <v>28.105158526739118</v>
      </c>
      <c r="N572" s="101">
        <v>40.919633795671402</v>
      </c>
      <c r="O572" s="102">
        <v>92.60451409916331</v>
      </c>
      <c r="P572" s="102">
        <v>81.104806231304536</v>
      </c>
    </row>
    <row r="573" spans="2:16" x14ac:dyDescent="0.2">
      <c r="B573" s="66">
        <v>38569</v>
      </c>
      <c r="C573" s="74">
        <v>2005</v>
      </c>
      <c r="D573" s="75">
        <v>48.350694444444443</v>
      </c>
      <c r="E573" s="68" t="str">
        <f t="shared" si="8"/>
        <v>Low</v>
      </c>
      <c r="F573" s="75">
        <v>5027.8364208318799</v>
      </c>
      <c r="G573" s="101">
        <v>0.53557468760294324</v>
      </c>
      <c r="H573" s="101">
        <v>0.71017841127335835</v>
      </c>
      <c r="I573" s="101">
        <v>4.725E-2</v>
      </c>
      <c r="J573" s="101">
        <v>4.5767848482326075E-2</v>
      </c>
      <c r="K573" s="101">
        <v>0.12849350193562264</v>
      </c>
      <c r="L573" s="75">
        <v>202.12022602883548</v>
      </c>
      <c r="M573" s="101">
        <v>27.329194055163711</v>
      </c>
      <c r="N573" s="101">
        <v>32.529329331854207</v>
      </c>
      <c r="O573" s="102">
        <v>91.607398532857275</v>
      </c>
      <c r="P573" s="102">
        <v>82.230212444869338</v>
      </c>
    </row>
    <row r="574" spans="2:16" x14ac:dyDescent="0.2">
      <c r="B574" s="66">
        <v>38570</v>
      </c>
      <c r="C574" s="74">
        <v>2005</v>
      </c>
      <c r="D574" s="75">
        <v>75.052083333333343</v>
      </c>
      <c r="E574" s="68" t="str">
        <f t="shared" si="8"/>
        <v>Low</v>
      </c>
      <c r="F574" s="75">
        <v>6141.0063784550002</v>
      </c>
      <c r="G574" s="101">
        <v>0.72317674129043874</v>
      </c>
      <c r="H574" s="101">
        <v>0.8522345197656076</v>
      </c>
      <c r="I574" s="101">
        <v>5.9499999999999997E-2</v>
      </c>
      <c r="J574" s="101">
        <v>8.1379053156725667E-2</v>
      </c>
      <c r="K574" s="101">
        <v>0.17498178294034686</v>
      </c>
      <c r="L574" s="75">
        <v>255.37474958402075</v>
      </c>
      <c r="M574" s="101">
        <v>28.621008193405487</v>
      </c>
      <c r="N574" s="101">
        <v>30.291211280237128</v>
      </c>
      <c r="O574" s="102">
        <v>88.999987477163387</v>
      </c>
      <c r="P574" s="102">
        <v>79.929479778932446</v>
      </c>
    </row>
    <row r="575" spans="2:16" x14ac:dyDescent="0.2">
      <c r="B575" s="66">
        <v>38571</v>
      </c>
      <c r="C575" s="74">
        <v>2005</v>
      </c>
      <c r="D575" s="75">
        <v>80.868055555555557</v>
      </c>
      <c r="E575" s="68" t="str">
        <f t="shared" si="8"/>
        <v>Low</v>
      </c>
      <c r="F575" s="75">
        <v>6515.916666666667</v>
      </c>
      <c r="G575" s="101">
        <v>0.93867558770063042</v>
      </c>
      <c r="H575" s="101">
        <v>0.99407150407207978</v>
      </c>
      <c r="I575" s="101">
        <v>8.5000000000000006E-2</v>
      </c>
      <c r="J575" s="101">
        <v>0.10548482546151464</v>
      </c>
      <c r="K575" s="101">
        <v>0.21470607389049085</v>
      </c>
      <c r="L575" s="75">
        <v>250.04300247726576</v>
      </c>
      <c r="M575" s="101">
        <v>32.292770641148245</v>
      </c>
      <c r="N575" s="101">
        <v>30.32227447489862</v>
      </c>
      <c r="O575" s="102">
        <v>89.052463784137643</v>
      </c>
      <c r="P575" s="102">
        <v>78.95875733803075</v>
      </c>
    </row>
    <row r="576" spans="2:16" x14ac:dyDescent="0.2">
      <c r="B576" s="66">
        <v>38572</v>
      </c>
      <c r="C576" s="74">
        <v>2005</v>
      </c>
      <c r="D576" s="75">
        <v>90.104166666666657</v>
      </c>
      <c r="E576" s="68" t="str">
        <f t="shared" si="8"/>
        <v>High</v>
      </c>
      <c r="F576" s="75">
        <v>6492</v>
      </c>
      <c r="G576" s="101">
        <v>0.88857049570041324</v>
      </c>
      <c r="H576" s="101">
        <v>0.87310362069861636</v>
      </c>
      <c r="I576" s="101">
        <v>0.104</v>
      </c>
      <c r="J576" s="101">
        <v>0.1028223187079655</v>
      </c>
      <c r="K576" s="101">
        <v>0.18305966276634941</v>
      </c>
      <c r="L576" s="75">
        <v>278.6400805776475</v>
      </c>
      <c r="M576" s="101">
        <v>32.813051103005662</v>
      </c>
      <c r="N576" s="101">
        <v>28.90908833223865</v>
      </c>
      <c r="O576" s="102">
        <v>88.706056821777025</v>
      </c>
      <c r="P576" s="102">
        <v>79.536624373086354</v>
      </c>
    </row>
    <row r="577" spans="2:16" x14ac:dyDescent="0.2">
      <c r="B577" s="66">
        <v>38573</v>
      </c>
      <c r="C577" s="74">
        <v>2005</v>
      </c>
      <c r="D577" s="75">
        <v>91.111111111111114</v>
      </c>
      <c r="E577" s="68" t="str">
        <f t="shared" si="8"/>
        <v>High</v>
      </c>
      <c r="F577" s="75">
        <v>6929.5750708215255</v>
      </c>
      <c r="G577" s="101">
        <v>0.85373307058782411</v>
      </c>
      <c r="H577" s="101">
        <v>0.71510542291692225</v>
      </c>
      <c r="I577" s="101">
        <v>0.14400000000000002</v>
      </c>
      <c r="J577" s="101">
        <v>8.6922551185886168E-2</v>
      </c>
      <c r="K577" s="101">
        <v>0.16183480799663322</v>
      </c>
      <c r="L577" s="75">
        <v>241.96062823358349</v>
      </c>
      <c r="M577" s="101">
        <v>33.389557599406629</v>
      </c>
      <c r="N577" s="101">
        <v>24.190387900845476</v>
      </c>
      <c r="O577" s="102">
        <v>90.052847908617963</v>
      </c>
      <c r="P577" s="102">
        <v>77.889990848467136</v>
      </c>
    </row>
    <row r="578" spans="2:16" x14ac:dyDescent="0.2">
      <c r="B578" s="66">
        <v>38574</v>
      </c>
      <c r="C578" s="74">
        <v>2005</v>
      </c>
      <c r="D578" s="75">
        <v>75</v>
      </c>
      <c r="E578" s="68" t="str">
        <f t="shared" ref="E578:E641" si="9">IF(D578&gt;90,"High","Low")</f>
        <v>Low</v>
      </c>
      <c r="F578" s="75">
        <v>6716.083333333333</v>
      </c>
      <c r="G578" s="101">
        <v>0.84723301989155397</v>
      </c>
      <c r="H578" s="101">
        <v>0.7958136887058429</v>
      </c>
      <c r="I578" s="101">
        <v>7.3904829335055489E-2</v>
      </c>
      <c r="J578" s="101">
        <v>7.9502830581029346E-2</v>
      </c>
      <c r="K578" s="101">
        <v>0.16812837783448353</v>
      </c>
      <c r="L578" s="75">
        <v>254.60216130796698</v>
      </c>
      <c r="M578" s="101">
        <v>31.366064245408253</v>
      </c>
      <c r="N578" s="101">
        <v>25.747209757180993</v>
      </c>
      <c r="O578" s="102">
        <v>90.84548256033095</v>
      </c>
      <c r="P578" s="102">
        <v>79.38984390834284</v>
      </c>
    </row>
    <row r="579" spans="2:16" x14ac:dyDescent="0.2">
      <c r="B579" s="66">
        <v>38575</v>
      </c>
      <c r="C579" s="74">
        <v>2005</v>
      </c>
      <c r="D579" s="75">
        <v>70.121527777777771</v>
      </c>
      <c r="E579" s="68" t="str">
        <f t="shared" si="9"/>
        <v>Low</v>
      </c>
      <c r="F579" s="75">
        <v>6091.708333333333</v>
      </c>
      <c r="G579" s="101">
        <v>0.89966794855931231</v>
      </c>
      <c r="H579" s="101">
        <v>0.89531423093781848</v>
      </c>
      <c r="I579" s="101">
        <v>5.5750000000000008E-2</v>
      </c>
      <c r="J579" s="101">
        <v>8.3164351130751074E-2</v>
      </c>
      <c r="K579" s="101">
        <v>0.19578820766821531</v>
      </c>
      <c r="L579" s="75">
        <v>227.949905168947</v>
      </c>
      <c r="M579" s="101">
        <v>29.677292612349714</v>
      </c>
      <c r="N579" s="101">
        <v>25.550067098951239</v>
      </c>
      <c r="O579" s="102">
        <v>91.01113231169299</v>
      </c>
      <c r="P579" s="102">
        <v>78.73521992566657</v>
      </c>
    </row>
    <row r="580" spans="2:16" x14ac:dyDescent="0.2">
      <c r="B580" s="66">
        <v>38576</v>
      </c>
      <c r="C580" s="74">
        <v>2005</v>
      </c>
      <c r="D580" s="75">
        <v>63.385416666666657</v>
      </c>
      <c r="E580" s="68" t="str">
        <f t="shared" si="9"/>
        <v>Low</v>
      </c>
      <c r="F580" s="75">
        <v>5940.7117934403304</v>
      </c>
      <c r="G580" s="101">
        <v>0.76748502185073719</v>
      </c>
      <c r="H580" s="101">
        <v>0.92257734325498286</v>
      </c>
      <c r="I580" s="101">
        <v>5.2000000000000005E-2</v>
      </c>
      <c r="J580" s="101">
        <v>8.1507305757537812E-2</v>
      </c>
      <c r="K580" s="101">
        <v>0.18185301071023585</v>
      </c>
      <c r="L580" s="75">
        <v>243.44785745425298</v>
      </c>
      <c r="M580" s="101">
        <v>27.28789530109788</v>
      </c>
      <c r="N580" s="101">
        <v>29.559523052817994</v>
      </c>
      <c r="O580" s="102">
        <v>89.647682391189193</v>
      </c>
      <c r="P580" s="102">
        <v>80.785528856870755</v>
      </c>
    </row>
    <row r="581" spans="2:16" x14ac:dyDescent="0.2">
      <c r="B581" s="66">
        <v>38577</v>
      </c>
      <c r="C581" s="74">
        <v>2005</v>
      </c>
      <c r="D581" s="75">
        <v>68.861111111111114</v>
      </c>
      <c r="E581" s="68" t="str">
        <f t="shared" si="9"/>
        <v>Low</v>
      </c>
      <c r="F581" s="75">
        <v>5828.708333333333</v>
      </c>
      <c r="G581" s="101">
        <v>0.85452506139374784</v>
      </c>
      <c r="H581" s="101">
        <v>0.94986998700147973</v>
      </c>
      <c r="I581" s="101">
        <v>4.3000000000000003E-2</v>
      </c>
      <c r="J581" s="101">
        <v>7.5595050051055449E-2</v>
      </c>
      <c r="K581" s="101">
        <v>0.17855972830937206</v>
      </c>
      <c r="L581" s="75">
        <v>245.82655226377426</v>
      </c>
      <c r="M581" s="101">
        <v>31.534199633989996</v>
      </c>
      <c r="N581" s="101">
        <v>31.3293924173474</v>
      </c>
      <c r="O581" s="102">
        <v>91.37251538577317</v>
      </c>
      <c r="P581" s="102">
        <v>81.666958058647992</v>
      </c>
    </row>
    <row r="582" spans="2:16" x14ac:dyDescent="0.2">
      <c r="B582" s="66">
        <v>38578</v>
      </c>
      <c r="C582" s="74">
        <v>2005</v>
      </c>
      <c r="D582" s="75">
        <v>79.611111111111114</v>
      </c>
      <c r="E582" s="68" t="str">
        <f t="shared" si="9"/>
        <v>Low</v>
      </c>
      <c r="F582" s="75">
        <v>6277.666666666667</v>
      </c>
      <c r="G582" s="101">
        <v>0.9296301920618063</v>
      </c>
      <c r="H582" s="101">
        <v>0.96682629884245752</v>
      </c>
      <c r="I582" s="101">
        <v>7.4499999999999997E-2</v>
      </c>
      <c r="J582" s="101">
        <v>8.9797669184253998E-2</v>
      </c>
      <c r="K582" s="101">
        <v>0.20310001313305553</v>
      </c>
      <c r="L582" s="75">
        <v>256.38769983450874</v>
      </c>
      <c r="M582" s="101">
        <v>32.397213173391357</v>
      </c>
      <c r="N582" s="101">
        <v>29.582741412940067</v>
      </c>
      <c r="O582" s="102">
        <v>90.591392614881087</v>
      </c>
      <c r="P582" s="102">
        <v>79.538878748401217</v>
      </c>
    </row>
    <row r="583" spans="2:16" x14ac:dyDescent="0.2">
      <c r="B583" s="66">
        <v>38579</v>
      </c>
      <c r="C583" s="74">
        <v>2005</v>
      </c>
      <c r="D583" s="75">
        <v>71.319444444444443</v>
      </c>
      <c r="E583" s="68" t="str">
        <f t="shared" si="9"/>
        <v>Low</v>
      </c>
      <c r="F583" s="75">
        <v>5829.875</v>
      </c>
      <c r="G583" s="101">
        <v>0.82597411213748151</v>
      </c>
      <c r="H583" s="101">
        <v>0.79560000859230828</v>
      </c>
      <c r="I583" s="101">
        <v>5.8499999999999996E-2</v>
      </c>
      <c r="J583" s="101">
        <v>7.9361798330881098E-2</v>
      </c>
      <c r="K583" s="101">
        <v>0.1372900171610161</v>
      </c>
      <c r="L583" s="75">
        <v>218.14218586180124</v>
      </c>
      <c r="M583" s="101">
        <v>31.773306634381917</v>
      </c>
      <c r="N583" s="101">
        <v>28.082715604825463</v>
      </c>
      <c r="O583" s="102">
        <v>90.61793729928516</v>
      </c>
      <c r="P583" s="102">
        <v>83.150050393017139</v>
      </c>
    </row>
    <row r="584" spans="2:16" x14ac:dyDescent="0.2">
      <c r="B584" s="66">
        <v>38580</v>
      </c>
      <c r="C584" s="74">
        <v>2005</v>
      </c>
      <c r="D584" s="75">
        <v>76.475694444444429</v>
      </c>
      <c r="E584" s="68" t="str">
        <f t="shared" si="9"/>
        <v>Low</v>
      </c>
      <c r="F584" s="75">
        <v>6737.916666666667</v>
      </c>
      <c r="G584" s="101">
        <v>0.93207591913264487</v>
      </c>
      <c r="H584" s="101">
        <v>0.8842453352376477</v>
      </c>
      <c r="I584" s="101">
        <v>6.7750000000000005E-2</v>
      </c>
      <c r="J584" s="101">
        <v>0.10053854984137098</v>
      </c>
      <c r="K584" s="101">
        <v>0.17777066545593725</v>
      </c>
      <c r="L584" s="75">
        <v>270.23924669058778</v>
      </c>
      <c r="M584" s="101">
        <v>31.758980396410458</v>
      </c>
      <c r="N584" s="101">
        <v>27.07475635970189</v>
      </c>
      <c r="O584" s="102">
        <v>89.496440292559896</v>
      </c>
      <c r="P584" s="102">
        <v>80.423371951590497</v>
      </c>
    </row>
    <row r="585" spans="2:16" x14ac:dyDescent="0.2">
      <c r="B585" s="66">
        <v>38581</v>
      </c>
      <c r="C585" s="74">
        <v>2005</v>
      </c>
      <c r="D585" s="75">
        <v>67.638888888888886</v>
      </c>
      <c r="E585" s="68" t="str">
        <f t="shared" si="9"/>
        <v>Low</v>
      </c>
      <c r="F585" s="75">
        <v>5980.839612486544</v>
      </c>
      <c r="G585" s="101">
        <v>0.82078772631114794</v>
      </c>
      <c r="H585" s="101">
        <v>0.92825756595284548</v>
      </c>
      <c r="I585" s="101">
        <v>6.1749999999999999E-2</v>
      </c>
      <c r="J585" s="101">
        <v>7.8543918959335504E-2</v>
      </c>
      <c r="K585" s="101">
        <v>0.18369005374528008</v>
      </c>
      <c r="L585" s="75">
        <v>252.59807234067</v>
      </c>
      <c r="M585" s="101">
        <v>31.514488206735223</v>
      </c>
      <c r="N585" s="101">
        <v>31.717815755281439</v>
      </c>
      <c r="O585" s="102">
        <v>90.656142414657495</v>
      </c>
      <c r="P585" s="102">
        <v>80.67753201569964</v>
      </c>
    </row>
    <row r="586" spans="2:16" x14ac:dyDescent="0.2">
      <c r="B586" s="66">
        <v>38582</v>
      </c>
      <c r="C586" s="74">
        <v>2005</v>
      </c>
      <c r="D586" s="75">
        <v>56.006944444444443</v>
      </c>
      <c r="E586" s="68" t="str">
        <f t="shared" si="9"/>
        <v>Low</v>
      </c>
      <c r="F586" s="75">
        <v>4774.6633768064885</v>
      </c>
      <c r="G586" s="101">
        <v>0.58449224974070035</v>
      </c>
      <c r="H586" s="101">
        <v>0.89202080608516943</v>
      </c>
      <c r="I586" s="101">
        <v>4.9000000000000002E-2</v>
      </c>
      <c r="J586" s="101">
        <v>5.9526238894819998E-2</v>
      </c>
      <c r="K586" s="101">
        <v>0.19633353085667277</v>
      </c>
      <c r="L586" s="75">
        <v>237.25031998385924</v>
      </c>
      <c r="M586" s="101">
        <v>23.552951584831721</v>
      </c>
      <c r="N586" s="101">
        <v>31.329908917717272</v>
      </c>
      <c r="O586" s="102">
        <v>90.043258674494183</v>
      </c>
      <c r="P586" s="102">
        <v>78.48176642229231</v>
      </c>
    </row>
    <row r="587" spans="2:16" x14ac:dyDescent="0.2">
      <c r="B587" s="66">
        <v>38583</v>
      </c>
      <c r="C587" s="74">
        <v>2005</v>
      </c>
      <c r="D587" s="75">
        <v>45.46875</v>
      </c>
      <c r="E587" s="68" t="str">
        <f t="shared" si="9"/>
        <v>Low</v>
      </c>
      <c r="F587" s="75">
        <v>5150.8871540099326</v>
      </c>
      <c r="G587" s="101">
        <v>0.56399366618468905</v>
      </c>
      <c r="H587" s="101">
        <v>0.85962746158564807</v>
      </c>
      <c r="I587" s="101">
        <v>3.925E-2</v>
      </c>
      <c r="J587" s="101">
        <v>5.435948052915341E-2</v>
      </c>
      <c r="K587" s="101">
        <v>0.16333511941205883</v>
      </c>
      <c r="L587" s="75">
        <v>249.87572613098999</v>
      </c>
      <c r="M587" s="101">
        <v>26.335995537153138</v>
      </c>
      <c r="N587" s="101">
        <v>36.070805696963404</v>
      </c>
      <c r="O587" s="102">
        <v>90.548444998207145</v>
      </c>
      <c r="P587" s="102">
        <v>81.36751364426658</v>
      </c>
    </row>
    <row r="588" spans="2:16" x14ac:dyDescent="0.2">
      <c r="B588" s="66">
        <v>38584</v>
      </c>
      <c r="C588" s="74">
        <v>2005</v>
      </c>
      <c r="D588" s="75">
        <v>76.857638888888886</v>
      </c>
      <c r="E588" s="68" t="str">
        <f t="shared" si="9"/>
        <v>Low</v>
      </c>
      <c r="F588" s="75">
        <v>6337.5026086956477</v>
      </c>
      <c r="G588" s="101">
        <v>0.61495560475901634</v>
      </c>
      <c r="H588" s="101">
        <v>0.8583252192837667</v>
      </c>
      <c r="I588" s="101">
        <v>5.425E-2</v>
      </c>
      <c r="J588" s="101">
        <v>5.7717844682508797E-2</v>
      </c>
      <c r="K588" s="101">
        <v>0.18398214759095652</v>
      </c>
      <c r="L588" s="75">
        <v>254.14261654366476</v>
      </c>
      <c r="M588" s="101">
        <v>25.628210900598219</v>
      </c>
      <c r="N588" s="101">
        <v>31.128011641296197</v>
      </c>
      <c r="O588" s="102">
        <v>90.818119773512578</v>
      </c>
      <c r="P588" s="102">
        <v>79.031002009485107</v>
      </c>
    </row>
    <row r="589" spans="2:16" x14ac:dyDescent="0.2">
      <c r="B589" s="66">
        <v>38585</v>
      </c>
      <c r="C589" s="74">
        <v>2005</v>
      </c>
      <c r="D589" s="75">
        <v>84.097222222222214</v>
      </c>
      <c r="E589" s="68" t="str">
        <f t="shared" si="9"/>
        <v>Low</v>
      </c>
      <c r="F589" s="75">
        <v>6608.5147826086913</v>
      </c>
      <c r="G589" s="101">
        <v>0.78483706900252015</v>
      </c>
      <c r="H589" s="101">
        <v>1.0147303916825094</v>
      </c>
      <c r="I589" s="101">
        <v>3.6750000000000005E-2</v>
      </c>
      <c r="J589" s="101">
        <v>8.8473000475454408E-2</v>
      </c>
      <c r="K589" s="101">
        <v>0.21791228367448254</v>
      </c>
      <c r="L589" s="75">
        <v>281.39712510485822</v>
      </c>
      <c r="M589" s="101">
        <v>26.671396367698975</v>
      </c>
      <c r="N589" s="101">
        <v>30.635483842170625</v>
      </c>
      <c r="O589" s="102">
        <v>89.022351582085804</v>
      </c>
      <c r="P589" s="102">
        <v>79.087325964357731</v>
      </c>
    </row>
    <row r="590" spans="2:16" x14ac:dyDescent="0.2">
      <c r="B590" s="66">
        <v>38586</v>
      </c>
      <c r="C590" s="74">
        <v>2005</v>
      </c>
      <c r="D590" s="75">
        <v>87.3263888888889</v>
      </c>
      <c r="E590" s="68" t="str">
        <f t="shared" si="9"/>
        <v>Low</v>
      </c>
      <c r="F590" s="75">
        <v>6668.291666666667</v>
      </c>
      <c r="G590" s="101">
        <v>0.82534595014227774</v>
      </c>
      <c r="H590" s="101">
        <v>0.93128006667124896</v>
      </c>
      <c r="I590" s="101">
        <v>5.1999999999999998E-2</v>
      </c>
      <c r="J590" s="101">
        <v>9.0553643237605466E-2</v>
      </c>
      <c r="K590" s="101">
        <v>0.20943956234248801</v>
      </c>
      <c r="L590" s="75">
        <v>246.49850415356249</v>
      </c>
      <c r="M590" s="101">
        <v>26.214214058152972</v>
      </c>
      <c r="N590" s="101">
        <v>25.872589271417361</v>
      </c>
      <c r="O590" s="102">
        <v>89.336898757454165</v>
      </c>
      <c r="P590" s="102">
        <v>78.142921187912606</v>
      </c>
    </row>
    <row r="591" spans="2:16" x14ac:dyDescent="0.2">
      <c r="B591" s="66">
        <v>38587</v>
      </c>
      <c r="C591" s="74">
        <v>2005</v>
      </c>
      <c r="D591" s="75">
        <v>73.368055555555557</v>
      </c>
      <c r="E591" s="68" t="str">
        <f t="shared" si="9"/>
        <v>Low</v>
      </c>
      <c r="F591" s="75">
        <v>6581.3003995641129</v>
      </c>
      <c r="G591" s="101">
        <v>0.91714949388426747</v>
      </c>
      <c r="H591" s="101">
        <v>1.2063051839210257</v>
      </c>
      <c r="I591" s="101">
        <v>4.675E-2</v>
      </c>
      <c r="J591" s="101">
        <v>9.1092767882267903E-2</v>
      </c>
      <c r="K591" s="101">
        <v>0.24745420309791197</v>
      </c>
      <c r="L591" s="75">
        <v>270.80305462034448</v>
      </c>
      <c r="M591" s="101">
        <v>25.748332851107584</v>
      </c>
      <c r="N591" s="101">
        <v>30.029167860171423</v>
      </c>
      <c r="O591" s="102">
        <v>90.387333424496461</v>
      </c>
      <c r="P591" s="102">
        <v>80.146524409824025</v>
      </c>
    </row>
    <row r="592" spans="2:16" x14ac:dyDescent="0.2">
      <c r="B592" s="66">
        <v>38588</v>
      </c>
      <c r="C592" s="74">
        <v>2005</v>
      </c>
      <c r="D592" s="75">
        <v>70.850694444444443</v>
      </c>
      <c r="E592" s="68" t="str">
        <f t="shared" si="9"/>
        <v>Low</v>
      </c>
      <c r="F592" s="75">
        <v>5554.541666666667</v>
      </c>
      <c r="G592" s="101">
        <v>0.91696856160334261</v>
      </c>
      <c r="H592" s="101">
        <v>1.1655446549145219</v>
      </c>
      <c r="I592" s="101">
        <v>9.5250000000000001E-2</v>
      </c>
      <c r="J592" s="101">
        <v>7.886664699183174E-2</v>
      </c>
      <c r="K592" s="101">
        <v>0.25325076848433298</v>
      </c>
      <c r="L592" s="75">
        <v>265.72684794266354</v>
      </c>
      <c r="M592" s="101">
        <v>27.501432432022533</v>
      </c>
      <c r="N592" s="101">
        <v>30.103333933095712</v>
      </c>
      <c r="O592" s="102">
        <v>91.661945855093407</v>
      </c>
      <c r="P592" s="102">
        <v>78.935775989882387</v>
      </c>
    </row>
    <row r="593" spans="2:16" x14ac:dyDescent="0.2">
      <c r="B593" s="66">
        <v>38589</v>
      </c>
      <c r="C593" s="74">
        <v>2005</v>
      </c>
      <c r="D593" s="75">
        <v>70.347222222222214</v>
      </c>
      <c r="E593" s="68" t="str">
        <f t="shared" si="9"/>
        <v>Low</v>
      </c>
      <c r="F593" s="75">
        <v>4885.625</v>
      </c>
      <c r="G593" s="101">
        <v>0.74938301947123787</v>
      </c>
      <c r="H593" s="101">
        <v>0.96479091571506548</v>
      </c>
      <c r="I593" s="101">
        <v>5.5999999999999994E-2</v>
      </c>
      <c r="J593" s="101">
        <v>7.2953537671073987E-2</v>
      </c>
      <c r="K593" s="101">
        <v>0.21497090840602251</v>
      </c>
      <c r="L593" s="75">
        <v>251.78925593376798</v>
      </c>
      <c r="M593" s="101">
        <v>28.378605277306534</v>
      </c>
      <c r="N593" s="101">
        <v>31.591649895761339</v>
      </c>
      <c r="O593" s="102">
        <v>90.497372729199597</v>
      </c>
      <c r="P593" s="102">
        <v>78.250635644228609</v>
      </c>
    </row>
    <row r="594" spans="2:16" x14ac:dyDescent="0.2">
      <c r="B594" s="66">
        <v>38590</v>
      </c>
      <c r="C594" s="74">
        <v>2005</v>
      </c>
      <c r="D594" s="75">
        <v>60.486111111111107</v>
      </c>
      <c r="E594" s="68" t="str">
        <f t="shared" si="9"/>
        <v>Low</v>
      </c>
      <c r="F594" s="75">
        <v>4357.958333333333</v>
      </c>
      <c r="G594" s="101">
        <v>0.76682488208383126</v>
      </c>
      <c r="H594" s="101">
        <v>0.86249696404537679</v>
      </c>
      <c r="I594" s="101">
        <v>5.425E-2</v>
      </c>
      <c r="J594" s="101">
        <v>6.8209424031331276E-2</v>
      </c>
      <c r="K594" s="101">
        <v>0.17761287565838987</v>
      </c>
      <c r="L594" s="75">
        <v>243.41896434954702</v>
      </c>
      <c r="M594" s="101">
        <v>29.231171723076049</v>
      </c>
      <c r="N594" s="101">
        <v>28.767265747298392</v>
      </c>
      <c r="O594" s="102">
        <v>91.317767378332263</v>
      </c>
      <c r="P594" s="102">
        <v>79.89990582044075</v>
      </c>
    </row>
    <row r="595" spans="2:16" x14ac:dyDescent="0.2">
      <c r="B595" s="66">
        <v>38591</v>
      </c>
      <c r="C595" s="74">
        <v>2005</v>
      </c>
      <c r="D595" s="75">
        <v>85.017361111111128</v>
      </c>
      <c r="E595" s="68" t="str">
        <f t="shared" si="9"/>
        <v>Low</v>
      </c>
      <c r="F595" s="75">
        <v>5615.8038147138923</v>
      </c>
      <c r="G595" s="101">
        <v>0.7430972709827407</v>
      </c>
      <c r="H595" s="101">
        <v>0.90394871979521729</v>
      </c>
      <c r="I595" s="101">
        <v>5.8749999999999997E-2</v>
      </c>
      <c r="J595" s="101">
        <v>9.3732919156316624E-2</v>
      </c>
      <c r="K595" s="101">
        <v>0.14463957908970485</v>
      </c>
      <c r="L595" s="75">
        <v>234.83466654615023</v>
      </c>
      <c r="M595" s="101">
        <v>28.515923816712611</v>
      </c>
      <c r="N595" s="101">
        <v>33.378900909749987</v>
      </c>
      <c r="O595" s="102">
        <v>87.674214197927839</v>
      </c>
      <c r="P595" s="102">
        <v>84.364228813000253</v>
      </c>
    </row>
    <row r="596" spans="2:16" x14ac:dyDescent="0.2">
      <c r="B596" s="66">
        <v>38592</v>
      </c>
      <c r="C596" s="74">
        <v>2005</v>
      </c>
      <c r="D596" s="75">
        <v>61.145833333333336</v>
      </c>
      <c r="E596" s="68" t="str">
        <f t="shared" si="9"/>
        <v>Low</v>
      </c>
      <c r="F596" s="75">
        <v>5454.25</v>
      </c>
      <c r="G596" s="101">
        <v>0.736715587133428</v>
      </c>
      <c r="H596" s="101">
        <v>0.81197535740363025</v>
      </c>
      <c r="I596" s="101">
        <v>5.7249999999999995E-2</v>
      </c>
      <c r="J596" s="101">
        <v>7.4423361608199387E-2</v>
      </c>
      <c r="K596" s="101">
        <v>0.20031491640337692</v>
      </c>
      <c r="L596" s="75">
        <v>240.08769646255428</v>
      </c>
      <c r="M596" s="101">
        <v>31.712086996739714</v>
      </c>
      <c r="N596" s="101">
        <v>29.419237524240266</v>
      </c>
      <c r="O596" s="102">
        <v>90.109260328225801</v>
      </c>
      <c r="P596" s="102">
        <v>75.846059554430198</v>
      </c>
    </row>
    <row r="597" spans="2:16" x14ac:dyDescent="0.2">
      <c r="B597" s="66">
        <v>38593</v>
      </c>
      <c r="C597" s="74">
        <v>2005</v>
      </c>
      <c r="D597" s="75">
        <v>57.743055555555557</v>
      </c>
      <c r="E597" s="68" t="str">
        <f t="shared" si="9"/>
        <v>Low</v>
      </c>
      <c r="F597" s="75">
        <v>5744.708333333333</v>
      </c>
      <c r="G597" s="101">
        <v>0.74592817484199225</v>
      </c>
      <c r="H597" s="101">
        <v>0.88901113386986574</v>
      </c>
      <c r="I597" s="101">
        <v>5.0750000000000003E-2</v>
      </c>
      <c r="J597" s="101">
        <v>6.6566679314592925E-2</v>
      </c>
      <c r="K597" s="101">
        <v>0.17312245398533668</v>
      </c>
      <c r="L597" s="75">
        <v>243.73334767776126</v>
      </c>
      <c r="M597" s="101">
        <v>30.086690352135975</v>
      </c>
      <c r="N597" s="101">
        <v>31.807233019005142</v>
      </c>
      <c r="O597" s="102">
        <v>91.277726372495835</v>
      </c>
      <c r="P597" s="102">
        <v>80.966636686951119</v>
      </c>
    </row>
    <row r="598" spans="2:16" x14ac:dyDescent="0.2">
      <c r="B598" s="66">
        <v>38594</v>
      </c>
      <c r="C598" s="74">
        <v>2005</v>
      </c>
      <c r="D598" s="75">
        <v>70.659722222222214</v>
      </c>
      <c r="E598" s="68" t="str">
        <f t="shared" si="9"/>
        <v>Low</v>
      </c>
      <c r="F598" s="75">
        <v>5981.0482180293493</v>
      </c>
      <c r="G598" s="101">
        <v>0.72751124598599359</v>
      </c>
      <c r="H598" s="101">
        <v>0.98090501395708318</v>
      </c>
      <c r="I598" s="101">
        <v>5.0999999999999997E-2</v>
      </c>
      <c r="J598" s="101">
        <v>6.7496921914877467E-2</v>
      </c>
      <c r="K598" s="101">
        <v>0.17637374625704466</v>
      </c>
      <c r="L598" s="75">
        <v>243.91680923479726</v>
      </c>
      <c r="M598" s="101">
        <v>32.091002358251878</v>
      </c>
      <c r="N598" s="101">
        <v>39.211725335906848</v>
      </c>
      <c r="O598" s="102">
        <v>90.913388325304481</v>
      </c>
      <c r="P598" s="102">
        <v>82.389766161159685</v>
      </c>
    </row>
    <row r="599" spans="2:16" x14ac:dyDescent="0.2">
      <c r="B599" s="66">
        <v>38595</v>
      </c>
      <c r="C599" s="74">
        <v>2005</v>
      </c>
      <c r="D599" s="75">
        <v>71.666666666666686</v>
      </c>
      <c r="E599" s="68" t="str">
        <f t="shared" si="9"/>
        <v>Low</v>
      </c>
      <c r="F599" s="75">
        <v>6381.6926503340756</v>
      </c>
      <c r="G599" s="101">
        <v>0.70577286497846714</v>
      </c>
      <c r="H599" s="101">
        <v>0.93646054916925503</v>
      </c>
      <c r="I599" s="101">
        <v>6.5000000000000002E-2</v>
      </c>
      <c r="J599" s="101">
        <v>6.9530968580316641E-2</v>
      </c>
      <c r="K599" s="101">
        <v>0.20901112717336934</v>
      </c>
      <c r="L599" s="75">
        <v>268.12790972405895</v>
      </c>
      <c r="M599" s="101">
        <v>30.160040832014928</v>
      </c>
      <c r="N599" s="101">
        <v>34.613057850428291</v>
      </c>
      <c r="O599" s="102">
        <v>90.35632770595177</v>
      </c>
      <c r="P599" s="102">
        <v>78.152357912169279</v>
      </c>
    </row>
    <row r="600" spans="2:16" x14ac:dyDescent="0.2">
      <c r="B600" s="66">
        <v>38596</v>
      </c>
      <c r="C600" s="74">
        <v>2005</v>
      </c>
      <c r="D600" s="75">
        <v>76.440972222222214</v>
      </c>
      <c r="E600" s="68" t="str">
        <f t="shared" si="9"/>
        <v>Low</v>
      </c>
      <c r="F600" s="75">
        <v>6212.291666666667</v>
      </c>
      <c r="G600" s="101">
        <v>0.71964314197136048</v>
      </c>
      <c r="H600" s="101">
        <v>0.90096354479117347</v>
      </c>
      <c r="I600" s="101">
        <v>5.6749999999999995E-2</v>
      </c>
      <c r="J600" s="101">
        <v>6.9037014278944833E-2</v>
      </c>
      <c r="K600" s="101">
        <v>0.17886949754979961</v>
      </c>
      <c r="L600" s="75">
        <v>260.30855108475203</v>
      </c>
      <c r="M600" s="101">
        <v>28.679634334082316</v>
      </c>
      <c r="N600" s="101">
        <v>31.933002915057955</v>
      </c>
      <c r="O600" s="102">
        <v>90.624564213922142</v>
      </c>
      <c r="P600" s="102">
        <v>80.59758972077789</v>
      </c>
    </row>
    <row r="601" spans="2:16" x14ac:dyDescent="0.2">
      <c r="B601" s="66">
        <v>38597</v>
      </c>
      <c r="C601" s="74">
        <v>2005</v>
      </c>
      <c r="D601" s="75">
        <v>96.25</v>
      </c>
      <c r="E601" s="68" t="str">
        <f t="shared" si="9"/>
        <v>High</v>
      </c>
      <c r="F601" s="75">
        <v>6226.1813090654487</v>
      </c>
      <c r="G601" s="101">
        <v>0.77496500969082871</v>
      </c>
      <c r="H601" s="101">
        <v>0.85839148970263424</v>
      </c>
      <c r="I601" s="101">
        <v>4.725E-2</v>
      </c>
      <c r="J601" s="101">
        <v>0.10388912271435526</v>
      </c>
      <c r="K601" s="101">
        <v>0.21954765568122758</v>
      </c>
      <c r="L601" s="75">
        <v>225.43151398516926</v>
      </c>
      <c r="M601" s="101">
        <v>27.784810147614596</v>
      </c>
      <c r="N601" s="101">
        <v>26.570877068081654</v>
      </c>
      <c r="O601" s="102">
        <v>86.919210505609314</v>
      </c>
      <c r="P601" s="102">
        <v>75.043126622484721</v>
      </c>
    </row>
    <row r="602" spans="2:16" x14ac:dyDescent="0.2">
      <c r="B602" s="66">
        <v>38598</v>
      </c>
      <c r="C602" s="74">
        <v>2005</v>
      </c>
      <c r="D602" s="75">
        <v>90.201388888888886</v>
      </c>
      <c r="E602" s="68" t="str">
        <f t="shared" si="9"/>
        <v>High</v>
      </c>
      <c r="F602" s="75">
        <v>5779.0045248868819</v>
      </c>
      <c r="G602" s="101">
        <v>0.62882738038183272</v>
      </c>
      <c r="H602" s="101">
        <v>0.76560443356001417</v>
      </c>
      <c r="I602" s="101">
        <v>4.7500000000000001E-2</v>
      </c>
      <c r="J602" s="101">
        <v>8.0247663485240581E-2</v>
      </c>
      <c r="K602" s="101">
        <v>0.18695006668144246</v>
      </c>
      <c r="L602" s="75">
        <v>239.04358125610298</v>
      </c>
      <c r="M602" s="101">
        <v>27.055944221083617</v>
      </c>
      <c r="N602" s="101">
        <v>28.641502149331568</v>
      </c>
      <c r="O602" s="102">
        <v>87.49794976318752</v>
      </c>
      <c r="P602" s="102">
        <v>76.077805583392703</v>
      </c>
    </row>
    <row r="603" spans="2:16" x14ac:dyDescent="0.2">
      <c r="B603" s="66">
        <v>38599</v>
      </c>
      <c r="C603" s="74">
        <v>2005</v>
      </c>
      <c r="D603" s="75">
        <v>45.798611111111114</v>
      </c>
      <c r="E603" s="68" t="str">
        <f t="shared" si="9"/>
        <v>Low</v>
      </c>
      <c r="F603" s="75">
        <v>5123.9484978540831</v>
      </c>
      <c r="G603" s="101">
        <v>0.7047812827532639</v>
      </c>
      <c r="H603" s="101">
        <v>0.76785174282462776</v>
      </c>
      <c r="I603" s="101">
        <v>6.3500000000000001E-2</v>
      </c>
      <c r="J603" s="101">
        <v>9.5675801234351779E-2</v>
      </c>
      <c r="K603" s="101">
        <v>0.16757305269995515</v>
      </c>
      <c r="L603" s="75">
        <v>246.94470420107376</v>
      </c>
      <c r="M603" s="101">
        <v>28.121835020093442</v>
      </c>
      <c r="N603" s="101">
        <v>27.787300802784713</v>
      </c>
      <c r="O603" s="102">
        <v>86.719142039551429</v>
      </c>
      <c r="P603" s="102">
        <v>78.649264619426404</v>
      </c>
    </row>
    <row r="604" spans="2:16" x14ac:dyDescent="0.2">
      <c r="B604" s="66">
        <v>38600</v>
      </c>
      <c r="C604" s="74">
        <v>2005</v>
      </c>
      <c r="D604" s="75">
        <v>57.934027777777771</v>
      </c>
      <c r="E604" s="68" t="str">
        <f t="shared" si="9"/>
        <v>Low</v>
      </c>
      <c r="F604" s="75">
        <v>4914.3057996485031</v>
      </c>
      <c r="G604" s="101">
        <v>0.75037946476602868</v>
      </c>
      <c r="H604" s="101">
        <v>0.9460104340682346</v>
      </c>
      <c r="I604" s="101">
        <v>6.9666666666666668E-2</v>
      </c>
      <c r="J604" s="101">
        <v>8.3773755185463483E-2</v>
      </c>
      <c r="K604" s="101">
        <v>0.2072104078515124</v>
      </c>
      <c r="L604" s="75">
        <v>332.940857152094</v>
      </c>
      <c r="M604" s="101">
        <v>25.790077670809644</v>
      </c>
      <c r="N604" s="101">
        <v>28.697507594449338</v>
      </c>
      <c r="O604" s="102">
        <v>89.125226697410511</v>
      </c>
      <c r="P604" s="102">
        <v>78.664210963361242</v>
      </c>
    </row>
    <row r="605" spans="2:16" x14ac:dyDescent="0.2">
      <c r="B605" s="66">
        <v>38601</v>
      </c>
      <c r="C605" s="74">
        <v>2005</v>
      </c>
      <c r="D605" s="75">
        <v>53.836805555555557</v>
      </c>
      <c r="E605" s="68" t="str">
        <f t="shared" si="9"/>
        <v>Low</v>
      </c>
      <c r="F605" s="75">
        <v>6204.0585365853594</v>
      </c>
      <c r="G605" s="101">
        <v>0.74735919224822145</v>
      </c>
      <c r="H605" s="101">
        <v>0.9389545489662785</v>
      </c>
      <c r="I605" s="101">
        <v>7.7000000000000013E-2</v>
      </c>
      <c r="J605" s="101">
        <v>7.3395229664774603E-2</v>
      </c>
      <c r="K605" s="101">
        <v>0.18123334862077614</v>
      </c>
      <c r="L605" s="75">
        <v>257.55108415956602</v>
      </c>
      <c r="M605" s="101">
        <v>26.242332957234101</v>
      </c>
      <c r="N605" s="101">
        <v>29.602323129797877</v>
      </c>
      <c r="O605" s="102">
        <v>90.432301640933559</v>
      </c>
      <c r="P605" s="102">
        <v>81.19546030154703</v>
      </c>
    </row>
    <row r="606" spans="2:16" x14ac:dyDescent="0.2">
      <c r="B606" s="66">
        <v>38602</v>
      </c>
      <c r="C606" s="74">
        <v>2005</v>
      </c>
      <c r="D606" s="75">
        <v>33.732638888888893</v>
      </c>
      <c r="E606" s="68" t="str">
        <f t="shared" si="9"/>
        <v>Low</v>
      </c>
      <c r="F606" s="75">
        <v>5633.6448598130837</v>
      </c>
      <c r="G606" s="101">
        <v>0.93445259777305911</v>
      </c>
      <c r="H606" s="101">
        <v>0.83382774730457865</v>
      </c>
      <c r="I606" s="101">
        <v>7.3000000000000009E-2</v>
      </c>
      <c r="J606" s="101">
        <v>9.6278016120651538E-2</v>
      </c>
      <c r="K606" s="101">
        <v>0.16850093093447735</v>
      </c>
      <c r="L606" s="75">
        <v>236.82419630802301</v>
      </c>
      <c r="M606" s="101">
        <v>24.867253234725144</v>
      </c>
      <c r="N606" s="101">
        <v>19.831027722075195</v>
      </c>
      <c r="O606" s="102">
        <v>90.04506062192479</v>
      </c>
      <c r="P606" s="102">
        <v>80.474489818018085</v>
      </c>
    </row>
    <row r="607" spans="2:16" x14ac:dyDescent="0.2">
      <c r="B607" s="66">
        <v>38603</v>
      </c>
      <c r="C607" s="74">
        <v>2005</v>
      </c>
      <c r="D607" s="75">
        <v>93.055555555555571</v>
      </c>
      <c r="E607" s="68" t="str">
        <f t="shared" si="9"/>
        <v>High</v>
      </c>
      <c r="F607" s="75">
        <v>6440.666666666667</v>
      </c>
      <c r="G607" s="101">
        <v>0.94842441302504921</v>
      </c>
      <c r="H607" s="101">
        <v>1.0555650315818754</v>
      </c>
      <c r="I607" s="101">
        <v>7.85E-2</v>
      </c>
      <c r="J607" s="101">
        <v>9.816024596580239E-2</v>
      </c>
      <c r="K607" s="101">
        <v>0.2059971514410871</v>
      </c>
      <c r="L607" s="75">
        <v>249.49218926803749</v>
      </c>
      <c r="M607" s="101">
        <v>27.561853133331127</v>
      </c>
      <c r="N607" s="101">
        <v>27.647175481343783</v>
      </c>
      <c r="O607" s="102">
        <v>89.970542316634337</v>
      </c>
      <c r="P607" s="102">
        <v>81.088715882662555</v>
      </c>
    </row>
    <row r="608" spans="2:16" x14ac:dyDescent="0.2">
      <c r="B608" s="66">
        <v>38604</v>
      </c>
      <c r="C608" s="74">
        <v>2005</v>
      </c>
      <c r="D608" s="75">
        <v>88.020833333333343</v>
      </c>
      <c r="E608" s="68" t="str">
        <f t="shared" si="9"/>
        <v>Low</v>
      </c>
      <c r="F608" s="75">
        <v>6634.5187835420438</v>
      </c>
      <c r="G608" s="101">
        <v>0.84499630846676022</v>
      </c>
      <c r="H608" s="101">
        <v>1.0047742611257435</v>
      </c>
      <c r="I608" s="101">
        <v>8.199999999999999E-2</v>
      </c>
      <c r="J608" s="101">
        <v>9.0126489775750274E-2</v>
      </c>
      <c r="K608" s="101">
        <v>0.2158065374463598</v>
      </c>
      <c r="L608" s="75">
        <v>273.48183843051004</v>
      </c>
      <c r="M608" s="101">
        <v>28.299801484864993</v>
      </c>
      <c r="N608" s="101">
        <v>29.699715683790281</v>
      </c>
      <c r="O608" s="102">
        <v>89.619476942031611</v>
      </c>
      <c r="P608" s="102">
        <v>79.096563989757158</v>
      </c>
    </row>
    <row r="609" spans="2:16" x14ac:dyDescent="0.2">
      <c r="B609" s="66">
        <v>38605</v>
      </c>
      <c r="C609" s="74">
        <v>2005</v>
      </c>
      <c r="D609" s="75">
        <v>91.336805555555557</v>
      </c>
      <c r="E609" s="68" t="str">
        <f t="shared" si="9"/>
        <v>High</v>
      </c>
      <c r="F609" s="75">
        <v>6721.848928974071</v>
      </c>
      <c r="G609" s="101">
        <v>0.79597255324131033</v>
      </c>
      <c r="H609" s="101">
        <v>0.90591522281187731</v>
      </c>
      <c r="I609" s="101">
        <v>9.0249999999999997E-2</v>
      </c>
      <c r="J609" s="101">
        <v>8.7089528402335956E-2</v>
      </c>
      <c r="K609" s="101">
        <v>0.18166622419571951</v>
      </c>
      <c r="L609" s="75">
        <v>237.27494114467748</v>
      </c>
      <c r="M609" s="101">
        <v>28.643157425739521</v>
      </c>
      <c r="N609" s="101">
        <v>29.356602719007963</v>
      </c>
      <c r="O609" s="102">
        <v>89.329961286235857</v>
      </c>
      <c r="P609" s="102">
        <v>80.443801662967743</v>
      </c>
    </row>
    <row r="610" spans="2:16" x14ac:dyDescent="0.2">
      <c r="B610" s="66">
        <v>38606</v>
      </c>
      <c r="C610" s="74">
        <v>2005</v>
      </c>
      <c r="D610" s="75">
        <v>21.163194444444446</v>
      </c>
      <c r="E610" s="68" t="str">
        <f t="shared" si="9"/>
        <v>Low</v>
      </c>
      <c r="F610" s="75">
        <v>5553.75</v>
      </c>
      <c r="G610" s="101">
        <v>0.8805827998501532</v>
      </c>
      <c r="H610" s="101">
        <v>0.90045082334181692</v>
      </c>
      <c r="I610" s="101">
        <v>7.1999999999999995E-2</v>
      </c>
      <c r="J610" s="101">
        <v>9.7804807132581953E-2</v>
      </c>
      <c r="K610" s="101">
        <v>0.19547687131583019</v>
      </c>
      <c r="L610" s="75">
        <v>244.50129303334248</v>
      </c>
      <c r="M610" s="101">
        <v>29.915781403166985</v>
      </c>
      <c r="N610" s="101">
        <v>27.049432530358462</v>
      </c>
      <c r="O610" s="102">
        <v>89.184220191571313</v>
      </c>
      <c r="P610" s="102">
        <v>78.8598642932307</v>
      </c>
    </row>
    <row r="611" spans="2:16" x14ac:dyDescent="0.2">
      <c r="B611" s="66">
        <v>38607</v>
      </c>
      <c r="C611" s="74">
        <v>2005</v>
      </c>
      <c r="D611" s="75">
        <v>98.59375</v>
      </c>
      <c r="E611" s="68" t="str">
        <f t="shared" si="9"/>
        <v>High</v>
      </c>
      <c r="F611" s="75">
        <v>6443.875</v>
      </c>
      <c r="G611" s="101">
        <v>0.91059295586506572</v>
      </c>
      <c r="H611" s="101">
        <v>0.81699235917460378</v>
      </c>
      <c r="I611" s="101">
        <v>5.5749999999999994E-2</v>
      </c>
      <c r="J611" s="101">
        <v>8.0483452512444931E-2</v>
      </c>
      <c r="K611" s="101">
        <v>0.14939498094130899</v>
      </c>
      <c r="L611" s="75">
        <v>241.8199493044205</v>
      </c>
      <c r="M611" s="101">
        <v>32.691525650831025</v>
      </c>
      <c r="N611" s="101">
        <v>26.376104255118165</v>
      </c>
      <c r="O611" s="102">
        <v>91.38639653814019</v>
      </c>
      <c r="P611" s="102">
        <v>82.179464410052319</v>
      </c>
    </row>
    <row r="612" spans="2:16" x14ac:dyDescent="0.2">
      <c r="B612" s="66">
        <v>38608</v>
      </c>
      <c r="C612" s="74">
        <v>2005</v>
      </c>
      <c r="D612" s="75">
        <v>94.739583333333329</v>
      </c>
      <c r="E612" s="68" t="str">
        <f t="shared" si="9"/>
        <v>High</v>
      </c>
      <c r="F612" s="75">
        <v>6145.416666666667</v>
      </c>
      <c r="G612" s="101">
        <v>0.85886738514570482</v>
      </c>
      <c r="H612" s="101">
        <v>0.84306010402305243</v>
      </c>
      <c r="I612" s="101">
        <v>4.7500000000000001E-2</v>
      </c>
      <c r="J612" s="101">
        <v>9.0457481234364839E-2</v>
      </c>
      <c r="K612" s="101">
        <v>0.17552534033397033</v>
      </c>
      <c r="L612" s="75">
        <v>271.09352359425748</v>
      </c>
      <c r="M612" s="101">
        <v>30.03397501457038</v>
      </c>
      <c r="N612" s="101">
        <v>26.188117157902052</v>
      </c>
      <c r="O612" s="102">
        <v>89.738072411089789</v>
      </c>
      <c r="P612" s="102">
        <v>79.714214308098647</v>
      </c>
    </row>
    <row r="613" spans="2:16" x14ac:dyDescent="0.2">
      <c r="B613" s="66">
        <v>38609</v>
      </c>
      <c r="C613" s="74">
        <v>2005</v>
      </c>
      <c r="D613" s="75">
        <v>72.291666666666657</v>
      </c>
      <c r="E613" s="68" t="str">
        <f t="shared" si="9"/>
        <v>Low</v>
      </c>
      <c r="F613" s="75">
        <v>5847.375</v>
      </c>
      <c r="G613" s="101">
        <v>1.1194957071705964</v>
      </c>
      <c r="H613" s="101">
        <v>1.0579280964692135</v>
      </c>
      <c r="I613" s="101">
        <v>5.7250000000000002E-2</v>
      </c>
      <c r="J613" s="101">
        <v>8.5383746697716686E-2</v>
      </c>
      <c r="K613" s="101">
        <v>0.17758661455965954</v>
      </c>
      <c r="L613" s="75">
        <v>258.58491288964126</v>
      </c>
      <c r="M613" s="101">
        <v>31.544847886636823</v>
      </c>
      <c r="N613" s="101">
        <v>26.959053635607063</v>
      </c>
      <c r="O613" s="102">
        <v>92.623632488664811</v>
      </c>
      <c r="P613" s="102">
        <v>83.765328415604756</v>
      </c>
    </row>
    <row r="614" spans="2:16" x14ac:dyDescent="0.2">
      <c r="B614" s="66">
        <v>38610</v>
      </c>
      <c r="C614" s="74">
        <v>2005</v>
      </c>
      <c r="D614" s="75">
        <v>98.350694444444457</v>
      </c>
      <c r="E614" s="68" t="str">
        <f t="shared" si="9"/>
        <v>High</v>
      </c>
      <c r="F614" s="75">
        <v>5650.804679191785</v>
      </c>
      <c r="G614" s="101">
        <v>0.8087847202387064</v>
      </c>
      <c r="H614" s="101">
        <v>0.79206403399018366</v>
      </c>
      <c r="I614" s="101">
        <v>7.4500000000000011E-2</v>
      </c>
      <c r="J614" s="101">
        <v>6.8199783080328855E-2</v>
      </c>
      <c r="K614" s="101">
        <v>0.15919327078365092</v>
      </c>
      <c r="L614" s="75">
        <v>232.08564201697749</v>
      </c>
      <c r="M614" s="101">
        <v>29.954659612782368</v>
      </c>
      <c r="N614" s="101">
        <v>25.698719513803542</v>
      </c>
      <c r="O614" s="102">
        <v>91.776262548562116</v>
      </c>
      <c r="P614" s="102">
        <v>80.398900159941221</v>
      </c>
    </row>
    <row r="615" spans="2:16" x14ac:dyDescent="0.2">
      <c r="B615" s="66">
        <v>38611</v>
      </c>
      <c r="C615" s="74">
        <v>2005</v>
      </c>
      <c r="D615" s="75">
        <v>57.048611111111114</v>
      </c>
      <c r="E615" s="68" t="str">
        <f t="shared" si="9"/>
        <v>Low</v>
      </c>
      <c r="F615" s="75">
        <v>5901.2302284710013</v>
      </c>
      <c r="G615" s="101">
        <v>0.89381528495336238</v>
      </c>
      <c r="H615" s="101">
        <v>1.0342337082004887</v>
      </c>
      <c r="I615" s="101">
        <v>6.7500000000000004E-2</v>
      </c>
      <c r="J615" s="101">
        <v>7.2698463096612723E-2</v>
      </c>
      <c r="K615" s="101">
        <v>0.19296610812554432</v>
      </c>
      <c r="L615" s="75">
        <v>267.5475138897695</v>
      </c>
      <c r="M615" s="101">
        <v>30.282638544103865</v>
      </c>
      <c r="N615" s="101">
        <v>31.144202780834412</v>
      </c>
      <c r="O615" s="102">
        <v>92.087354007570298</v>
      </c>
      <c r="P615" s="102">
        <v>81.848851303751474</v>
      </c>
    </row>
    <row r="616" spans="2:16" x14ac:dyDescent="0.2">
      <c r="B616" s="66">
        <v>38612</v>
      </c>
      <c r="C616" s="74">
        <v>2005</v>
      </c>
      <c r="D616" s="75">
        <v>77.03125</v>
      </c>
      <c r="E616" s="68" t="str">
        <f t="shared" si="9"/>
        <v>Low</v>
      </c>
      <c r="F616" s="75">
        <v>5942.083333333333</v>
      </c>
      <c r="G616" s="101">
        <v>0.89359408616983371</v>
      </c>
      <c r="H616" s="101">
        <v>1.1949430773411402</v>
      </c>
      <c r="I616" s="101">
        <v>5.2750000000000005E-2</v>
      </c>
      <c r="J616" s="101">
        <v>8.9895908320125034E-2</v>
      </c>
      <c r="K616" s="101">
        <v>0.31584554621020455</v>
      </c>
      <c r="L616" s="75">
        <v>262.04675684110299</v>
      </c>
      <c r="M616" s="101">
        <v>28.72081653229306</v>
      </c>
      <c r="N616" s="101">
        <v>31.632721022220849</v>
      </c>
      <c r="O616" s="102">
        <v>90.222164258201033</v>
      </c>
      <c r="P616" s="102">
        <v>74.309797462336249</v>
      </c>
    </row>
    <row r="617" spans="2:16" x14ac:dyDescent="0.2">
      <c r="B617" s="66">
        <v>38613</v>
      </c>
      <c r="C617" s="74">
        <v>2005</v>
      </c>
      <c r="D617" s="75">
        <v>85.486111111111114</v>
      </c>
      <c r="E617" s="68" t="str">
        <f t="shared" si="9"/>
        <v>Low</v>
      </c>
      <c r="F617" s="75">
        <v>5956.416666666667</v>
      </c>
      <c r="G617" s="101">
        <v>0.92036689514501158</v>
      </c>
      <c r="H617" s="101">
        <v>1.2388855259146301</v>
      </c>
      <c r="I617" s="101">
        <v>4.4999999999999998E-2</v>
      </c>
      <c r="J617" s="101">
        <v>8.0973515926013012E-2</v>
      </c>
      <c r="K617" s="101">
        <v>0.24360554830931286</v>
      </c>
      <c r="L617" s="75">
        <v>274.448658809976</v>
      </c>
      <c r="M617" s="101">
        <v>25.26248747437938</v>
      </c>
      <c r="N617" s="101">
        <v>30.101567884991134</v>
      </c>
      <c r="O617" s="102">
        <v>91.495098485141028</v>
      </c>
      <c r="P617" s="102">
        <v>80.991724245368729</v>
      </c>
    </row>
    <row r="618" spans="2:16" x14ac:dyDescent="0.2">
      <c r="B618" s="66">
        <v>38614</v>
      </c>
      <c r="C618" s="74">
        <v>2005</v>
      </c>
      <c r="D618" s="75">
        <v>77.048611111111114</v>
      </c>
      <c r="E618" s="68" t="str">
        <f t="shared" si="9"/>
        <v>Low</v>
      </c>
      <c r="F618" s="75">
        <v>5677.083333333333</v>
      </c>
      <c r="G618" s="101">
        <v>0.75928970252785322</v>
      </c>
      <c r="H618" s="101">
        <v>0.80339049294803666</v>
      </c>
      <c r="I618" s="101">
        <v>3.925E-2</v>
      </c>
      <c r="J618" s="101">
        <v>7.4059294558559655E-2</v>
      </c>
      <c r="K618" s="101">
        <v>0.15913194171853279</v>
      </c>
      <c r="L618" s="75">
        <v>287.09938316734303</v>
      </c>
      <c r="M618" s="101">
        <v>27.355009217695148</v>
      </c>
      <c r="N618" s="101">
        <v>25.808707825934324</v>
      </c>
      <c r="O618" s="102">
        <v>90.490730558294516</v>
      </c>
      <c r="P618" s="102">
        <v>80.688996058212069</v>
      </c>
    </row>
    <row r="619" spans="2:16" x14ac:dyDescent="0.2">
      <c r="B619" s="66">
        <v>38615</v>
      </c>
      <c r="C619" s="74">
        <v>2005</v>
      </c>
      <c r="D619" s="75">
        <v>81.684027777777771</v>
      </c>
      <c r="E619" s="68" t="str">
        <f t="shared" si="9"/>
        <v>Low</v>
      </c>
      <c r="F619" s="75">
        <v>5580.146086956518</v>
      </c>
      <c r="G619" s="101">
        <v>0.69625676218788091</v>
      </c>
      <c r="H619" s="101">
        <v>0.86202533766409106</v>
      </c>
      <c r="I619" s="101">
        <v>4.5499999999999999E-2</v>
      </c>
      <c r="J619" s="101">
        <v>7.1454244144649251E-2</v>
      </c>
      <c r="K619" s="101">
        <v>0.1742585923946828</v>
      </c>
      <c r="L619" s="75">
        <v>268.34299137269051</v>
      </c>
      <c r="M619" s="101">
        <v>26.879682886334518</v>
      </c>
      <c r="N619" s="101">
        <v>29.684029818469035</v>
      </c>
      <c r="O619" s="102">
        <v>89.9762956840719</v>
      </c>
      <c r="P619" s="102">
        <v>80.25576199601619</v>
      </c>
    </row>
    <row r="620" spans="2:16" x14ac:dyDescent="0.2">
      <c r="B620" s="66">
        <v>38616</v>
      </c>
      <c r="C620" s="74">
        <v>2005</v>
      </c>
      <c r="D620" s="75">
        <v>88.732638888888886</v>
      </c>
      <c r="E620" s="68" t="str">
        <f t="shared" si="9"/>
        <v>Low</v>
      </c>
      <c r="F620" s="75">
        <v>5415.666666666667</v>
      </c>
      <c r="G620" s="101">
        <v>0.81546515224526073</v>
      </c>
      <c r="H620" s="101">
        <v>0.99417153130077862</v>
      </c>
      <c r="I620" s="101">
        <v>3.7749999999999999E-2</v>
      </c>
      <c r="J620" s="101">
        <v>8.5492811492130269E-2</v>
      </c>
      <c r="K620" s="101">
        <v>0.16578615620057299</v>
      </c>
      <c r="L620" s="75">
        <v>250.47300510692651</v>
      </c>
      <c r="M620" s="101">
        <v>27.915654730218723</v>
      </c>
      <c r="N620" s="101">
        <v>31.747760940960866</v>
      </c>
      <c r="O620" s="102">
        <v>89.790809992495767</v>
      </c>
      <c r="P620" s="102">
        <v>83.760884862511816</v>
      </c>
    </row>
    <row r="621" spans="2:16" x14ac:dyDescent="0.2">
      <c r="B621" s="66">
        <v>38617</v>
      </c>
      <c r="C621" s="74">
        <v>2005</v>
      </c>
      <c r="D621" s="75">
        <v>87.621527777777786</v>
      </c>
      <c r="E621" s="68" t="str">
        <f t="shared" si="9"/>
        <v>Low</v>
      </c>
      <c r="F621" s="75">
        <v>4586.375</v>
      </c>
      <c r="G621" s="101">
        <v>0.63165102811788543</v>
      </c>
      <c r="H621" s="101">
        <v>0.82808547015762268</v>
      </c>
      <c r="I621" s="101">
        <v>4.5499999999999999E-2</v>
      </c>
      <c r="J621" s="101">
        <v>6.4652986996691669E-2</v>
      </c>
      <c r="K621" s="101">
        <v>0.17554766827420826</v>
      </c>
      <c r="L621" s="75">
        <v>229.31244007583126</v>
      </c>
      <c r="M621" s="101">
        <v>26.97302045291578</v>
      </c>
      <c r="N621" s="101">
        <v>31.143303326951276</v>
      </c>
      <c r="O621" s="102">
        <v>89.979926153665446</v>
      </c>
      <c r="P621" s="102">
        <v>79.246988851718768</v>
      </c>
    </row>
    <row r="622" spans="2:16" x14ac:dyDescent="0.2">
      <c r="B622" s="66">
        <v>38618</v>
      </c>
      <c r="C622" s="74">
        <v>2005</v>
      </c>
      <c r="D622" s="75">
        <v>89.583333333333343</v>
      </c>
      <c r="E622" s="68" t="str">
        <f t="shared" si="9"/>
        <v>Low</v>
      </c>
      <c r="F622" s="75">
        <v>4896.6027206138851</v>
      </c>
      <c r="G622" s="101">
        <v>0.7248784902851575</v>
      </c>
      <c r="H622" s="101">
        <v>0.76569541186224233</v>
      </c>
      <c r="I622" s="101">
        <v>4.725E-2</v>
      </c>
      <c r="J622" s="101">
        <v>9.6887496875970189E-2</v>
      </c>
      <c r="K622" s="101">
        <v>0.21222800747397236</v>
      </c>
      <c r="L622" s="75">
        <v>245.42861730109624</v>
      </c>
      <c r="M622" s="101">
        <v>29.361788309906498</v>
      </c>
      <c r="N622" s="101">
        <v>26.00419909727502</v>
      </c>
      <c r="O622" s="102">
        <v>86.920542706988101</v>
      </c>
      <c r="P622" s="102">
        <v>72.877350746908434</v>
      </c>
    </row>
    <row r="623" spans="2:16" x14ac:dyDescent="0.2">
      <c r="B623" s="66">
        <v>38619</v>
      </c>
      <c r="C623" s="74">
        <v>2005</v>
      </c>
      <c r="D623" s="75">
        <v>69.079861111111114</v>
      </c>
      <c r="E623" s="68" t="str">
        <f t="shared" si="9"/>
        <v>Low</v>
      </c>
      <c r="F623" s="75">
        <v>4704.826086956522</v>
      </c>
      <c r="G623" s="101">
        <v>0.68409144377956033</v>
      </c>
      <c r="H623" s="101">
        <v>0.83554528081895563</v>
      </c>
      <c r="I623" s="101">
        <v>6.533333333333334E-2</v>
      </c>
      <c r="J623" s="101">
        <v>8.9225007739964807E-2</v>
      </c>
      <c r="K623" s="101">
        <v>0.19344946377648881</v>
      </c>
      <c r="L623" s="75">
        <v>257.50934409340528</v>
      </c>
      <c r="M623" s="101">
        <v>28.338998151140419</v>
      </c>
      <c r="N623" s="101">
        <v>30.685891143721655</v>
      </c>
      <c r="O623" s="102">
        <v>87.231305598167964</v>
      </c>
      <c r="P623" s="102">
        <v>77.334055856839825</v>
      </c>
    </row>
    <row r="624" spans="2:16" x14ac:dyDescent="0.2">
      <c r="B624" s="66">
        <v>38620</v>
      </c>
      <c r="C624" s="74">
        <v>2005</v>
      </c>
      <c r="D624" s="75">
        <v>58.99305555555555</v>
      </c>
      <c r="E624" s="68" t="str">
        <f t="shared" si="9"/>
        <v>Low</v>
      </c>
      <c r="F624" s="75">
        <v>5145.3898184407226</v>
      </c>
      <c r="G624" s="101">
        <v>0.76998980647656612</v>
      </c>
      <c r="H624" s="101">
        <v>0.9219337518770393</v>
      </c>
      <c r="I624" s="101">
        <v>6.9666666666666668E-2</v>
      </c>
      <c r="J624" s="101">
        <v>6.7526208635861618E-2</v>
      </c>
      <c r="K624" s="101">
        <v>0.15685642328389438</v>
      </c>
      <c r="L624" s="75">
        <v>254.02193792536201</v>
      </c>
      <c r="M624" s="101">
        <v>26.914656273464772</v>
      </c>
      <c r="N624" s="101">
        <v>29.396892826282642</v>
      </c>
      <c r="O624" s="102">
        <v>91.459390885824192</v>
      </c>
      <c r="P624" s="102">
        <v>83.430751785419034</v>
      </c>
    </row>
    <row r="625" spans="2:16" x14ac:dyDescent="0.2">
      <c r="B625" s="66">
        <v>38621</v>
      </c>
      <c r="C625" s="74">
        <v>2005</v>
      </c>
      <c r="D625" s="75">
        <v>73.75</v>
      </c>
      <c r="E625" s="68" t="str">
        <f t="shared" si="9"/>
        <v>Low</v>
      </c>
      <c r="F625" s="75">
        <v>6228.8239936858718</v>
      </c>
      <c r="G625" s="101">
        <v>0.85289054734939029</v>
      </c>
      <c r="H625" s="101">
        <v>0.92808119041237103</v>
      </c>
      <c r="I625" s="101">
        <v>7.7333333333333337E-2</v>
      </c>
      <c r="J625" s="101">
        <v>6.6801805603437667E-2</v>
      </c>
      <c r="K625" s="101">
        <v>0.17792037295596283</v>
      </c>
      <c r="L625" s="75">
        <v>293.11336520355076</v>
      </c>
      <c r="M625" s="101">
        <v>28.562002987648071</v>
      </c>
      <c r="N625" s="101">
        <v>27.370754174784846</v>
      </c>
      <c r="O625" s="102">
        <v>92.383660898107465</v>
      </c>
      <c r="P625" s="102">
        <v>81.358063385228746</v>
      </c>
    </row>
    <row r="626" spans="2:16" x14ac:dyDescent="0.2">
      <c r="B626" s="66">
        <v>38622</v>
      </c>
      <c r="C626" s="74">
        <v>2005</v>
      </c>
      <c r="D626" s="75">
        <v>98.055555555555557</v>
      </c>
      <c r="E626" s="68" t="str">
        <f t="shared" si="9"/>
        <v>High</v>
      </c>
      <c r="F626" s="75">
        <v>6056.2854144805879</v>
      </c>
      <c r="G626" s="101">
        <v>0.82193967641051768</v>
      </c>
      <c r="H626" s="101">
        <v>0.98238665670665537</v>
      </c>
      <c r="I626" s="101">
        <v>9.5000000000000001E-2</v>
      </c>
      <c r="J626" s="101">
        <v>7.4561857491689629E-2</v>
      </c>
      <c r="K626" s="101">
        <v>0.17861994319921642</v>
      </c>
      <c r="L626" s="75">
        <v>259.62501209079721</v>
      </c>
      <c r="M626" s="101">
        <v>25.899759729174953</v>
      </c>
      <c r="N626" s="101">
        <v>27.952242954902264</v>
      </c>
      <c r="O626" s="102">
        <v>91.190963889836311</v>
      </c>
      <c r="P626" s="102">
        <v>82.343670810236006</v>
      </c>
    </row>
    <row r="627" spans="2:16" x14ac:dyDescent="0.2">
      <c r="B627" s="66">
        <v>38623</v>
      </c>
      <c r="C627" s="74">
        <v>2005</v>
      </c>
      <c r="D627" s="75">
        <v>75.572916666666671</v>
      </c>
      <c r="E627" s="68" t="str">
        <f t="shared" si="9"/>
        <v>Low</v>
      </c>
      <c r="F627" s="75">
        <v>4335.708333333333</v>
      </c>
      <c r="G627" s="101">
        <v>0.61039642771971137</v>
      </c>
      <c r="H627" s="101">
        <v>0.76064373580153199</v>
      </c>
      <c r="I627" s="101">
        <v>4.2500000000000003E-2</v>
      </c>
      <c r="J627" s="101">
        <v>7.0855239331996056E-2</v>
      </c>
      <c r="K627" s="101">
        <v>0.17629087653982956</v>
      </c>
      <c r="L627" s="75">
        <v>215.36597883597901</v>
      </c>
      <c r="M627" s="101">
        <v>28.225427155679288</v>
      </c>
      <c r="N627" s="101">
        <v>30.669007106173087</v>
      </c>
      <c r="O627" s="102">
        <v>88.613839571746638</v>
      </c>
      <c r="P627" s="102">
        <v>77.2665351849583</v>
      </c>
    </row>
    <row r="628" spans="2:16" x14ac:dyDescent="0.2">
      <c r="B628" s="66">
        <v>38624</v>
      </c>
      <c r="C628" s="74">
        <v>2005</v>
      </c>
      <c r="D628" s="75">
        <v>62.065972222222221</v>
      </c>
      <c r="E628" s="68" t="str">
        <f t="shared" si="9"/>
        <v>Low</v>
      </c>
      <c r="F628" s="75">
        <v>4468.0560818491849</v>
      </c>
      <c r="G628" s="101">
        <v>0.71881167428210868</v>
      </c>
      <c r="H628" s="101">
        <v>0.88038274552289841</v>
      </c>
      <c r="I628" s="101">
        <v>7.7249999999999985E-2</v>
      </c>
      <c r="J628" s="101">
        <v>9.5941136817581221E-2</v>
      </c>
      <c r="K628" s="101">
        <v>0.19667752796505913</v>
      </c>
      <c r="L628" s="75">
        <v>170.6933330090915</v>
      </c>
      <c r="M628" s="101">
        <v>28.172726026240706</v>
      </c>
      <c r="N628" s="101">
        <v>31.015597601215813</v>
      </c>
      <c r="O628" s="102">
        <v>86.94873449124988</v>
      </c>
      <c r="P628" s="102">
        <v>78.155248193117799</v>
      </c>
    </row>
    <row r="629" spans="2:16" x14ac:dyDescent="0.2">
      <c r="B629" s="66">
        <v>38625</v>
      </c>
      <c r="C629" s="74">
        <v>2005</v>
      </c>
      <c r="D629" s="75">
        <v>99.774305555555557</v>
      </c>
      <c r="E629" s="68" t="str">
        <f t="shared" si="9"/>
        <v>High</v>
      </c>
      <c r="F629" s="75">
        <v>5956.833333333333</v>
      </c>
      <c r="G629" s="101">
        <v>0.74653158512639539</v>
      </c>
      <c r="H629" s="101">
        <v>0.9332729166692314</v>
      </c>
      <c r="I629" s="101">
        <v>6.9000000000000006E-2</v>
      </c>
      <c r="J629" s="101">
        <v>7.3472200790087788E-2</v>
      </c>
      <c r="K629" s="101">
        <v>0.17097306189041583</v>
      </c>
      <c r="L629" s="75">
        <v>267.57236868996517</v>
      </c>
      <c r="M629" s="101">
        <v>27.678422599900355</v>
      </c>
      <c r="N629" s="101">
        <v>31.436031866599304</v>
      </c>
      <c r="O629" s="102">
        <v>90.398129081551801</v>
      </c>
      <c r="P629" s="102">
        <v>82.126885014516006</v>
      </c>
    </row>
    <row r="630" spans="2:16" x14ac:dyDescent="0.2">
      <c r="B630" s="66">
        <v>38626</v>
      </c>
      <c r="C630" s="74">
        <v>2005</v>
      </c>
      <c r="D630" s="75">
        <v>83.472222222222229</v>
      </c>
      <c r="E630" s="68" t="str">
        <f t="shared" si="9"/>
        <v>Low</v>
      </c>
      <c r="F630" s="75">
        <v>6065.9036985345383</v>
      </c>
      <c r="G630" s="101">
        <v>0.74248563633654074</v>
      </c>
      <c r="H630" s="101">
        <v>1.1432507052335132</v>
      </c>
      <c r="I630" s="101">
        <v>4.6698747528015824E-2</v>
      </c>
      <c r="J630" s="101">
        <v>0.10969726652236622</v>
      </c>
      <c r="K630" s="101">
        <v>0.27797856294861517</v>
      </c>
      <c r="L630" s="75">
        <v>266.02772391007727</v>
      </c>
      <c r="M630" s="101">
        <v>24.359510354181001</v>
      </c>
      <c r="N630" s="101">
        <v>33.436890720047124</v>
      </c>
      <c r="O630" s="102">
        <v>85.610678495796989</v>
      </c>
      <c r="P630" s="102">
        <v>76.318855505476193</v>
      </c>
    </row>
    <row r="631" spans="2:16" x14ac:dyDescent="0.2">
      <c r="B631" s="66">
        <v>38627</v>
      </c>
      <c r="C631" s="74">
        <v>2005</v>
      </c>
      <c r="D631" s="75">
        <v>90.486111111111128</v>
      </c>
      <c r="E631" s="68" t="str">
        <f t="shared" si="9"/>
        <v>High</v>
      </c>
      <c r="F631" s="75">
        <v>6016.9396551724139</v>
      </c>
      <c r="G631" s="101">
        <v>0.65643905225720489</v>
      </c>
      <c r="H631" s="101">
        <v>1.0328457606570529</v>
      </c>
      <c r="I631" s="101">
        <v>4.9436136006020384E-2</v>
      </c>
      <c r="J631" s="101">
        <v>0.10376133391688828</v>
      </c>
      <c r="K631" s="101">
        <v>0.26280358802834353</v>
      </c>
      <c r="L631" s="75">
        <v>246.43214330201778</v>
      </c>
      <c r="M631" s="101">
        <v>27.50951351525919</v>
      </c>
      <c r="N631" s="101">
        <v>38.446714970420004</v>
      </c>
      <c r="O631" s="102">
        <v>84.511591405638043</v>
      </c>
      <c r="P631" s="102">
        <v>75.067429717517371</v>
      </c>
    </row>
    <row r="632" spans="2:16" x14ac:dyDescent="0.2">
      <c r="B632" s="66">
        <v>38628</v>
      </c>
      <c r="C632" s="74">
        <v>2005</v>
      </c>
      <c r="D632" s="75">
        <v>33.819444444444443</v>
      </c>
      <c r="E632" s="68" t="str">
        <f t="shared" si="9"/>
        <v>Low</v>
      </c>
      <c r="F632" s="75">
        <v>5013.1647776809068</v>
      </c>
      <c r="G632" s="101">
        <v>0.68078743924088281</v>
      </c>
      <c r="H632" s="101">
        <v>1.0103556265884073</v>
      </c>
      <c r="I632" s="101">
        <v>6.3286098654708522E-2</v>
      </c>
      <c r="J632" s="101">
        <v>0.13471661591676687</v>
      </c>
      <c r="K632" s="101">
        <v>0.23527256780837869</v>
      </c>
      <c r="L632" s="75">
        <v>228.47571513046177</v>
      </c>
      <c r="M632" s="101">
        <v>25.917750736673995</v>
      </c>
      <c r="N632" s="101">
        <v>36.830931500335737</v>
      </c>
      <c r="O632" s="102">
        <v>80.630406554368477</v>
      </c>
      <c r="P632" s="102">
        <v>77.206081979576695</v>
      </c>
    </row>
    <row r="633" spans="2:16" x14ac:dyDescent="0.2">
      <c r="B633" s="66">
        <v>38629</v>
      </c>
      <c r="C633" s="74">
        <v>2005</v>
      </c>
      <c r="D633" s="75">
        <v>100</v>
      </c>
      <c r="E633" s="68" t="str">
        <f t="shared" si="9"/>
        <v>High</v>
      </c>
      <c r="F633" s="75">
        <v>5651.583333333333</v>
      </c>
      <c r="G633" s="101">
        <v>0.75415878410850945</v>
      </c>
      <c r="H633" s="101">
        <v>0.8637544406101535</v>
      </c>
      <c r="I633" s="101">
        <v>7.2256354291346914E-2</v>
      </c>
      <c r="J633" s="101">
        <v>9.3636702208501843E-2</v>
      </c>
      <c r="K633" s="101">
        <v>0.16534969987394788</v>
      </c>
      <c r="L633" s="75">
        <v>256.21957810402927</v>
      </c>
      <c r="M633" s="101">
        <v>27.582282417341641</v>
      </c>
      <c r="N633" s="101">
        <v>29.230507759519906</v>
      </c>
      <c r="O633" s="102">
        <v>87.882242858293878</v>
      </c>
      <c r="P633" s="102">
        <v>81.316708550839451</v>
      </c>
    </row>
    <row r="634" spans="2:16" x14ac:dyDescent="0.2">
      <c r="B634" s="66">
        <v>38630</v>
      </c>
      <c r="C634" s="74">
        <v>2005</v>
      </c>
      <c r="D634" s="75">
        <v>100</v>
      </c>
      <c r="E634" s="68" t="str">
        <f t="shared" si="9"/>
        <v>High</v>
      </c>
      <c r="F634" s="75">
        <v>5707.291666666667</v>
      </c>
      <c r="G634" s="101">
        <v>0.74928111993867497</v>
      </c>
      <c r="H634" s="101">
        <v>0.86276212686723852</v>
      </c>
      <c r="I634" s="101">
        <v>5.8141602175277148E-2</v>
      </c>
      <c r="J634" s="101">
        <v>9.7764360714442472E-2</v>
      </c>
      <c r="K634" s="101">
        <v>0.19269887633967941</v>
      </c>
      <c r="L634" s="75">
        <v>260.09018353625174</v>
      </c>
      <c r="M634" s="101">
        <v>29.124307836957367</v>
      </c>
      <c r="N634" s="101">
        <v>30.04530777316856</v>
      </c>
      <c r="O634" s="102">
        <v>87.244487116735954</v>
      </c>
      <c r="P634" s="102">
        <v>78.165076168134149</v>
      </c>
    </row>
    <row r="635" spans="2:16" x14ac:dyDescent="0.2">
      <c r="B635" s="66">
        <v>38631</v>
      </c>
      <c r="C635" s="74">
        <v>2005</v>
      </c>
      <c r="D635" s="75">
        <v>77.065972222222229</v>
      </c>
      <c r="E635" s="68" t="str">
        <f t="shared" si="9"/>
        <v>Low</v>
      </c>
      <c r="F635" s="75">
        <v>5596.708333333333</v>
      </c>
      <c r="G635" s="101">
        <v>1.0271740312063637</v>
      </c>
      <c r="H635" s="101">
        <v>1.0800207261299424</v>
      </c>
      <c r="I635" s="101">
        <v>5.4603999289015284E-2</v>
      </c>
      <c r="J635" s="101">
        <v>0.11021179330879646</v>
      </c>
      <c r="K635" s="101">
        <v>0.21127106810340163</v>
      </c>
      <c r="L635" s="75">
        <v>237.25438547021074</v>
      </c>
      <c r="M635" s="101">
        <v>28.520930859711534</v>
      </c>
      <c r="N635" s="101">
        <v>27.12809961700302</v>
      </c>
      <c r="O635" s="102">
        <v>89.616428351273072</v>
      </c>
      <c r="P635" s="102">
        <v>81.069080676032172</v>
      </c>
    </row>
    <row r="636" spans="2:16" x14ac:dyDescent="0.2">
      <c r="B636" s="66">
        <v>38632</v>
      </c>
      <c r="C636" s="74">
        <v>2005</v>
      </c>
      <c r="D636" s="75">
        <v>89.097222222222214</v>
      </c>
      <c r="E636" s="68" t="str">
        <f t="shared" si="9"/>
        <v>Low</v>
      </c>
      <c r="F636" s="75">
        <v>6146.818505338083</v>
      </c>
      <c r="G636" s="101">
        <v>1.1505301997332187</v>
      </c>
      <c r="H636" s="101">
        <v>1.3217730034292543</v>
      </c>
      <c r="I636" s="101">
        <v>6.0653994161358818E-2</v>
      </c>
      <c r="J636" s="101">
        <v>8.5014224440007072E-2</v>
      </c>
      <c r="K636" s="101">
        <v>0.18890211061489443</v>
      </c>
      <c r="L636" s="75">
        <v>267.41237845952924</v>
      </c>
      <c r="M636" s="101">
        <v>30.212537146545454</v>
      </c>
      <c r="N636" s="101">
        <v>32.220886631358731</v>
      </c>
      <c r="O636" s="102">
        <v>92.872199166167022</v>
      </c>
      <c r="P636" s="102">
        <v>86.213874781302152</v>
      </c>
    </row>
    <row r="637" spans="2:16" x14ac:dyDescent="0.2">
      <c r="B637" s="66">
        <v>38633</v>
      </c>
      <c r="C637" s="74">
        <v>2005</v>
      </c>
      <c r="D637" s="75">
        <v>85.243055555555571</v>
      </c>
      <c r="E637" s="68" t="str">
        <f t="shared" si="9"/>
        <v>Low</v>
      </c>
      <c r="F637" s="75">
        <v>5621.375</v>
      </c>
      <c r="G637" s="101">
        <v>0.81394843436414577</v>
      </c>
      <c r="H637" s="101">
        <v>0.96204092280973663</v>
      </c>
      <c r="I637" s="101">
        <v>5.1894740567707223E-2</v>
      </c>
      <c r="J637" s="101">
        <v>7.5031327259468317E-2</v>
      </c>
      <c r="K637" s="101">
        <v>0.18018975507996812</v>
      </c>
      <c r="L637" s="75">
        <v>251.26156242436249</v>
      </c>
      <c r="M637" s="101">
        <v>28.873127810675442</v>
      </c>
      <c r="N637" s="101">
        <v>30.651515685041534</v>
      </c>
      <c r="O637" s="102">
        <v>91.018228676849731</v>
      </c>
      <c r="P637" s="102">
        <v>81.750392550316221</v>
      </c>
    </row>
    <row r="638" spans="2:16" x14ac:dyDescent="0.2">
      <c r="B638" s="66">
        <v>38634</v>
      </c>
      <c r="C638" s="74">
        <v>2005</v>
      </c>
      <c r="D638" s="75">
        <v>98.506944444444443</v>
      </c>
      <c r="E638" s="68" t="str">
        <f t="shared" si="9"/>
        <v>High</v>
      </c>
      <c r="F638" s="75">
        <v>5927.333333333333</v>
      </c>
      <c r="G638" s="101">
        <v>0.74037193800528633</v>
      </c>
      <c r="H638" s="101">
        <v>0.99901154728095809</v>
      </c>
      <c r="I638" s="101">
        <v>5.0827470461868966E-2</v>
      </c>
      <c r="J638" s="101">
        <v>7.0988858897844009E-2</v>
      </c>
      <c r="K638" s="101">
        <v>0.18997088339552801</v>
      </c>
      <c r="L638" s="75">
        <v>262.71061905888848</v>
      </c>
      <c r="M638" s="101">
        <v>27.640149170869471</v>
      </c>
      <c r="N638" s="101">
        <v>33.511049756569797</v>
      </c>
      <c r="O638" s="102">
        <v>90.644518149456587</v>
      </c>
      <c r="P638" s="102">
        <v>81.445789239355491</v>
      </c>
    </row>
    <row r="639" spans="2:16" x14ac:dyDescent="0.2">
      <c r="B639" s="66">
        <v>38635</v>
      </c>
      <c r="C639" s="74">
        <v>2005</v>
      </c>
      <c r="D639" s="75">
        <v>98.958333333333343</v>
      </c>
      <c r="E639" s="68" t="str">
        <f t="shared" si="9"/>
        <v>High</v>
      </c>
      <c r="F639" s="75">
        <v>6660.8248914616452</v>
      </c>
      <c r="G639" s="101">
        <v>0.88933545914653134</v>
      </c>
      <c r="H639" s="101">
        <v>1.0282972192222706</v>
      </c>
      <c r="I639" s="101">
        <v>7.7539682539682547E-2</v>
      </c>
      <c r="J639" s="101">
        <v>7.0014016633015708E-2</v>
      </c>
      <c r="K639" s="101">
        <v>0.19866058601525638</v>
      </c>
      <c r="L639" s="75">
        <v>253.91483516483549</v>
      </c>
      <c r="M639" s="101">
        <v>29.158892323200416</v>
      </c>
      <c r="N639" s="101">
        <v>29.653755946063765</v>
      </c>
      <c r="O639" s="102">
        <v>92.349100622320037</v>
      </c>
      <c r="P639" s="102">
        <v>81.22473522626585</v>
      </c>
    </row>
    <row r="640" spans="2:16" x14ac:dyDescent="0.2">
      <c r="B640" s="66">
        <v>38636</v>
      </c>
      <c r="C640" s="74">
        <v>2005</v>
      </c>
      <c r="D640" s="75">
        <v>99.3576388888889</v>
      </c>
      <c r="E640" s="68" t="str">
        <f t="shared" si="9"/>
        <v>High</v>
      </c>
      <c r="F640" s="75">
        <v>6601.041666666667</v>
      </c>
      <c r="G640" s="101">
        <v>0.82167617622445954</v>
      </c>
      <c r="H640" s="101">
        <v>0.9107170217595707</v>
      </c>
      <c r="I640" s="101">
        <v>7.0040569051781298E-2</v>
      </c>
      <c r="J640" s="101">
        <v>7.3512378453805718E-2</v>
      </c>
      <c r="K640" s="101">
        <v>0.1953376458312584</v>
      </c>
      <c r="L640" s="75">
        <v>271.04991371847052</v>
      </c>
      <c r="M640" s="101">
        <v>30.002382479430814</v>
      </c>
      <c r="N640" s="101">
        <v>28.812457851477827</v>
      </c>
      <c r="O640" s="102">
        <v>91.27648863101912</v>
      </c>
      <c r="P640" s="102">
        <v>79.086203895461622</v>
      </c>
    </row>
    <row r="641" spans="2:16" x14ac:dyDescent="0.2">
      <c r="B641" s="66">
        <v>38637</v>
      </c>
      <c r="C641" s="74">
        <v>2005</v>
      </c>
      <c r="D641" s="75">
        <v>74.618055555555557</v>
      </c>
      <c r="E641" s="68" t="str">
        <f t="shared" si="9"/>
        <v>Low</v>
      </c>
      <c r="F641" s="75">
        <v>5513.9266132433622</v>
      </c>
      <c r="G641" s="101">
        <v>0.75146671765957451</v>
      </c>
      <c r="H641" s="101">
        <v>0.92758482514273122</v>
      </c>
      <c r="I641" s="101">
        <v>6.7268495792426386E-2</v>
      </c>
      <c r="J641" s="101">
        <v>6.761723823922082E-2</v>
      </c>
      <c r="K641" s="101">
        <v>0.13834654494983425</v>
      </c>
      <c r="L641" s="75">
        <v>216.73173245523702</v>
      </c>
      <c r="M641" s="101">
        <v>28.153789969329587</v>
      </c>
      <c r="N641" s="101">
        <v>32.552890614000276</v>
      </c>
      <c r="O641" s="102">
        <v>91.221006734138967</v>
      </c>
      <c r="P641" s="102">
        <v>85.448347591697811</v>
      </c>
    </row>
    <row r="642" spans="2:16" x14ac:dyDescent="0.2">
      <c r="B642" s="66">
        <v>38638</v>
      </c>
      <c r="C642" s="74">
        <v>2005</v>
      </c>
      <c r="D642" s="75">
        <v>74.375</v>
      </c>
      <c r="E642" s="68" t="str">
        <f t="shared" ref="E642:E705" si="10">IF(D642&gt;90,"High","Low")</f>
        <v>Low</v>
      </c>
      <c r="F642" s="75">
        <v>6393.791666666667</v>
      </c>
      <c r="G642" s="101">
        <v>0.93330869743553324</v>
      </c>
      <c r="H642" s="101">
        <v>1.0232884886782099</v>
      </c>
      <c r="I642" s="101">
        <v>6.1874397097354393E-2</v>
      </c>
      <c r="J642" s="101">
        <v>0.115749852038667</v>
      </c>
      <c r="K642" s="101">
        <v>0.24635088217086137</v>
      </c>
      <c r="L642" s="75">
        <v>207.93663302277452</v>
      </c>
      <c r="M642" s="101">
        <v>26.734607920202507</v>
      </c>
      <c r="N642" s="101">
        <v>25.542605838505462</v>
      </c>
      <c r="O642" s="102">
        <v>87.978668341075661</v>
      </c>
      <c r="P642" s="102">
        <v>76.664797139707218</v>
      </c>
    </row>
    <row r="643" spans="2:16" x14ac:dyDescent="0.2">
      <c r="B643" s="66">
        <v>38639</v>
      </c>
      <c r="C643" s="74">
        <v>2005</v>
      </c>
      <c r="D643" s="75">
        <v>52.777777777777779</v>
      </c>
      <c r="E643" s="68" t="str">
        <f t="shared" si="10"/>
        <v>Low</v>
      </c>
      <c r="F643" s="75">
        <v>5808.458333333333</v>
      </c>
      <c r="G643" s="101">
        <v>0.90573029313357667</v>
      </c>
      <c r="H643" s="101">
        <v>1.0138848442626773</v>
      </c>
      <c r="I643" s="101">
        <v>3.6761144336888832E-2</v>
      </c>
      <c r="J643" s="101">
        <v>9.2588072495704679E-2</v>
      </c>
      <c r="K643" s="101">
        <v>0.17228773644696521</v>
      </c>
      <c r="L643" s="75">
        <v>242.21189958181174</v>
      </c>
      <c r="M643" s="101">
        <v>28.771381572006309</v>
      </c>
      <c r="N643" s="101">
        <v>29.854645076662692</v>
      </c>
      <c r="O643" s="102">
        <v>90.067336019007897</v>
      </c>
      <c r="P643" s="102">
        <v>83.488906999142259</v>
      </c>
    </row>
    <row r="644" spans="2:16" x14ac:dyDescent="0.2">
      <c r="B644" s="66">
        <v>38640</v>
      </c>
      <c r="C644" s="74">
        <v>2005</v>
      </c>
      <c r="D644" s="75">
        <v>74.756944444444443</v>
      </c>
      <c r="E644" s="68" t="str">
        <f t="shared" si="10"/>
        <v>Low</v>
      </c>
      <c r="F644" s="75">
        <v>5778.125</v>
      </c>
      <c r="G644" s="101">
        <v>0.74019712813044891</v>
      </c>
      <c r="H644" s="101">
        <v>0.90812580383818287</v>
      </c>
      <c r="I644" s="101">
        <v>5.5500103298670896E-2</v>
      </c>
      <c r="J644" s="101">
        <v>8.2441495770436565E-2</v>
      </c>
      <c r="K644" s="101">
        <v>0.16503439864328429</v>
      </c>
      <c r="L644" s="75">
        <v>256.09149408508324</v>
      </c>
      <c r="M644" s="101">
        <v>27.949070677953106</v>
      </c>
      <c r="N644" s="101">
        <v>31.647010258332006</v>
      </c>
      <c r="O644" s="102">
        <v>89.125101231149486</v>
      </c>
      <c r="P644" s="102">
        <v>82.25583810150566</v>
      </c>
    </row>
    <row r="645" spans="2:16" x14ac:dyDescent="0.2">
      <c r="B645" s="66">
        <v>38641</v>
      </c>
      <c r="C645" s="74">
        <v>2005</v>
      </c>
      <c r="D645" s="75">
        <v>82.274305555555571</v>
      </c>
      <c r="E645" s="68" t="str">
        <f t="shared" si="10"/>
        <v>Low</v>
      </c>
      <c r="F645" s="75">
        <v>5316.958333333333</v>
      </c>
      <c r="G645" s="101">
        <v>0.58821232536686863</v>
      </c>
      <c r="H645" s="101">
        <v>0.50494243916697357</v>
      </c>
      <c r="I645" s="101">
        <v>5.3934515791049235E-2</v>
      </c>
      <c r="J645" s="101">
        <v>8.1959198598354474E-2</v>
      </c>
      <c r="K645" s="101">
        <v>0.12369241393526575</v>
      </c>
      <c r="L645" s="75">
        <v>263.92710498402198</v>
      </c>
      <c r="M645" s="101">
        <v>27.719857144206909</v>
      </c>
      <c r="N645" s="101">
        <v>20.937294101957573</v>
      </c>
      <c r="O645" s="102">
        <v>86.32149947064498</v>
      </c>
      <c r="P645" s="102">
        <v>75.952275267914047</v>
      </c>
    </row>
    <row r="646" spans="2:16" x14ac:dyDescent="0.2">
      <c r="B646" s="66">
        <v>38642</v>
      </c>
      <c r="C646" s="74">
        <v>2005</v>
      </c>
      <c r="D646" s="75">
        <v>92.274305555555543</v>
      </c>
      <c r="E646" s="68" t="str">
        <f t="shared" si="10"/>
        <v>High</v>
      </c>
      <c r="F646" s="75">
        <v>5539</v>
      </c>
      <c r="G646" s="101">
        <v>0.62222368370749837</v>
      </c>
      <c r="H646" s="101">
        <v>0.60635967572952387</v>
      </c>
      <c r="I646" s="101">
        <v>8.2280603448275855E-2</v>
      </c>
      <c r="J646" s="101">
        <v>9.652211370648181E-2</v>
      </c>
      <c r="K646" s="101">
        <v>0.10984033560367513</v>
      </c>
      <c r="L646" s="75">
        <v>236.167080344298</v>
      </c>
      <c r="M646" s="101">
        <v>27.008804863969331</v>
      </c>
      <c r="N646" s="101">
        <v>25.528058381842563</v>
      </c>
      <c r="O646" s="102">
        <v>84.790330773064738</v>
      </c>
      <c r="P646" s="102">
        <v>82.238460613806865</v>
      </c>
    </row>
    <row r="647" spans="2:16" x14ac:dyDescent="0.2">
      <c r="B647" s="66">
        <v>38643</v>
      </c>
      <c r="C647" s="74">
        <v>2005</v>
      </c>
      <c r="D647" s="75">
        <v>95.520833333333314</v>
      </c>
      <c r="E647" s="68" t="str">
        <f t="shared" si="10"/>
        <v>High</v>
      </c>
      <c r="F647" s="75">
        <v>5363.8684416601409</v>
      </c>
      <c r="G647" s="101">
        <v>0.61144652425206503</v>
      </c>
      <c r="H647" s="101">
        <v>0.49637305426012385</v>
      </c>
      <c r="I647" s="101">
        <v>7.7675422452735482E-2</v>
      </c>
      <c r="J647" s="101">
        <v>8.8895921123599661E-2</v>
      </c>
      <c r="K647" s="101">
        <v>9.3512994352927162E-2</v>
      </c>
      <c r="L647" s="75">
        <v>217.41900429038702</v>
      </c>
      <c r="M647" s="101">
        <v>24.762785618377393</v>
      </c>
      <c r="N647" s="101">
        <v>19.115568743881838</v>
      </c>
      <c r="O647" s="102">
        <v>85.768727852818358</v>
      </c>
      <c r="P647" s="102">
        <v>81.558077081352565</v>
      </c>
    </row>
    <row r="648" spans="2:16" x14ac:dyDescent="0.2">
      <c r="B648" s="66">
        <v>38644</v>
      </c>
      <c r="C648" s="74">
        <v>2005</v>
      </c>
      <c r="D648" s="75">
        <v>96.09375</v>
      </c>
      <c r="E648" s="68" t="str">
        <f t="shared" si="10"/>
        <v>High</v>
      </c>
      <c r="F648" s="75">
        <v>5283.125</v>
      </c>
      <c r="G648" s="101">
        <v>0.64766924681864424</v>
      </c>
      <c r="H648" s="101">
        <v>0.62979707414456421</v>
      </c>
      <c r="I648" s="101">
        <v>7.100082850041424E-2</v>
      </c>
      <c r="J648" s="101">
        <v>9.9302545611523185E-2</v>
      </c>
      <c r="K648" s="101">
        <v>0.14229309107964863</v>
      </c>
      <c r="L648" s="75">
        <v>242.38762831898674</v>
      </c>
      <c r="M648" s="101">
        <v>27.966991440330865</v>
      </c>
      <c r="N648" s="101">
        <v>24.91694108236376</v>
      </c>
      <c r="O648" s="102">
        <v>84.969331396813516</v>
      </c>
      <c r="P648" s="102">
        <v>77.850931618379633</v>
      </c>
    </row>
    <row r="649" spans="2:16" x14ac:dyDescent="0.2">
      <c r="B649" s="66">
        <v>38645</v>
      </c>
      <c r="C649" s="74">
        <v>2005</v>
      </c>
      <c r="D649" s="75">
        <v>92.743055555555557</v>
      </c>
      <c r="E649" s="68" t="str">
        <f t="shared" si="10"/>
        <v>High</v>
      </c>
      <c r="F649" s="75">
        <v>5449.1318327974277</v>
      </c>
      <c r="G649" s="101">
        <v>0.61959269154333962</v>
      </c>
      <c r="H649" s="101">
        <v>0.57107230733707837</v>
      </c>
      <c r="I649" s="101">
        <v>6.0417236456533178E-2</v>
      </c>
      <c r="J649" s="101">
        <v>7.8459208335254618E-2</v>
      </c>
      <c r="K649" s="101">
        <v>0.10618377223444939</v>
      </c>
      <c r="L649" s="75">
        <v>225.96485360360901</v>
      </c>
      <c r="M649" s="101">
        <v>26.991515243171609</v>
      </c>
      <c r="N649" s="101">
        <v>23.227158469860537</v>
      </c>
      <c r="O649" s="102">
        <v>87.591449503867594</v>
      </c>
      <c r="P649" s="102">
        <v>81.779738286273812</v>
      </c>
    </row>
    <row r="650" spans="2:16" x14ac:dyDescent="0.2">
      <c r="B650" s="66">
        <v>38646</v>
      </c>
      <c r="C650" s="74">
        <v>2005</v>
      </c>
      <c r="D650" s="75">
        <v>91.475694444444443</v>
      </c>
      <c r="E650" s="68" t="str">
        <f t="shared" si="10"/>
        <v>High</v>
      </c>
      <c r="F650" s="75">
        <v>5202.0210526315786</v>
      </c>
      <c r="G650" s="101">
        <v>0.58137019517207889</v>
      </c>
      <c r="H650" s="101">
        <v>0.52774861200100365</v>
      </c>
      <c r="I650" s="101">
        <v>4.8239777382700778E-2</v>
      </c>
      <c r="J650" s="101">
        <v>9.3515914049324661E-2</v>
      </c>
      <c r="K650" s="101">
        <v>0.12569525824958261</v>
      </c>
      <c r="L650" s="75">
        <v>276.59745235589503</v>
      </c>
      <c r="M650" s="101">
        <v>25.103492960591808</v>
      </c>
      <c r="N650" s="101">
        <v>20.737044415195495</v>
      </c>
      <c r="O650" s="102">
        <v>84.228277811456792</v>
      </c>
      <c r="P650" s="102">
        <v>76.647198852192659</v>
      </c>
    </row>
    <row r="651" spans="2:16" x14ac:dyDescent="0.2">
      <c r="B651" s="66">
        <v>38647</v>
      </c>
      <c r="C651" s="74">
        <v>2005</v>
      </c>
      <c r="D651" s="75">
        <v>97.847222222222229</v>
      </c>
      <c r="E651" s="68" t="str">
        <f t="shared" si="10"/>
        <v>High</v>
      </c>
      <c r="F651" s="75">
        <v>4956.416666666667</v>
      </c>
      <c r="G651" s="101">
        <v>0.53175087509465835</v>
      </c>
      <c r="H651" s="101">
        <v>0.46000169538821728</v>
      </c>
      <c r="I651" s="101">
        <v>3.8381703596660238E-2</v>
      </c>
      <c r="J651" s="101">
        <v>9.4488232365001035E-2</v>
      </c>
      <c r="K651" s="101">
        <v>0.13266387443662681</v>
      </c>
      <c r="L651" s="75">
        <v>262.57540480854175</v>
      </c>
      <c r="M651" s="101">
        <v>26.686014565478626</v>
      </c>
      <c r="N651" s="101">
        <v>20.039183356605683</v>
      </c>
      <c r="O651" s="102">
        <v>82.522656673338446</v>
      </c>
      <c r="P651" s="102">
        <v>71.633848182088286</v>
      </c>
    </row>
    <row r="652" spans="2:16" x14ac:dyDescent="0.2">
      <c r="B652" s="66">
        <v>38648</v>
      </c>
      <c r="C652" s="74">
        <v>2005</v>
      </c>
      <c r="D652" s="75">
        <v>94.444444444444429</v>
      </c>
      <c r="E652" s="68" t="str">
        <f t="shared" si="10"/>
        <v>High</v>
      </c>
      <c r="F652" s="75">
        <v>5383.3028812368275</v>
      </c>
      <c r="G652" s="101">
        <v>0.54300243675595661</v>
      </c>
      <c r="H652" s="101">
        <v>0.45307048455425536</v>
      </c>
      <c r="I652" s="101">
        <v>4.7240556511332188E-2</v>
      </c>
      <c r="J652" s="101">
        <v>8.2863711230872522E-2</v>
      </c>
      <c r="K652" s="101">
        <v>9.4157753422279569E-2</v>
      </c>
      <c r="L652" s="75">
        <v>207.37514826143899</v>
      </c>
      <c r="M652" s="101">
        <v>25.338067990712407</v>
      </c>
      <c r="N652" s="101">
        <v>19.793422841862064</v>
      </c>
      <c r="O652" s="102">
        <v>85.017522512368188</v>
      </c>
      <c r="P652" s="102">
        <v>79.596112667151729</v>
      </c>
    </row>
    <row r="653" spans="2:16" x14ac:dyDescent="0.2">
      <c r="B653" s="66">
        <v>38649</v>
      </c>
      <c r="C653" s="74">
        <v>2005</v>
      </c>
      <c r="D653" s="75">
        <v>72.0486111111111</v>
      </c>
      <c r="E653" s="68" t="str">
        <f t="shared" si="10"/>
        <v>Low</v>
      </c>
      <c r="F653" s="75">
        <v>4584</v>
      </c>
      <c r="G653" s="101">
        <v>0.57390090654268466</v>
      </c>
      <c r="H653" s="101">
        <v>0.50374489870091621</v>
      </c>
      <c r="I653" s="101">
        <v>4.1070138888888892E-2</v>
      </c>
      <c r="J653" s="101">
        <v>8.4821161012066729E-2</v>
      </c>
      <c r="K653" s="101">
        <v>0.12876347975663416</v>
      </c>
      <c r="L653" s="75">
        <v>215.173407473076</v>
      </c>
      <c r="M653" s="101">
        <v>23.3687792206273</v>
      </c>
      <c r="N653" s="101">
        <v>17.980648429878919</v>
      </c>
      <c r="O653" s="102">
        <v>85.530324284378153</v>
      </c>
      <c r="P653" s="102">
        <v>74.974864953554331</v>
      </c>
    </row>
    <row r="654" spans="2:16" x14ac:dyDescent="0.2">
      <c r="B654" s="66">
        <v>38650</v>
      </c>
      <c r="C654" s="74">
        <v>2005</v>
      </c>
      <c r="D654" s="75">
        <v>75.052083333333329</v>
      </c>
      <c r="E654" s="68" t="str">
        <f t="shared" si="10"/>
        <v>Low</v>
      </c>
      <c r="F654" s="75">
        <v>3757.6691729323311</v>
      </c>
      <c r="G654" s="101">
        <v>0.43918677213326135</v>
      </c>
      <c r="H654" s="101">
        <v>0.24943218873041603</v>
      </c>
      <c r="I654" s="101">
        <v>4.0146869983948633E-2</v>
      </c>
      <c r="J654" s="101">
        <v>9.8643740252564074E-2</v>
      </c>
      <c r="K654" s="101">
        <v>7.6514401817708882E-2</v>
      </c>
      <c r="L654" s="75">
        <v>179.61367530877902</v>
      </c>
      <c r="M654" s="101">
        <v>25.634841931858276</v>
      </c>
      <c r="N654" s="101">
        <v>13.043025043605533</v>
      </c>
      <c r="O654" s="102">
        <v>77.838922986879282</v>
      </c>
      <c r="P654" s="102">
        <v>69.733466693341228</v>
      </c>
    </row>
    <row r="655" spans="2:16" x14ac:dyDescent="0.2">
      <c r="B655" s="66">
        <v>38651</v>
      </c>
      <c r="C655" s="74">
        <v>2005</v>
      </c>
      <c r="D655" s="75">
        <v>11.597222222222223</v>
      </c>
      <c r="E655" s="68" t="str">
        <f t="shared" si="10"/>
        <v>Low</v>
      </c>
      <c r="F655" s="75">
        <v>3029.8730606488052</v>
      </c>
      <c r="G655" s="101">
        <v>0.46971878705387815</v>
      </c>
      <c r="H655" s="101">
        <v>0.35375781886098934</v>
      </c>
      <c r="I655" s="101">
        <v>5.774899973326221E-2</v>
      </c>
      <c r="J655" s="101">
        <v>8.4522623226566354E-2</v>
      </c>
      <c r="K655" s="101">
        <v>9.7162148994597464E-2</v>
      </c>
      <c r="L655" s="75">
        <v>173.73691919191901</v>
      </c>
      <c r="M655" s="101">
        <v>27.540281393844829</v>
      </c>
      <c r="N655" s="101">
        <v>18.386610858507932</v>
      </c>
      <c r="O655" s="102">
        <v>82.258127526636386</v>
      </c>
      <c r="P655" s="102">
        <v>72.919555677630058</v>
      </c>
    </row>
    <row r="656" spans="2:16" x14ac:dyDescent="0.2">
      <c r="B656" s="66">
        <v>38652</v>
      </c>
      <c r="C656" s="74">
        <v>2005</v>
      </c>
      <c r="D656" s="75">
        <v>37.829861111111107</v>
      </c>
      <c r="E656" s="68" t="str">
        <f t="shared" si="10"/>
        <v>Low</v>
      </c>
      <c r="F656" s="75">
        <v>3717.2826086956525</v>
      </c>
      <c r="G656" s="101">
        <v>0.37408659697418056</v>
      </c>
      <c r="H656" s="101">
        <v>0.27755330856282351</v>
      </c>
      <c r="I656" s="101">
        <v>3.5027645908963977E-2</v>
      </c>
      <c r="J656" s="101">
        <v>6.6677165920705009E-2</v>
      </c>
      <c r="K656" s="101">
        <v>5.1503857234685896E-2</v>
      </c>
      <c r="L656" s="75">
        <v>130.45945945945999</v>
      </c>
      <c r="M656" s="101">
        <v>26.669039418175576</v>
      </c>
      <c r="N656" s="101">
        <v>19.613195590611248</v>
      </c>
      <c r="O656" s="102">
        <v>82.381977975964233</v>
      </c>
      <c r="P656" s="102">
        <v>81.658037960452134</v>
      </c>
    </row>
    <row r="657" spans="2:16" x14ac:dyDescent="0.2">
      <c r="B657" s="66">
        <v>38653</v>
      </c>
      <c r="C657" s="74">
        <v>2005</v>
      </c>
      <c r="D657" s="75">
        <v>55.607638888888886</v>
      </c>
      <c r="E657" s="68" t="str">
        <f t="shared" si="10"/>
        <v>Low</v>
      </c>
      <c r="F657" s="75">
        <v>4099.335647000491</v>
      </c>
      <c r="G657" s="101">
        <v>0.47642706688605718</v>
      </c>
      <c r="H657" s="101">
        <v>0.37913061803709558</v>
      </c>
      <c r="I657" s="101">
        <v>4.068856548856549E-2</v>
      </c>
      <c r="J657" s="101">
        <v>7.6422286649137583E-2</v>
      </c>
      <c r="K657" s="101">
        <v>7.5983346140445857E-2</v>
      </c>
      <c r="L657" s="75">
        <v>204.00941404657226</v>
      </c>
      <c r="M657" s="101">
        <v>24.868074397850148</v>
      </c>
      <c r="N657" s="101">
        <v>18.864524462083857</v>
      </c>
      <c r="O657" s="102">
        <v>84.217998766208453</v>
      </c>
      <c r="P657" s="102">
        <v>80.281631395681401</v>
      </c>
    </row>
    <row r="658" spans="2:16" x14ac:dyDescent="0.2">
      <c r="B658" s="66">
        <v>38654</v>
      </c>
      <c r="C658" s="74">
        <v>2005</v>
      </c>
      <c r="D658" s="75">
        <v>54.322916666666664</v>
      </c>
      <c r="E658" s="68" t="str">
        <f t="shared" si="10"/>
        <v>Low</v>
      </c>
      <c r="F658" s="75">
        <v>5515.7115507338794</v>
      </c>
      <c r="G658" s="101">
        <v>0.66424700847943796</v>
      </c>
      <c r="H658" s="101">
        <v>0.74287111005567441</v>
      </c>
      <c r="I658" s="101">
        <v>4.4461018297533808E-2</v>
      </c>
      <c r="J658" s="101">
        <v>8.7116649255413139E-2</v>
      </c>
      <c r="K658" s="101">
        <v>0.16077599947699855</v>
      </c>
      <c r="L658" s="75">
        <v>256.77421770200749</v>
      </c>
      <c r="M658" s="101">
        <v>25.455144533502004</v>
      </c>
      <c r="N658" s="101">
        <v>25.746863158733508</v>
      </c>
      <c r="O658" s="102">
        <v>87.182944524130221</v>
      </c>
      <c r="P658" s="102">
        <v>78.849043320025316</v>
      </c>
    </row>
    <row r="659" spans="2:16" x14ac:dyDescent="0.2">
      <c r="B659" s="66">
        <v>38655</v>
      </c>
      <c r="C659" s="74">
        <v>2005</v>
      </c>
      <c r="D659" s="75">
        <v>32.534722222222221</v>
      </c>
      <c r="E659" s="68" t="str">
        <f t="shared" si="10"/>
        <v>Low</v>
      </c>
      <c r="F659" s="75">
        <v>6052.25</v>
      </c>
      <c r="G659" s="101">
        <v>0.82608120230616711</v>
      </c>
      <c r="H659" s="101">
        <v>1.1069698351535928</v>
      </c>
      <c r="I659" s="101">
        <v>2.1702564102564104E-2</v>
      </c>
      <c r="J659" s="101">
        <v>9.5271511916354204E-2</v>
      </c>
      <c r="K659" s="101">
        <v>0.18382504837247962</v>
      </c>
      <c r="L659" s="75">
        <v>247</v>
      </c>
      <c r="M659" s="101">
        <v>27.360417788283623</v>
      </c>
      <c r="N659" s="101">
        <v>34.624283757386252</v>
      </c>
      <c r="O659" s="102">
        <v>88.775847517984417</v>
      </c>
      <c r="P659" s="102">
        <v>83.837796239322699</v>
      </c>
    </row>
    <row r="660" spans="2:16" x14ac:dyDescent="0.2">
      <c r="B660" s="66">
        <v>38656</v>
      </c>
      <c r="C660" s="74">
        <v>2005</v>
      </c>
      <c r="D660" s="75">
        <v>60.260416666666671</v>
      </c>
      <c r="E660" s="68" t="str">
        <f t="shared" si="10"/>
        <v>Low</v>
      </c>
      <c r="F660" s="75">
        <v>5931.9224376731308</v>
      </c>
      <c r="G660" s="101">
        <v>0.73762385836886102</v>
      </c>
      <c r="H660" s="101">
        <v>0.89543488064600008</v>
      </c>
      <c r="I660" s="101">
        <v>2.8000000000000001E-2</v>
      </c>
      <c r="J660" s="101">
        <v>6.9027640279981872E-2</v>
      </c>
      <c r="K660" s="101">
        <v>0.14903838077481707</v>
      </c>
      <c r="L660" s="75">
        <v>237.99738562091522</v>
      </c>
      <c r="M660" s="101">
        <v>29.461731926475732</v>
      </c>
      <c r="N660" s="101">
        <v>32.96194913594988</v>
      </c>
      <c r="O660" s="102">
        <v>90.854704365183878</v>
      </c>
      <c r="P660" s="102">
        <v>83.734219889354677</v>
      </c>
    </row>
    <row r="661" spans="2:16" x14ac:dyDescent="0.2">
      <c r="B661" s="66">
        <v>38657</v>
      </c>
      <c r="C661" s="74">
        <v>2005</v>
      </c>
      <c r="D661" s="75">
        <v>95.381944444444443</v>
      </c>
      <c r="E661" s="68" t="str">
        <f t="shared" si="10"/>
        <v>High</v>
      </c>
      <c r="F661" s="75">
        <v>5694.1811722912926</v>
      </c>
      <c r="G661" s="101">
        <v>0.59419800092351927</v>
      </c>
      <c r="H661" s="101">
        <v>0.65050839945828587</v>
      </c>
      <c r="I661" s="101">
        <v>3.3500000000000002E-2</v>
      </c>
      <c r="J661" s="101">
        <v>9.734922983961776E-2</v>
      </c>
      <c r="K661" s="101">
        <v>0.15281864527486622</v>
      </c>
      <c r="L661" s="75">
        <v>260.79467436647724</v>
      </c>
      <c r="M661" s="101">
        <v>32.005199982300695</v>
      </c>
      <c r="N661" s="101">
        <v>32.114447038088429</v>
      </c>
      <c r="O661" s="102">
        <v>83.871454515929727</v>
      </c>
      <c r="P661" s="102">
        <v>76.872739069243295</v>
      </c>
    </row>
    <row r="662" spans="2:16" x14ac:dyDescent="0.2">
      <c r="B662" s="66">
        <v>38658</v>
      </c>
      <c r="C662" s="74">
        <v>2005</v>
      </c>
      <c r="D662" s="75">
        <v>87.604166666666671</v>
      </c>
      <c r="E662" s="68" t="str">
        <f t="shared" si="10"/>
        <v>Low</v>
      </c>
      <c r="F662" s="75">
        <v>5531.875</v>
      </c>
      <c r="G662" s="101">
        <v>0.63829795837306513</v>
      </c>
      <c r="H662" s="101">
        <v>0.62160368110608966</v>
      </c>
      <c r="I662" s="101">
        <v>4.1750000000000002E-2</v>
      </c>
      <c r="J662" s="101">
        <v>7.2578077304572608E-2</v>
      </c>
      <c r="K662" s="101">
        <v>0.13002209127562764</v>
      </c>
      <c r="L662" s="75">
        <v>244.59915001380728</v>
      </c>
      <c r="M662" s="101">
        <v>27.453124759571967</v>
      </c>
      <c r="N662" s="101">
        <v>23.922260472701399</v>
      </c>
      <c r="O662" s="102">
        <v>88.864234071329705</v>
      </c>
      <c r="P662" s="102">
        <v>79.514679131016038</v>
      </c>
    </row>
    <row r="663" spans="2:16" x14ac:dyDescent="0.2">
      <c r="B663" s="66">
        <v>38659</v>
      </c>
      <c r="C663" s="74">
        <v>2005</v>
      </c>
      <c r="D663" s="75">
        <v>91.5625</v>
      </c>
      <c r="E663" s="68" t="str">
        <f t="shared" si="10"/>
        <v>High</v>
      </c>
      <c r="F663" s="75">
        <v>5551.75</v>
      </c>
      <c r="G663" s="101">
        <v>0.55634450236539523</v>
      </c>
      <c r="H663" s="101">
        <v>0.54183227519881116</v>
      </c>
      <c r="I663" s="101">
        <v>3.5000000000000003E-2</v>
      </c>
      <c r="J663" s="101">
        <v>7.4587603718212395E-2</v>
      </c>
      <c r="K663" s="101">
        <v>0.14842842680725174</v>
      </c>
      <c r="L663" s="75">
        <v>244.44779452953975</v>
      </c>
      <c r="M663" s="101">
        <v>27.538904825257891</v>
      </c>
      <c r="N663" s="101">
        <v>22.575720217231265</v>
      </c>
      <c r="O663" s="102">
        <v>86.828170072330778</v>
      </c>
      <c r="P663" s="102">
        <v>73.086056137994902</v>
      </c>
    </row>
    <row r="664" spans="2:16" x14ac:dyDescent="0.2">
      <c r="B664" s="66">
        <v>38660</v>
      </c>
      <c r="C664" s="74">
        <v>2005</v>
      </c>
      <c r="D664" s="75">
        <v>72.395833333333343</v>
      </c>
      <c r="E664" s="68" t="str">
        <f t="shared" si="10"/>
        <v>Low</v>
      </c>
      <c r="F664" s="75">
        <v>5332.083333333333</v>
      </c>
      <c r="G664" s="101">
        <v>0.75944617040837703</v>
      </c>
      <c r="H664" s="101">
        <v>0.81711734420426674</v>
      </c>
      <c r="I664" s="101">
        <v>4.5500000000000006E-2</v>
      </c>
      <c r="J664" s="101">
        <v>6.8538347784661419E-2</v>
      </c>
      <c r="K664" s="101">
        <v>0.17346105986794619</v>
      </c>
      <c r="L664" s="75">
        <v>232.21030257669003</v>
      </c>
      <c r="M664" s="101">
        <v>27.25011701471745</v>
      </c>
      <c r="N664" s="101">
        <v>25.496004857844643</v>
      </c>
      <c r="O664" s="102">
        <v>91.204427186404757</v>
      </c>
      <c r="P664" s="102">
        <v>79.310785151488886</v>
      </c>
    </row>
    <row r="665" spans="2:16" x14ac:dyDescent="0.2">
      <c r="B665" s="66">
        <v>38661</v>
      </c>
      <c r="C665" s="74">
        <v>2005</v>
      </c>
      <c r="D665" s="75">
        <v>72.552083333333343</v>
      </c>
      <c r="E665" s="68" t="str">
        <f t="shared" si="10"/>
        <v>Low</v>
      </c>
      <c r="F665" s="75">
        <v>4836.1173184357576</v>
      </c>
      <c r="G665" s="101">
        <v>0.64060001292717172</v>
      </c>
      <c r="H665" s="101">
        <v>0.52785874828741497</v>
      </c>
      <c r="I665" s="101">
        <v>4.4249999999999998E-2</v>
      </c>
      <c r="J665" s="101">
        <v>6.4275642312924139E-2</v>
      </c>
      <c r="K665" s="101">
        <v>0.11053057581731501</v>
      </c>
      <c r="L665" s="75">
        <v>219.43864024637901</v>
      </c>
      <c r="M665" s="101">
        <v>24.541044399973114</v>
      </c>
      <c r="N665" s="101">
        <v>17.834615236546714</v>
      </c>
      <c r="O665" s="102">
        <v>90.202381856351622</v>
      </c>
      <c r="P665" s="102">
        <v>79.553250285149801</v>
      </c>
    </row>
    <row r="666" spans="2:16" x14ac:dyDescent="0.2">
      <c r="B666" s="66">
        <v>38662</v>
      </c>
      <c r="C666" s="74">
        <v>2005</v>
      </c>
      <c r="D666" s="75">
        <v>84.166666666666671</v>
      </c>
      <c r="E666" s="68" t="str">
        <f t="shared" si="10"/>
        <v>Low</v>
      </c>
      <c r="F666" s="75">
        <v>5246.125</v>
      </c>
      <c r="G666" s="101">
        <v>0.57766706888092012</v>
      </c>
      <c r="H666" s="101">
        <v>0.52818611664005966</v>
      </c>
      <c r="I666" s="101">
        <v>3.9250000000000007E-2</v>
      </c>
      <c r="J666" s="101">
        <v>6.862665626961377E-2</v>
      </c>
      <c r="K666" s="101">
        <v>0.1108141898930234</v>
      </c>
      <c r="L666" s="75">
        <v>211.57304014060077</v>
      </c>
      <c r="M666" s="101">
        <v>26.086988082948633</v>
      </c>
      <c r="N666" s="101">
        <v>21.443744736759335</v>
      </c>
      <c r="O666" s="102">
        <v>88.352387808877637</v>
      </c>
      <c r="P666" s="102">
        <v>79.430191394152118</v>
      </c>
    </row>
    <row r="667" spans="2:16" x14ac:dyDescent="0.2">
      <c r="B667" s="66">
        <v>38663</v>
      </c>
      <c r="C667" s="74">
        <v>2005</v>
      </c>
      <c r="D667" s="75">
        <v>88.680555555555557</v>
      </c>
      <c r="E667" s="68" t="str">
        <f t="shared" si="10"/>
        <v>Low</v>
      </c>
      <c r="F667" s="75">
        <v>5090.958333333333</v>
      </c>
      <c r="G667" s="101">
        <v>0.51625759263858306</v>
      </c>
      <c r="H667" s="101">
        <v>0.57196236593961514</v>
      </c>
      <c r="I667" s="101">
        <v>3.125E-2</v>
      </c>
      <c r="J667" s="101">
        <v>7.7675358746208234E-2</v>
      </c>
      <c r="K667" s="101">
        <v>0.13146389088576182</v>
      </c>
      <c r="L667" s="75">
        <v>223.6411644106995</v>
      </c>
      <c r="M667" s="101">
        <v>29.76802855002277</v>
      </c>
      <c r="N667" s="101">
        <v>29.951310985837637</v>
      </c>
      <c r="O667" s="102">
        <v>85.175878597630003</v>
      </c>
      <c r="P667" s="102">
        <v>77.353751851525459</v>
      </c>
    </row>
    <row r="668" spans="2:16" x14ac:dyDescent="0.2">
      <c r="B668" s="66">
        <v>38664</v>
      </c>
      <c r="C668" s="74">
        <v>2005</v>
      </c>
      <c r="D668" s="75">
        <v>78.194444444444443</v>
      </c>
      <c r="E668" s="68" t="str">
        <f t="shared" si="10"/>
        <v>Low</v>
      </c>
      <c r="F668" s="75">
        <v>4408.541666666667</v>
      </c>
      <c r="G668" s="101">
        <v>0.53862439552696006</v>
      </c>
      <c r="H668" s="101">
        <v>0.58619278838117295</v>
      </c>
      <c r="I668" s="101">
        <v>2.8499999999999998E-2</v>
      </c>
      <c r="J668" s="101">
        <v>5.8960558671238276E-2</v>
      </c>
      <c r="K668" s="101">
        <v>0.11393125456339522</v>
      </c>
      <c r="L668" s="75">
        <v>224.81237659322352</v>
      </c>
      <c r="M668" s="101">
        <v>28.487143019264554</v>
      </c>
      <c r="N668" s="101">
        <v>28.103380498560664</v>
      </c>
      <c r="O668" s="102">
        <v>89.238142725511167</v>
      </c>
      <c r="P668" s="102">
        <v>80.892030863946687</v>
      </c>
    </row>
    <row r="669" spans="2:16" x14ac:dyDescent="0.2">
      <c r="B669" s="66">
        <v>38665</v>
      </c>
      <c r="C669" s="74">
        <v>2005</v>
      </c>
      <c r="D669" s="75">
        <v>93.420138888888886</v>
      </c>
      <c r="E669" s="68" t="str">
        <f t="shared" si="10"/>
        <v>High</v>
      </c>
      <c r="F669" s="75">
        <v>4295.6097560975604</v>
      </c>
      <c r="G669" s="101">
        <v>0.40780117499710944</v>
      </c>
      <c r="H669" s="101">
        <v>0.27173174079047346</v>
      </c>
      <c r="I669" s="101">
        <v>3.5750000000000004E-2</v>
      </c>
      <c r="J669" s="101">
        <v>6.5944262807335022E-2</v>
      </c>
      <c r="K669" s="101">
        <v>6.893590638378462E-2</v>
      </c>
      <c r="L669" s="75">
        <v>188.87339200712401</v>
      </c>
      <c r="M669" s="101">
        <v>27.253286059229243</v>
      </c>
      <c r="N669" s="101">
        <v>16.196962694055845</v>
      </c>
      <c r="O669" s="102">
        <v>84.032596388050351</v>
      </c>
      <c r="P669" s="102">
        <v>74.949819493198447</v>
      </c>
    </row>
    <row r="670" spans="2:16" x14ac:dyDescent="0.2">
      <c r="B670" s="66">
        <v>38666</v>
      </c>
      <c r="C670" s="74">
        <v>2005</v>
      </c>
      <c r="D670" s="75">
        <v>76.979166666666671</v>
      </c>
      <c r="E670" s="68" t="str">
        <f t="shared" si="10"/>
        <v>Low</v>
      </c>
      <c r="F670" s="75">
        <v>4858.166666666667</v>
      </c>
      <c r="G670" s="101">
        <v>0.58674499987838347</v>
      </c>
      <c r="H670" s="101">
        <v>0.58296426794161027</v>
      </c>
      <c r="I670" s="101">
        <v>3.8249999999999999E-2</v>
      </c>
      <c r="J670" s="101">
        <v>4.9933182391459746E-2</v>
      </c>
      <c r="K670" s="101">
        <v>0.11042558435269882</v>
      </c>
      <c r="L670" s="75">
        <v>198.72695196523051</v>
      </c>
      <c r="M670" s="101">
        <v>28.135922556554355</v>
      </c>
      <c r="N670" s="101">
        <v>24.833599662660227</v>
      </c>
      <c r="O670" s="102">
        <v>91.652236810415516</v>
      </c>
      <c r="P670" s="102">
        <v>81.419615212301821</v>
      </c>
    </row>
    <row r="671" spans="2:16" x14ac:dyDescent="0.2">
      <c r="B671" s="66">
        <v>38667</v>
      </c>
      <c r="C671" s="74">
        <v>2005</v>
      </c>
      <c r="D671" s="75">
        <v>84.739583333333343</v>
      </c>
      <c r="E671" s="68" t="str">
        <f t="shared" si="10"/>
        <v>Low</v>
      </c>
      <c r="F671" s="75">
        <v>4798.0203580203615</v>
      </c>
      <c r="G671" s="101">
        <v>0.48349075173483269</v>
      </c>
      <c r="H671" s="101">
        <v>0.45633062751213638</v>
      </c>
      <c r="I671" s="101">
        <v>4.7E-2</v>
      </c>
      <c r="J671" s="101">
        <v>5.2448034391511918E-2</v>
      </c>
      <c r="K671" s="101">
        <v>7.2708077679548622E-2</v>
      </c>
      <c r="L671" s="75">
        <v>196.78485602301126</v>
      </c>
      <c r="M671" s="101">
        <v>24.558328533364833</v>
      </c>
      <c r="N671" s="101">
        <v>21.882589208893172</v>
      </c>
      <c r="O671" s="102">
        <v>89.342939367548993</v>
      </c>
      <c r="P671" s="102">
        <v>84.34681584630205</v>
      </c>
    </row>
    <row r="672" spans="2:16" x14ac:dyDescent="0.2">
      <c r="B672" s="66">
        <v>38668</v>
      </c>
      <c r="C672" s="74">
        <v>2005</v>
      </c>
      <c r="D672" s="75">
        <v>86.267361111111114</v>
      </c>
      <c r="E672" s="68" t="str">
        <f t="shared" si="10"/>
        <v>Low</v>
      </c>
      <c r="F672" s="75">
        <v>5348.416666666667</v>
      </c>
      <c r="G672" s="101">
        <v>0.62772659864913294</v>
      </c>
      <c r="H672" s="101">
        <v>0.76365480026253885</v>
      </c>
      <c r="I672" s="101">
        <v>6.7250000000000004E-2</v>
      </c>
      <c r="J672" s="101">
        <v>5.3908654421925495E-2</v>
      </c>
      <c r="K672" s="101">
        <v>0.12420716239134157</v>
      </c>
      <c r="L672" s="75">
        <v>225.78330127405076</v>
      </c>
      <c r="M672" s="101">
        <v>24.106659960131427</v>
      </c>
      <c r="N672" s="101">
        <v>26.927938384821211</v>
      </c>
      <c r="O672" s="102">
        <v>91.616886558234413</v>
      </c>
      <c r="P672" s="102">
        <v>84.123055233093524</v>
      </c>
    </row>
    <row r="673" spans="2:16" x14ac:dyDescent="0.2">
      <c r="B673" s="66">
        <v>38669</v>
      </c>
      <c r="C673" s="74">
        <v>2005</v>
      </c>
      <c r="D673" s="75">
        <v>84.375</v>
      </c>
      <c r="E673" s="68" t="str">
        <f t="shared" si="10"/>
        <v>Low</v>
      </c>
      <c r="F673" s="75">
        <v>4599.125</v>
      </c>
      <c r="G673" s="101">
        <v>0.53458664803332157</v>
      </c>
      <c r="H673" s="101">
        <v>0.57345096670970019</v>
      </c>
      <c r="I673" s="101">
        <v>5.1000000000000004E-2</v>
      </c>
      <c r="J673" s="101">
        <v>6.2034675236083733E-2</v>
      </c>
      <c r="K673" s="101">
        <v>0.13238976645109576</v>
      </c>
      <c r="L673" s="75">
        <v>210.86575380004024</v>
      </c>
      <c r="M673" s="101">
        <v>29.315619593200793</v>
      </c>
      <c r="N673" s="101">
        <v>27.436483805621002</v>
      </c>
      <c r="O673" s="102">
        <v>88.583160843274015</v>
      </c>
      <c r="P673" s="102">
        <v>77.286273240685944</v>
      </c>
    </row>
    <row r="674" spans="2:16" x14ac:dyDescent="0.2">
      <c r="B674" s="66">
        <v>38670</v>
      </c>
      <c r="C674" s="74">
        <v>2005</v>
      </c>
      <c r="D674" s="75">
        <v>84.565972222222229</v>
      </c>
      <c r="E674" s="68" t="str">
        <f t="shared" si="10"/>
        <v>Low</v>
      </c>
      <c r="F674" s="75">
        <v>4779</v>
      </c>
      <c r="G674" s="101">
        <v>0.48674178626865805</v>
      </c>
      <c r="H674" s="101">
        <v>0.37102292477810911</v>
      </c>
      <c r="I674" s="101">
        <v>4.6249999999999999E-2</v>
      </c>
      <c r="J674" s="101">
        <v>7.2007143290364548E-2</v>
      </c>
      <c r="K674" s="101">
        <v>7.6863682220116011E-2</v>
      </c>
      <c r="L674" s="75">
        <v>180.68861918026272</v>
      </c>
      <c r="M674" s="101">
        <v>28.671182239406349</v>
      </c>
      <c r="N674" s="101">
        <v>20.361371482825049</v>
      </c>
      <c r="O674" s="102">
        <v>85.420667011972228</v>
      </c>
      <c r="P674" s="102">
        <v>79.583360081928518</v>
      </c>
    </row>
    <row r="675" spans="2:16" x14ac:dyDescent="0.2">
      <c r="B675" s="66">
        <v>38671</v>
      </c>
      <c r="C675" s="74">
        <v>2005</v>
      </c>
      <c r="D675" s="75">
        <v>81.579861111111114</v>
      </c>
      <c r="E675" s="68" t="str">
        <f t="shared" si="10"/>
        <v>Low</v>
      </c>
      <c r="F675" s="75">
        <v>4061.8747789175773</v>
      </c>
      <c r="G675" s="101">
        <v>0.40099690413173661</v>
      </c>
      <c r="H675" s="101">
        <v>0.2637909176047904</v>
      </c>
      <c r="I675" s="101">
        <v>3.5500000000000004E-2</v>
      </c>
      <c r="J675" s="101">
        <v>7.1687405371005888E-2</v>
      </c>
      <c r="K675" s="101">
        <v>9.7176263694160048E-2</v>
      </c>
      <c r="L675" s="75">
        <v>148.62032247192525</v>
      </c>
      <c r="M675" s="101">
        <v>26.089269789519737</v>
      </c>
      <c r="N675" s="101">
        <v>13.260558762557963</v>
      </c>
      <c r="O675" s="102">
        <v>82.348526782971163</v>
      </c>
      <c r="P675" s="102">
        <v>63.62633616492019</v>
      </c>
    </row>
    <row r="676" spans="2:16" x14ac:dyDescent="0.2">
      <c r="B676" s="66">
        <v>38672</v>
      </c>
      <c r="C676" s="74">
        <v>2005</v>
      </c>
      <c r="D676" s="75">
        <v>90.3125</v>
      </c>
      <c r="E676" s="68" t="str">
        <f t="shared" si="10"/>
        <v>High</v>
      </c>
      <c r="F676" s="75">
        <v>4241.1224131883519</v>
      </c>
      <c r="G676" s="101">
        <v>0.45470269469125268</v>
      </c>
      <c r="H676" s="101">
        <v>0.32655994143317923</v>
      </c>
      <c r="I676" s="101">
        <v>3.3500000000000002E-2</v>
      </c>
      <c r="J676" s="101">
        <v>7.3362742920995025E-2</v>
      </c>
      <c r="K676" s="101">
        <v>8.4988563571335607E-2</v>
      </c>
      <c r="L676" s="75">
        <v>169.83776211306375</v>
      </c>
      <c r="M676" s="101">
        <v>29.035658093539997</v>
      </c>
      <c r="N676" s="101">
        <v>18.431944710153306</v>
      </c>
      <c r="O676" s="102">
        <v>84.077782341741013</v>
      </c>
      <c r="P676" s="102">
        <v>74.31651776548766</v>
      </c>
    </row>
    <row r="677" spans="2:16" x14ac:dyDescent="0.2">
      <c r="B677" s="66">
        <v>38673</v>
      </c>
      <c r="C677" s="74">
        <v>2005</v>
      </c>
      <c r="D677" s="75">
        <v>60.694444444444443</v>
      </c>
      <c r="E677" s="68" t="str">
        <f t="shared" si="10"/>
        <v>Low</v>
      </c>
      <c r="F677" s="75">
        <v>4091.6402116402114</v>
      </c>
      <c r="G677" s="101">
        <v>0.45687391550643974</v>
      </c>
      <c r="H677" s="101">
        <v>0.36242479689370505</v>
      </c>
      <c r="I677" s="101">
        <v>4.0999999999999995E-2</v>
      </c>
      <c r="J677" s="101">
        <v>5.9991857922105922E-2</v>
      </c>
      <c r="K677" s="101">
        <v>7.5247712778531414E-2</v>
      </c>
      <c r="L677" s="75">
        <v>161.45094763280548</v>
      </c>
      <c r="M677" s="101">
        <v>29.003256727944191</v>
      </c>
      <c r="N677" s="101">
        <v>21.017993448810802</v>
      </c>
      <c r="O677" s="102">
        <v>87.048619766280112</v>
      </c>
      <c r="P677" s="102">
        <v>79.52154954616239</v>
      </c>
    </row>
    <row r="678" spans="2:16" x14ac:dyDescent="0.2">
      <c r="B678" s="66">
        <v>38674</v>
      </c>
      <c r="C678" s="74">
        <v>2005</v>
      </c>
      <c r="D678" s="75">
        <v>69.965277777777786</v>
      </c>
      <c r="E678" s="68" t="str">
        <f t="shared" si="10"/>
        <v>Low</v>
      </c>
      <c r="F678" s="75">
        <v>4663.166666666667</v>
      </c>
      <c r="G678" s="101">
        <v>0.66400732806479867</v>
      </c>
      <c r="H678" s="101">
        <v>0.61925636116042382</v>
      </c>
      <c r="I678" s="101">
        <v>5.2250000000000005E-2</v>
      </c>
      <c r="J678" s="101">
        <v>7.0005188904753532E-2</v>
      </c>
      <c r="K678" s="101">
        <v>0.11927034004414112</v>
      </c>
      <c r="L678" s="75">
        <v>168.9056065588745</v>
      </c>
      <c r="M678" s="101">
        <v>26.987448531742629</v>
      </c>
      <c r="N678" s="101">
        <v>22.776261119014542</v>
      </c>
      <c r="O678" s="102">
        <v>89.689577717698938</v>
      </c>
      <c r="P678" s="102">
        <v>81.16428761254474</v>
      </c>
    </row>
    <row r="679" spans="2:16" x14ac:dyDescent="0.2">
      <c r="B679" s="66">
        <v>38675</v>
      </c>
      <c r="C679" s="74">
        <v>2005</v>
      </c>
      <c r="D679" s="75">
        <v>72.135416666666657</v>
      </c>
      <c r="E679" s="68" t="str">
        <f t="shared" si="10"/>
        <v>Low</v>
      </c>
      <c r="F679" s="75">
        <v>5341.827522935776</v>
      </c>
      <c r="G679" s="101">
        <v>0.66463038465821411</v>
      </c>
      <c r="H679" s="101">
        <v>0.59741669641710093</v>
      </c>
      <c r="I679" s="101">
        <v>4.3075000000000002E-2</v>
      </c>
      <c r="J679" s="101">
        <v>7.4593120938435176E-2</v>
      </c>
      <c r="K679" s="101">
        <v>0.11932938683248212</v>
      </c>
      <c r="L679" s="75">
        <v>229.95933015379177</v>
      </c>
      <c r="M679" s="101">
        <v>26.581676280791278</v>
      </c>
      <c r="N679" s="101">
        <v>21.597122488978453</v>
      </c>
      <c r="O679" s="102">
        <v>89.026572704514692</v>
      </c>
      <c r="P679" s="102">
        <v>80.470373492391687</v>
      </c>
    </row>
    <row r="680" spans="2:16" x14ac:dyDescent="0.2">
      <c r="B680" s="66">
        <v>38676</v>
      </c>
      <c r="C680" s="74">
        <v>2005</v>
      </c>
      <c r="D680" s="75">
        <v>46.197916666666664</v>
      </c>
      <c r="E680" s="68" t="str">
        <f t="shared" si="10"/>
        <v>Low</v>
      </c>
      <c r="F680" s="75">
        <v>4640.083333333333</v>
      </c>
      <c r="G680" s="101">
        <v>0.53412405387223649</v>
      </c>
      <c r="H680" s="101">
        <v>0.57916630046407214</v>
      </c>
      <c r="I680" s="101">
        <v>2.75E-2</v>
      </c>
      <c r="J680" s="101">
        <v>5.6006528305007505E-2</v>
      </c>
      <c r="K680" s="101">
        <v>0.11475615202165368</v>
      </c>
      <c r="L680" s="75">
        <v>198.24700519017551</v>
      </c>
      <c r="M680" s="101">
        <v>27.619411962009956</v>
      </c>
      <c r="N680" s="101">
        <v>26.887653551007432</v>
      </c>
      <c r="O680" s="102">
        <v>89.695697769543173</v>
      </c>
      <c r="P680" s="102">
        <v>80.528376031071645</v>
      </c>
    </row>
    <row r="681" spans="2:16" x14ac:dyDescent="0.2">
      <c r="B681" s="66">
        <v>38677</v>
      </c>
      <c r="C681" s="74">
        <v>2005</v>
      </c>
      <c r="D681" s="75">
        <v>58.246527777777779</v>
      </c>
      <c r="E681" s="68" t="str">
        <f t="shared" si="10"/>
        <v>Low</v>
      </c>
      <c r="F681" s="75">
        <v>4859.0595611285262</v>
      </c>
      <c r="G681" s="101">
        <v>0.5643606360071568</v>
      </c>
      <c r="H681" s="101">
        <v>0.59850528867564723</v>
      </c>
      <c r="I681" s="101">
        <v>2.7250000000000003E-2</v>
      </c>
      <c r="J681" s="101">
        <v>5.4902755845140434E-2</v>
      </c>
      <c r="K681" s="101">
        <v>0.1055042251844817</v>
      </c>
      <c r="L681" s="75">
        <v>174.23915954269199</v>
      </c>
      <c r="M681" s="101">
        <v>27.11616913063882</v>
      </c>
      <c r="N681" s="101">
        <v>26.29239486652839</v>
      </c>
      <c r="O681" s="102">
        <v>90.454342381120284</v>
      </c>
      <c r="P681" s="102">
        <v>82.702750683002904</v>
      </c>
    </row>
    <row r="682" spans="2:16" x14ac:dyDescent="0.2">
      <c r="B682" s="66">
        <v>38678</v>
      </c>
      <c r="C682" s="74">
        <v>2005</v>
      </c>
      <c r="D682" s="75">
        <v>75.798611111111114</v>
      </c>
      <c r="E682" s="68" t="str">
        <f t="shared" si="10"/>
        <v>Low</v>
      </c>
      <c r="F682" s="75">
        <v>4414.875</v>
      </c>
      <c r="G682" s="101">
        <v>0.50338264298630575</v>
      </c>
      <c r="H682" s="101">
        <v>0.42328026314504941</v>
      </c>
      <c r="I682" s="101">
        <v>2.75E-2</v>
      </c>
      <c r="J682" s="101">
        <v>6.583902296309839E-2</v>
      </c>
      <c r="K682" s="101">
        <v>0.1039857986274039</v>
      </c>
      <c r="L682" s="75">
        <v>232.8683751388715</v>
      </c>
      <c r="M682" s="101">
        <v>29.895090043794664</v>
      </c>
      <c r="N682" s="101">
        <v>21.871567017840256</v>
      </c>
      <c r="O682" s="102">
        <v>87.112226713434268</v>
      </c>
      <c r="P682" s="102">
        <v>75.793047069505477</v>
      </c>
    </row>
    <row r="683" spans="2:16" x14ac:dyDescent="0.2">
      <c r="B683" s="66">
        <v>38679</v>
      </c>
      <c r="C683" s="74">
        <v>2005</v>
      </c>
      <c r="D683" s="75">
        <v>75.815972222222214</v>
      </c>
      <c r="E683" s="68" t="str">
        <f t="shared" si="10"/>
        <v>Low</v>
      </c>
      <c r="F683" s="75">
        <v>4618.208333333333</v>
      </c>
      <c r="G683" s="101">
        <v>0.4411925865279645</v>
      </c>
      <c r="H683" s="101">
        <v>0.34438179415159198</v>
      </c>
      <c r="I683" s="101">
        <v>2.6249999999999999E-2</v>
      </c>
      <c r="J683" s="101">
        <v>7.3454511913831386E-2</v>
      </c>
      <c r="K683" s="101">
        <v>9.7800495977555205E-2</v>
      </c>
      <c r="L683" s="75">
        <v>204.78781784857173</v>
      </c>
      <c r="M683" s="101">
        <v>29.660148522474898</v>
      </c>
      <c r="N683" s="101">
        <v>19.936669673538596</v>
      </c>
      <c r="O683" s="102">
        <v>83.55768574368264</v>
      </c>
      <c r="P683" s="102">
        <v>71.95379703533456</v>
      </c>
    </row>
    <row r="684" spans="2:16" x14ac:dyDescent="0.2">
      <c r="B684" s="66">
        <v>38680</v>
      </c>
      <c r="C684" s="74">
        <v>2005</v>
      </c>
      <c r="D684" s="75">
        <v>64.288194444444429</v>
      </c>
      <c r="E684" s="68" t="str">
        <f t="shared" si="10"/>
        <v>Low</v>
      </c>
      <c r="F684" s="75">
        <v>3902</v>
      </c>
      <c r="G684" s="101">
        <v>0.38737811001153255</v>
      </c>
      <c r="H684" s="101">
        <v>0.15420015998419612</v>
      </c>
      <c r="I684" s="101">
        <v>2.0500000000000001E-2</v>
      </c>
      <c r="J684" s="101">
        <v>6.0535729729943706E-2</v>
      </c>
      <c r="K684" s="101">
        <v>4.2378531185659644E-2</v>
      </c>
      <c r="L684" s="75">
        <v>168.89535695285576</v>
      </c>
      <c r="M684" s="101">
        <v>29.277848134335937</v>
      </c>
      <c r="N684" s="101">
        <v>10.038403574728939</v>
      </c>
      <c r="O684" s="102">
        <v>84.547742965910118</v>
      </c>
      <c r="P684" s="102">
        <v>72.824543005978498</v>
      </c>
    </row>
    <row r="685" spans="2:16" x14ac:dyDescent="0.2">
      <c r="B685" s="66">
        <v>38681</v>
      </c>
      <c r="C685" s="74">
        <v>2005</v>
      </c>
      <c r="D685" s="75">
        <v>67.048611111111128</v>
      </c>
      <c r="E685" s="68" t="str">
        <f t="shared" si="10"/>
        <v>Low</v>
      </c>
      <c r="F685" s="75">
        <v>3567.5614366729646</v>
      </c>
      <c r="G685" s="101">
        <v>0.37079168123927009</v>
      </c>
      <c r="H685" s="101">
        <v>0.16109672642843517</v>
      </c>
      <c r="I685" s="101">
        <v>2.6249999999999999E-2</v>
      </c>
      <c r="J685" s="101">
        <v>6.3361280938628098E-2</v>
      </c>
      <c r="K685" s="101">
        <v>5.6761745542126478E-2</v>
      </c>
      <c r="L685" s="75">
        <v>174.78012773895676</v>
      </c>
      <c r="M685" s="101">
        <v>30.234872878095945</v>
      </c>
      <c r="N685" s="101">
        <v>10.296296052702345</v>
      </c>
      <c r="O685" s="102">
        <v>83.086009094490663</v>
      </c>
      <c r="P685" s="102">
        <v>65.124445727487767</v>
      </c>
    </row>
    <row r="686" spans="2:16" x14ac:dyDescent="0.2">
      <c r="B686" s="66">
        <v>38682</v>
      </c>
      <c r="C686" s="74">
        <v>2005</v>
      </c>
      <c r="D686" s="75">
        <v>91.145833333333343</v>
      </c>
      <c r="E686" s="68" t="str">
        <f t="shared" si="10"/>
        <v>High</v>
      </c>
      <c r="F686" s="75">
        <v>3971.4584110406568</v>
      </c>
      <c r="G686" s="101">
        <v>0.46055744450416436</v>
      </c>
      <c r="H686" s="101">
        <v>0.21887305230060075</v>
      </c>
      <c r="I686" s="101">
        <v>2.325E-2</v>
      </c>
      <c r="J686" s="101">
        <v>5.4863764547029258E-2</v>
      </c>
      <c r="K686" s="101">
        <v>5.1443698513209006E-2</v>
      </c>
      <c r="L686" s="75">
        <v>148.81320603785625</v>
      </c>
      <c r="M686" s="101">
        <v>29.0572608604826</v>
      </c>
      <c r="N686" s="101">
        <v>12.020646674405777</v>
      </c>
      <c r="O686" s="102">
        <v>88.253728719820018</v>
      </c>
      <c r="P686" s="102">
        <v>76.824144971961658</v>
      </c>
    </row>
    <row r="687" spans="2:16" x14ac:dyDescent="0.2">
      <c r="B687" s="66">
        <v>38683</v>
      </c>
      <c r="C687" s="74">
        <v>2005</v>
      </c>
      <c r="D687" s="75">
        <v>92.534722222222229</v>
      </c>
      <c r="E687" s="68" t="str">
        <f t="shared" si="10"/>
        <v>High</v>
      </c>
      <c r="F687" s="75">
        <v>4968.6982469227905</v>
      </c>
      <c r="G687" s="101">
        <v>0.61044842595870608</v>
      </c>
      <c r="H687" s="101">
        <v>0.434417183085966</v>
      </c>
      <c r="I687" s="101">
        <v>0.06</v>
      </c>
      <c r="J687" s="101">
        <v>6.5862653774418772E-2</v>
      </c>
      <c r="K687" s="101">
        <v>8.6989994645152599E-2</v>
      </c>
      <c r="L687" s="75">
        <v>198.72222089472399</v>
      </c>
      <c r="M687" s="101">
        <v>28.828028190389517</v>
      </c>
      <c r="N687" s="101">
        <v>18.436216187667153</v>
      </c>
      <c r="O687" s="102">
        <v>89.414769470583579</v>
      </c>
      <c r="P687" s="102">
        <v>80.354110575159922</v>
      </c>
    </row>
    <row r="688" spans="2:16" x14ac:dyDescent="0.2">
      <c r="B688" s="66">
        <v>38684</v>
      </c>
      <c r="C688" s="74">
        <v>2005</v>
      </c>
      <c r="D688" s="75">
        <v>85.434027777777771</v>
      </c>
      <c r="E688" s="68" t="str">
        <f t="shared" si="10"/>
        <v>Low</v>
      </c>
      <c r="F688" s="75">
        <v>4120.416666666667</v>
      </c>
      <c r="G688" s="101">
        <v>0.51297813542269188</v>
      </c>
      <c r="H688" s="101">
        <v>0.43420898750358983</v>
      </c>
      <c r="I688" s="101">
        <v>4.6000000000000006E-2</v>
      </c>
      <c r="J688" s="101">
        <v>8.8721114549359908E-2</v>
      </c>
      <c r="K688" s="101">
        <v>0.1115765976964425</v>
      </c>
      <c r="L688" s="75">
        <v>204.95946301791</v>
      </c>
      <c r="M688" s="101">
        <v>26.126362440991855</v>
      </c>
      <c r="N688" s="101">
        <v>19.912257269474249</v>
      </c>
      <c r="O688" s="102">
        <v>82.986450144398674</v>
      </c>
      <c r="P688" s="102">
        <v>74.722050481999659</v>
      </c>
    </row>
    <row r="689" spans="2:16" x14ac:dyDescent="0.2">
      <c r="B689" s="66">
        <v>38685</v>
      </c>
      <c r="C689" s="74">
        <v>2005</v>
      </c>
      <c r="D689" s="75">
        <v>95.972222222222214</v>
      </c>
      <c r="E689" s="68" t="str">
        <f t="shared" si="10"/>
        <v>High</v>
      </c>
      <c r="F689" s="75">
        <v>4662.9234012649367</v>
      </c>
      <c r="G689" s="101">
        <v>0.58237928473238743</v>
      </c>
      <c r="H689" s="101">
        <v>0.4419210333380354</v>
      </c>
      <c r="I689" s="101">
        <v>4.0250000000000001E-2</v>
      </c>
      <c r="J689" s="101">
        <v>9.9621594519091528E-2</v>
      </c>
      <c r="K689" s="101">
        <v>9.5923195758571542E-2</v>
      </c>
      <c r="L689" s="75">
        <v>223.01871191756925</v>
      </c>
      <c r="M689" s="101">
        <v>28.841886234351836</v>
      </c>
      <c r="N689" s="101">
        <v>20.695641392004898</v>
      </c>
      <c r="O689" s="102">
        <v>83.18105272926158</v>
      </c>
      <c r="P689" s="102">
        <v>78.657635976145102</v>
      </c>
    </row>
    <row r="690" spans="2:16" x14ac:dyDescent="0.2">
      <c r="B690" s="66">
        <v>38686</v>
      </c>
      <c r="C690" s="74">
        <v>2005</v>
      </c>
      <c r="D690" s="75">
        <v>83.59375</v>
      </c>
      <c r="E690" s="68" t="str">
        <f t="shared" si="10"/>
        <v>Low</v>
      </c>
      <c r="F690" s="75">
        <v>4528.6800512601412</v>
      </c>
      <c r="G690" s="101">
        <v>0.53109416114570962</v>
      </c>
      <c r="H690" s="101">
        <v>0.34764111224308691</v>
      </c>
      <c r="I690" s="101">
        <v>4.8000000000000001E-2</v>
      </c>
      <c r="J690" s="101">
        <v>8.2460883476085045E-2</v>
      </c>
      <c r="K690" s="101">
        <v>9.7324030984473758E-2</v>
      </c>
      <c r="L690" s="75">
        <v>232.5517218007671</v>
      </c>
      <c r="M690" s="101">
        <v>30.305160790092859</v>
      </c>
      <c r="N690" s="101">
        <v>16.960201511180916</v>
      </c>
      <c r="O690" s="102">
        <v>84.703779870130148</v>
      </c>
      <c r="P690" s="102">
        <v>72.419846913440111</v>
      </c>
    </row>
    <row r="691" spans="2:16" x14ac:dyDescent="0.2">
      <c r="B691" s="66">
        <v>38687</v>
      </c>
      <c r="C691" s="74">
        <v>2005</v>
      </c>
      <c r="D691" s="75">
        <v>94.322916666666671</v>
      </c>
      <c r="E691" s="68" t="str">
        <f t="shared" si="10"/>
        <v>High</v>
      </c>
      <c r="F691" s="75">
        <v>4514.0578687367715</v>
      </c>
      <c r="G691" s="101">
        <v>0.42107459757239207</v>
      </c>
      <c r="H691" s="101">
        <v>0.24804244813989701</v>
      </c>
      <c r="I691" s="101">
        <v>2.1250000000000002E-2</v>
      </c>
      <c r="J691" s="101">
        <v>6.0571205358566076E-2</v>
      </c>
      <c r="K691" s="101">
        <v>7.0607337802198605E-2</v>
      </c>
      <c r="L691" s="75">
        <v>169.98373771730925</v>
      </c>
      <c r="M691" s="101">
        <v>27.611275447600544</v>
      </c>
      <c r="N691" s="101">
        <v>13.630530711012556</v>
      </c>
      <c r="O691" s="102">
        <v>85.802639351519389</v>
      </c>
      <c r="P691" s="102">
        <v>71.905146849771896</v>
      </c>
    </row>
    <row r="692" spans="2:16" x14ac:dyDescent="0.2">
      <c r="B692" s="66">
        <v>38688</v>
      </c>
      <c r="C692" s="74">
        <v>2005</v>
      </c>
      <c r="D692" s="75">
        <v>93.125</v>
      </c>
      <c r="E692" s="68" t="str">
        <f t="shared" si="10"/>
        <v>High</v>
      </c>
      <c r="F692" s="75">
        <v>4345.8938547486068</v>
      </c>
      <c r="G692" s="101">
        <v>0.42473727028827057</v>
      </c>
      <c r="H692" s="101">
        <v>0.23457591726345423</v>
      </c>
      <c r="I692" s="101">
        <v>3.6499999999999998E-2</v>
      </c>
      <c r="J692" s="101">
        <v>5.363555638024517E-2</v>
      </c>
      <c r="K692" s="101">
        <v>5.4704113849930243E-2</v>
      </c>
      <c r="L692" s="75">
        <v>167.8880924772165</v>
      </c>
      <c r="M692" s="101">
        <v>27.127374588743297</v>
      </c>
      <c r="N692" s="101">
        <v>13.177115533284413</v>
      </c>
      <c r="O692" s="102">
        <v>87.544656388071814</v>
      </c>
      <c r="P692" s="102">
        <v>76.997953106631726</v>
      </c>
    </row>
    <row r="693" spans="2:16" x14ac:dyDescent="0.2">
      <c r="B693" s="66">
        <v>38689</v>
      </c>
      <c r="C693" s="74">
        <v>2005</v>
      </c>
      <c r="D693" s="75">
        <v>96.753472222222214</v>
      </c>
      <c r="E693" s="68" t="str">
        <f t="shared" si="10"/>
        <v>High</v>
      </c>
      <c r="F693" s="75">
        <v>5262.041666666667</v>
      </c>
      <c r="G693" s="101">
        <v>0.56304750411635218</v>
      </c>
      <c r="H693" s="101">
        <v>0.37380811510384909</v>
      </c>
      <c r="I693" s="101">
        <v>5.45E-2</v>
      </c>
      <c r="J693" s="101">
        <v>6.0015108332066497E-2</v>
      </c>
      <c r="K693" s="101">
        <v>8.7302370518306902E-2</v>
      </c>
      <c r="L693" s="75">
        <v>242.00064841279951</v>
      </c>
      <c r="M693" s="101">
        <v>29.271710142666368</v>
      </c>
      <c r="N693" s="101">
        <v>16.724993802820418</v>
      </c>
      <c r="O693" s="102">
        <v>89.524375845243284</v>
      </c>
      <c r="P693" s="102">
        <v>77.046955742944718</v>
      </c>
    </row>
    <row r="694" spans="2:16" x14ac:dyDescent="0.2">
      <c r="B694" s="66">
        <v>38690</v>
      </c>
      <c r="C694" s="74">
        <v>2005</v>
      </c>
      <c r="D694" s="75">
        <v>94.375</v>
      </c>
      <c r="E694" s="68" t="str">
        <f t="shared" si="10"/>
        <v>High</v>
      </c>
      <c r="F694" s="75">
        <v>5260.458333333333</v>
      </c>
      <c r="G694" s="101">
        <v>0.6145383324973267</v>
      </c>
      <c r="H694" s="101">
        <v>0.45559025239934731</v>
      </c>
      <c r="I694" s="101">
        <v>4.6249999999999999E-2</v>
      </c>
      <c r="J694" s="101">
        <v>5.8415633172102001E-2</v>
      </c>
      <c r="K694" s="101">
        <v>8.9645167244315982E-2</v>
      </c>
      <c r="L694" s="75">
        <v>189.91256802714923</v>
      </c>
      <c r="M694" s="101">
        <v>29.707360271604696</v>
      </c>
      <c r="N694" s="101">
        <v>19.599380164485307</v>
      </c>
      <c r="O694" s="102">
        <v>90.672257337610816</v>
      </c>
      <c r="P694" s="102">
        <v>80.691400970941018</v>
      </c>
    </row>
    <row r="695" spans="2:16" x14ac:dyDescent="0.2">
      <c r="B695" s="66">
        <v>38691</v>
      </c>
      <c r="C695" s="74">
        <v>2005</v>
      </c>
      <c r="D695" s="75">
        <v>92.638888888888886</v>
      </c>
      <c r="E695" s="68" t="str">
        <f t="shared" si="10"/>
        <v>High</v>
      </c>
      <c r="F695" s="75">
        <v>4956.458333333333</v>
      </c>
      <c r="G695" s="101">
        <v>0.53797655170593917</v>
      </c>
      <c r="H695" s="101">
        <v>0.35604131854154936</v>
      </c>
      <c r="I695" s="101">
        <v>4.65E-2</v>
      </c>
      <c r="J695" s="101">
        <v>5.5705435185645413E-2</v>
      </c>
      <c r="K695" s="101">
        <v>7.1973479799230494E-2</v>
      </c>
      <c r="L695" s="75">
        <v>197.69878088768226</v>
      </c>
      <c r="M695" s="101">
        <v>26.938207880763816</v>
      </c>
      <c r="N695" s="101">
        <v>15.906244859762637</v>
      </c>
      <c r="O695" s="102">
        <v>89.830863346316406</v>
      </c>
      <c r="P695" s="102">
        <v>80.14703923784036</v>
      </c>
    </row>
    <row r="696" spans="2:16" x14ac:dyDescent="0.2">
      <c r="B696" s="66">
        <v>38692</v>
      </c>
      <c r="C696" s="74">
        <v>2005</v>
      </c>
      <c r="D696" s="75">
        <v>76.736111111111114</v>
      </c>
      <c r="E696" s="68" t="str">
        <f t="shared" si="10"/>
        <v>Low</v>
      </c>
      <c r="F696" s="75">
        <v>4908.708333333333</v>
      </c>
      <c r="G696" s="101">
        <v>0.58826054233946468</v>
      </c>
      <c r="H696" s="101">
        <v>0.33785405049079442</v>
      </c>
      <c r="I696" s="101">
        <v>5.3499999999999992E-2</v>
      </c>
      <c r="J696" s="101">
        <v>7.4188666885580581E-2</v>
      </c>
      <c r="K696" s="101">
        <v>6.5749753098066147E-2</v>
      </c>
      <c r="L696" s="75">
        <v>198.86919843334698</v>
      </c>
      <c r="M696" s="101">
        <v>29.308433081726189</v>
      </c>
      <c r="N696" s="101">
        <v>15.539772792204786</v>
      </c>
      <c r="O696" s="102">
        <v>87.61016252204503</v>
      </c>
      <c r="P696" s="102">
        <v>80.881116794846051</v>
      </c>
    </row>
    <row r="697" spans="2:16" x14ac:dyDescent="0.2">
      <c r="B697" s="66">
        <v>38693</v>
      </c>
      <c r="C697" s="74">
        <v>2005</v>
      </c>
      <c r="D697" s="75">
        <v>99.809027777777771</v>
      </c>
      <c r="E697" s="68" t="str">
        <f t="shared" si="10"/>
        <v>High</v>
      </c>
      <c r="F697" s="75">
        <v>5064.8391608391576</v>
      </c>
      <c r="G697" s="101">
        <v>0.56071405079726955</v>
      </c>
      <c r="H697" s="101">
        <v>0.30695665970375768</v>
      </c>
      <c r="I697" s="101">
        <v>4.5249999999999999E-2</v>
      </c>
      <c r="J697" s="101">
        <v>6.8055263822564396E-2</v>
      </c>
      <c r="K697" s="101">
        <v>7.334129814182512E-2</v>
      </c>
      <c r="L697" s="75">
        <v>213.239551384485</v>
      </c>
      <c r="M697" s="101">
        <v>28.94906983343505</v>
      </c>
      <c r="N697" s="101">
        <v>13.768508690137693</v>
      </c>
      <c r="O697" s="102">
        <v>88.069727676267377</v>
      </c>
      <c r="P697" s="102">
        <v>76.514425445903484</v>
      </c>
    </row>
    <row r="698" spans="2:16" x14ac:dyDescent="0.2">
      <c r="B698" s="66">
        <v>38694</v>
      </c>
      <c r="C698" s="74">
        <v>2005</v>
      </c>
      <c r="D698" s="75">
        <v>95.746527777777786</v>
      </c>
      <c r="E698" s="68" t="str">
        <f t="shared" si="10"/>
        <v>High</v>
      </c>
      <c r="F698" s="75">
        <v>5028.083333333333</v>
      </c>
      <c r="G698" s="101">
        <v>0.45595827381755799</v>
      </c>
      <c r="H698" s="101">
        <v>0.24641736318030397</v>
      </c>
      <c r="I698" s="101">
        <v>6.0499999999999998E-2</v>
      </c>
      <c r="J698" s="101">
        <v>5.360036893580343E-2</v>
      </c>
      <c r="K698" s="101">
        <v>5.7870027277700284E-2</v>
      </c>
      <c r="L698" s="75">
        <v>186.66577860336702</v>
      </c>
      <c r="M698" s="101">
        <v>32.339682502509696</v>
      </c>
      <c r="N698" s="101">
        <v>15.187272986318272</v>
      </c>
      <c r="O698" s="102">
        <v>88.390732502957761</v>
      </c>
      <c r="P698" s="102">
        <v>76.807667245168773</v>
      </c>
    </row>
    <row r="699" spans="2:16" x14ac:dyDescent="0.2">
      <c r="B699" s="66">
        <v>38695</v>
      </c>
      <c r="C699" s="74">
        <v>2005</v>
      </c>
      <c r="D699" s="75">
        <v>95.625</v>
      </c>
      <c r="E699" s="68" t="str">
        <f t="shared" si="10"/>
        <v>High</v>
      </c>
      <c r="F699" s="75">
        <v>4843.7202489930432</v>
      </c>
      <c r="G699" s="101">
        <v>0.44339572158116752</v>
      </c>
      <c r="H699" s="101">
        <v>0.22664010561845147</v>
      </c>
      <c r="I699" s="101">
        <v>4.9000000000000002E-2</v>
      </c>
      <c r="J699" s="101">
        <v>7.9987593559345149E-2</v>
      </c>
      <c r="K699" s="101">
        <v>8.2820710112260082E-2</v>
      </c>
      <c r="L699" s="75">
        <v>194.47542293233099</v>
      </c>
      <c r="M699" s="101">
        <v>27.581006461974926</v>
      </c>
      <c r="N699" s="101">
        <v>10.966337029463425</v>
      </c>
      <c r="O699" s="102">
        <v>82.198185042518247</v>
      </c>
      <c r="P699" s="102">
        <v>63.939383063831713</v>
      </c>
    </row>
    <row r="700" spans="2:16" x14ac:dyDescent="0.2">
      <c r="B700" s="66">
        <v>38696</v>
      </c>
      <c r="C700" s="74">
        <v>2005</v>
      </c>
      <c r="D700" s="75">
        <v>100</v>
      </c>
      <c r="E700" s="68" t="str">
        <f t="shared" si="10"/>
        <v>High</v>
      </c>
      <c r="F700" s="75">
        <v>4732</v>
      </c>
      <c r="G700" s="101">
        <v>0.50765172515497314</v>
      </c>
      <c r="H700" s="101">
        <v>0.2364291993603832</v>
      </c>
      <c r="I700" s="101">
        <v>4.9000000000000002E-2</v>
      </c>
      <c r="J700" s="101">
        <v>7.2273331929833401E-2</v>
      </c>
      <c r="K700" s="101">
        <v>5.7361002032133845E-2</v>
      </c>
      <c r="L700" s="75">
        <v>203.753495467031</v>
      </c>
      <c r="M700" s="101">
        <v>28.390469752681611</v>
      </c>
      <c r="N700" s="101">
        <v>11.704396902272427</v>
      </c>
      <c r="O700" s="102">
        <v>85.981812755546187</v>
      </c>
      <c r="P700" s="102">
        <v>76.111067639078883</v>
      </c>
    </row>
    <row r="701" spans="2:16" x14ac:dyDescent="0.2">
      <c r="B701" s="66">
        <v>38697</v>
      </c>
      <c r="C701" s="74">
        <v>2005</v>
      </c>
      <c r="D701" s="75">
        <v>85.625</v>
      </c>
      <c r="E701" s="68" t="str">
        <f t="shared" si="10"/>
        <v>Low</v>
      </c>
      <c r="F701" s="75">
        <v>4783.1720240197847</v>
      </c>
      <c r="G701" s="101">
        <v>0.5665609374186259</v>
      </c>
      <c r="H701" s="101">
        <v>0.3194106571772285</v>
      </c>
      <c r="I701" s="101">
        <v>6.2E-2</v>
      </c>
      <c r="J701" s="101">
        <v>7.074226711129171E-2</v>
      </c>
      <c r="K701" s="101">
        <v>7.8042467471175839E-2</v>
      </c>
      <c r="L701" s="75">
        <v>200.74178169140674</v>
      </c>
      <c r="M701" s="101">
        <v>31.410302255028167</v>
      </c>
      <c r="N701" s="101">
        <v>15.334288971551217</v>
      </c>
      <c r="O701" s="102">
        <v>87.710867971534185</v>
      </c>
      <c r="P701" s="102">
        <v>75.952515504789886</v>
      </c>
    </row>
    <row r="702" spans="2:16" x14ac:dyDescent="0.2">
      <c r="B702" s="66">
        <v>38698</v>
      </c>
      <c r="C702" s="74">
        <v>2005</v>
      </c>
      <c r="D702" s="75">
        <v>81.545138888888886</v>
      </c>
      <c r="E702" s="68" t="str">
        <f t="shared" si="10"/>
        <v>Low</v>
      </c>
      <c r="F702" s="75">
        <v>4360.7890102148613</v>
      </c>
      <c r="G702" s="101">
        <v>0.49303512236679625</v>
      </c>
      <c r="H702" s="101">
        <v>0.25628075795277649</v>
      </c>
      <c r="I702" s="101">
        <v>6.5500000000000003E-2</v>
      </c>
      <c r="J702" s="101">
        <v>4.9893486539351883E-2</v>
      </c>
      <c r="K702" s="101">
        <v>6.4558922389188228E-2</v>
      </c>
      <c r="L702" s="75">
        <v>151.81002751795177</v>
      </c>
      <c r="M702" s="101">
        <v>27.269541537785557</v>
      </c>
      <c r="N702" s="101">
        <v>11.840867151472045</v>
      </c>
      <c r="O702" s="102">
        <v>90.044670202787373</v>
      </c>
      <c r="P702" s="102">
        <v>75.218651336248342</v>
      </c>
    </row>
    <row r="703" spans="2:16" x14ac:dyDescent="0.2">
      <c r="B703" s="66">
        <v>38699</v>
      </c>
      <c r="C703" s="74">
        <v>2005</v>
      </c>
      <c r="D703" s="75">
        <v>69.305555555555557</v>
      </c>
      <c r="E703" s="68" t="str">
        <f t="shared" si="10"/>
        <v>Low</v>
      </c>
      <c r="F703" s="75">
        <v>4975.3813855843282</v>
      </c>
      <c r="G703" s="101">
        <v>0.64612205637315712</v>
      </c>
      <c r="H703" s="101">
        <v>0.46332911812771627</v>
      </c>
      <c r="I703" s="101">
        <v>8.2333333333333328E-2</v>
      </c>
      <c r="J703" s="101">
        <v>5.6340533230450469E-2</v>
      </c>
      <c r="K703" s="101">
        <v>8.396975137425737E-2</v>
      </c>
      <c r="L703" s="75">
        <v>235.412288525907</v>
      </c>
      <c r="M703" s="101">
        <v>30.099077936933178</v>
      </c>
      <c r="N703" s="101">
        <v>19.408020372483907</v>
      </c>
      <c r="O703" s="102">
        <v>91.451149311790147</v>
      </c>
      <c r="P703" s="102">
        <v>82.232252738378222</v>
      </c>
    </row>
    <row r="704" spans="2:16" x14ac:dyDescent="0.2">
      <c r="B704" s="66">
        <v>38700</v>
      </c>
      <c r="C704" s="74">
        <v>2005</v>
      </c>
      <c r="D704" s="75">
        <v>78.663194444444443</v>
      </c>
      <c r="E704" s="68" t="str">
        <f t="shared" si="10"/>
        <v>Low</v>
      </c>
      <c r="F704" s="75">
        <v>4994.9581005586624</v>
      </c>
      <c r="G704" s="101">
        <v>0.58206743926509696</v>
      </c>
      <c r="H704" s="101">
        <v>0.38771524512175681</v>
      </c>
      <c r="I704" s="101">
        <v>7.85E-2</v>
      </c>
      <c r="J704" s="101">
        <v>8.7900305329763631E-2</v>
      </c>
      <c r="K704" s="101">
        <v>6.646828548654167E-2</v>
      </c>
      <c r="L704" s="75">
        <v>186.39986849050524</v>
      </c>
      <c r="M704" s="101">
        <v>27.882232769613385</v>
      </c>
      <c r="N704" s="101">
        <v>18.134813732648478</v>
      </c>
      <c r="O704" s="102">
        <v>85.166431794602474</v>
      </c>
      <c r="P704" s="102">
        <v>83.15999037218333</v>
      </c>
    </row>
    <row r="705" spans="2:16" x14ac:dyDescent="0.2">
      <c r="B705" s="66">
        <v>38701</v>
      </c>
      <c r="C705" s="74">
        <v>2005</v>
      </c>
      <c r="D705" s="75">
        <v>87.447916666666657</v>
      </c>
      <c r="E705" s="68" t="str">
        <f t="shared" si="10"/>
        <v>Low</v>
      </c>
      <c r="F705" s="75">
        <v>4656.4885496183206</v>
      </c>
      <c r="G705" s="101">
        <v>0.49292914399475407</v>
      </c>
      <c r="H705" s="101">
        <v>0.25982153939990632</v>
      </c>
      <c r="I705" s="101">
        <v>6.5250000000000002E-2</v>
      </c>
      <c r="J705" s="101">
        <v>9.5985921783096645E-2</v>
      </c>
      <c r="K705" s="101">
        <v>7.3356924369693682E-2</v>
      </c>
      <c r="L705" s="75">
        <v>199.85395027686548</v>
      </c>
      <c r="M705" s="101">
        <v>28.498627685597381</v>
      </c>
      <c r="N705" s="101">
        <v>13.41552884330841</v>
      </c>
      <c r="O705" s="102">
        <v>80.799548222984868</v>
      </c>
      <c r="P705" s="102">
        <v>72.160930852608175</v>
      </c>
    </row>
    <row r="706" spans="2:16" x14ac:dyDescent="0.2">
      <c r="B706" s="66">
        <v>38702</v>
      </c>
      <c r="C706" s="74">
        <v>2005</v>
      </c>
      <c r="D706" s="75">
        <v>88.854166666666671</v>
      </c>
      <c r="E706" s="68" t="str">
        <f t="shared" ref="E706:E769" si="11">IF(D706&gt;90,"High","Low")</f>
        <v>Low</v>
      </c>
      <c r="F706" s="75">
        <v>4987.9467414155533</v>
      </c>
      <c r="G706" s="101">
        <v>0.42657721421301525</v>
      </c>
      <c r="H706" s="101">
        <v>0.25743774853359186</v>
      </c>
      <c r="I706" s="101">
        <v>3.9750000000000001E-2</v>
      </c>
      <c r="J706" s="101">
        <v>7.4343784794478507E-2</v>
      </c>
      <c r="K706" s="101">
        <v>7.208472556219199E-2</v>
      </c>
      <c r="L706" s="75">
        <v>242.56799848485602</v>
      </c>
      <c r="M706" s="101">
        <v>28.160772254348743</v>
      </c>
      <c r="N706" s="101">
        <v>14.85178438004564</v>
      </c>
      <c r="O706" s="102">
        <v>82.790585021632793</v>
      </c>
      <c r="P706" s="102">
        <v>72.350319240133203</v>
      </c>
    </row>
    <row r="707" spans="2:16" x14ac:dyDescent="0.2">
      <c r="B707" s="66">
        <v>38703</v>
      </c>
      <c r="C707" s="74">
        <v>2005</v>
      </c>
      <c r="D707" s="75">
        <v>44.722222222222221</v>
      </c>
      <c r="E707" s="68" t="str">
        <f t="shared" si="11"/>
        <v>Low</v>
      </c>
      <c r="F707" s="75">
        <v>4746.4576802507836</v>
      </c>
      <c r="G707" s="101">
        <v>0.57584328483017644</v>
      </c>
      <c r="H707" s="101">
        <v>0.46719146651344234</v>
      </c>
      <c r="I707" s="101">
        <v>3.6999999999999998E-2</v>
      </c>
      <c r="J707" s="101">
        <v>6.5787004808856284E-2</v>
      </c>
      <c r="K707" s="101">
        <v>0.10041076133168696</v>
      </c>
      <c r="L707" s="75">
        <v>208.15517619635273</v>
      </c>
      <c r="M707" s="101">
        <v>30.788968829318957</v>
      </c>
      <c r="N707" s="101">
        <v>22.193316262803293</v>
      </c>
      <c r="O707" s="102">
        <v>88.764875493398193</v>
      </c>
      <c r="P707" s="102">
        <v>78.863784028143542</v>
      </c>
    </row>
    <row r="708" spans="2:16" x14ac:dyDescent="0.2">
      <c r="B708" s="66">
        <v>38704</v>
      </c>
      <c r="C708" s="74">
        <v>2005</v>
      </c>
      <c r="D708" s="75">
        <v>81.440972222222229</v>
      </c>
      <c r="E708" s="68" t="str">
        <f t="shared" si="11"/>
        <v>Low</v>
      </c>
      <c r="F708" s="75">
        <v>4955.8784491791794</v>
      </c>
      <c r="G708" s="101">
        <v>0.48766020942125687</v>
      </c>
      <c r="H708" s="101">
        <v>0.41286132957805804</v>
      </c>
      <c r="I708" s="101">
        <v>5.0250000000000003E-2</v>
      </c>
      <c r="J708" s="101">
        <v>6.7972454157196188E-2</v>
      </c>
      <c r="K708" s="101">
        <v>0.10793193086001297</v>
      </c>
      <c r="L708" s="75">
        <v>191.39424546879852</v>
      </c>
      <c r="M708" s="101">
        <v>29.227811408929757</v>
      </c>
      <c r="N708" s="101">
        <v>21.294345854857454</v>
      </c>
      <c r="O708" s="102">
        <v>86.261973960080255</v>
      </c>
      <c r="P708" s="102">
        <v>74.233598396717014</v>
      </c>
    </row>
    <row r="709" spans="2:16" x14ac:dyDescent="0.2">
      <c r="B709" s="66">
        <v>38705</v>
      </c>
      <c r="C709" s="74">
        <v>2005</v>
      </c>
      <c r="D709" s="75">
        <v>96.041666666666657</v>
      </c>
      <c r="E709" s="68" t="str">
        <f t="shared" si="11"/>
        <v>High</v>
      </c>
      <c r="F709" s="75">
        <v>5060.7837648705317</v>
      </c>
      <c r="G709" s="101">
        <v>0.42458339778081983</v>
      </c>
      <c r="H709" s="101">
        <v>0.24812246420456149</v>
      </c>
      <c r="I709" s="101">
        <v>3.5750000000000004E-2</v>
      </c>
      <c r="J709" s="101">
        <v>7.2831982851860488E-2</v>
      </c>
      <c r="K709" s="101">
        <v>6.7098216131200844E-2</v>
      </c>
      <c r="L709" s="75">
        <v>198.59483447509598</v>
      </c>
      <c r="M709" s="101">
        <v>27.087513066307412</v>
      </c>
      <c r="N709" s="101">
        <v>13.969832438077702</v>
      </c>
      <c r="O709" s="102">
        <v>83.069522005013539</v>
      </c>
      <c r="P709" s="102">
        <v>73.309574225960858</v>
      </c>
    </row>
    <row r="710" spans="2:16" x14ac:dyDescent="0.2">
      <c r="B710" s="66">
        <v>38706</v>
      </c>
      <c r="C710" s="74">
        <v>2005</v>
      </c>
      <c r="D710" s="75">
        <v>77.465277777777786</v>
      </c>
      <c r="E710" s="68" t="str">
        <f t="shared" si="11"/>
        <v>Low</v>
      </c>
      <c r="F710" s="75">
        <v>4720.4085945755614</v>
      </c>
      <c r="G710" s="101">
        <v>0.43222826996301839</v>
      </c>
      <c r="H710" s="101">
        <v>0.20233250390922036</v>
      </c>
      <c r="I710" s="101">
        <v>3.85E-2</v>
      </c>
      <c r="J710" s="101">
        <v>6.7764027342340077E-2</v>
      </c>
      <c r="K710" s="101">
        <v>5.1406590317506627E-2</v>
      </c>
      <c r="L710" s="75">
        <v>198.77181802270974</v>
      </c>
      <c r="M710" s="101">
        <v>28.553333289017022</v>
      </c>
      <c r="N710" s="101">
        <v>11.847359800521284</v>
      </c>
      <c r="O710" s="102">
        <v>84.522683248890488</v>
      </c>
      <c r="P710" s="102">
        <v>74.917892456491742</v>
      </c>
    </row>
    <row r="711" spans="2:16" x14ac:dyDescent="0.2">
      <c r="B711" s="66">
        <v>38707</v>
      </c>
      <c r="C711" s="74">
        <v>2005</v>
      </c>
      <c r="D711" s="75">
        <v>83.680555555555571</v>
      </c>
      <c r="E711" s="68" t="str">
        <f t="shared" si="11"/>
        <v>Low</v>
      </c>
      <c r="F711" s="75">
        <v>4537.833333333333</v>
      </c>
      <c r="G711" s="101">
        <v>0.43449216350571124</v>
      </c>
      <c r="H711" s="101">
        <v>0.27748706989128435</v>
      </c>
      <c r="I711" s="101">
        <v>3.6999999999999998E-2</v>
      </c>
      <c r="J711" s="101">
        <v>6.4522805609457515E-2</v>
      </c>
      <c r="K711" s="101">
        <v>8.5776207235419372E-2</v>
      </c>
      <c r="L711" s="75">
        <v>193.05962577418774</v>
      </c>
      <c r="M711" s="101">
        <v>30.50960043955358</v>
      </c>
      <c r="N711" s="101">
        <v>15.861759801264391</v>
      </c>
      <c r="O711" s="102">
        <v>85.330078911021104</v>
      </c>
      <c r="P711" s="102">
        <v>69.463424997125273</v>
      </c>
    </row>
    <row r="712" spans="2:16" x14ac:dyDescent="0.2">
      <c r="B712" s="66">
        <v>38708</v>
      </c>
      <c r="C712" s="74">
        <v>2005</v>
      </c>
      <c r="D712" s="75">
        <v>74.982638888888886</v>
      </c>
      <c r="E712" s="68" t="str">
        <f t="shared" si="11"/>
        <v>Low</v>
      </c>
      <c r="F712" s="75">
        <v>4850.8274894810693</v>
      </c>
      <c r="G712" s="101">
        <v>0.56361133156356247</v>
      </c>
      <c r="H712" s="101">
        <v>0.41223408551653251</v>
      </c>
      <c r="I712" s="101">
        <v>5.2249999999999991E-2</v>
      </c>
      <c r="J712" s="101">
        <v>5.998628246227547E-2</v>
      </c>
      <c r="K712" s="101">
        <v>6.8582417976943977E-2</v>
      </c>
      <c r="L712" s="75">
        <v>217.48972751386574</v>
      </c>
      <c r="M712" s="101">
        <v>30.273013210232815</v>
      </c>
      <c r="N712" s="101">
        <v>20.684621417000717</v>
      </c>
      <c r="O712" s="102">
        <v>89.534192731868956</v>
      </c>
      <c r="P712" s="102">
        <v>83.640508797151114</v>
      </c>
    </row>
    <row r="713" spans="2:16" x14ac:dyDescent="0.2">
      <c r="B713" s="66">
        <v>38709</v>
      </c>
      <c r="C713" s="74">
        <v>2005</v>
      </c>
      <c r="D713" s="75">
        <v>71.197916666666657</v>
      </c>
      <c r="E713" s="68" t="str">
        <f t="shared" si="11"/>
        <v>Low</v>
      </c>
      <c r="F713" s="75">
        <v>4592.75</v>
      </c>
      <c r="G713" s="101">
        <v>0.60994296917968538</v>
      </c>
      <c r="H713" s="101">
        <v>0.45247856087746996</v>
      </c>
      <c r="I713" s="101">
        <v>7.7000000000000013E-2</v>
      </c>
      <c r="J713" s="101">
        <v>9.2501325994654382E-2</v>
      </c>
      <c r="K713" s="101">
        <v>0.12853668971883717</v>
      </c>
      <c r="L713" s="75">
        <v>203.69401708265826</v>
      </c>
      <c r="M713" s="101">
        <v>31.573922249836883</v>
      </c>
      <c r="N713" s="101">
        <v>19.83731274708127</v>
      </c>
      <c r="O713" s="102">
        <v>85.083608941282009</v>
      </c>
      <c r="P713" s="102">
        <v>72.059530967645685</v>
      </c>
    </row>
    <row r="714" spans="2:16" x14ac:dyDescent="0.2">
      <c r="B714" s="66">
        <v>38710</v>
      </c>
      <c r="C714" s="74">
        <v>2005</v>
      </c>
      <c r="D714" s="75">
        <v>88.489583333333314</v>
      </c>
      <c r="E714" s="68" t="str">
        <f t="shared" si="11"/>
        <v>Low</v>
      </c>
      <c r="F714" s="75">
        <v>5019.1137894363674</v>
      </c>
      <c r="G714" s="101">
        <v>0.66162756748726603</v>
      </c>
      <c r="H714" s="101">
        <v>0.52153765201328917</v>
      </c>
      <c r="I714" s="101">
        <v>7.0750000000000007E-2</v>
      </c>
      <c r="J714" s="101">
        <v>8.0562417154750848E-2</v>
      </c>
      <c r="K714" s="101">
        <v>0.10255464666053692</v>
      </c>
      <c r="L714" s="75">
        <v>255.6774624054035</v>
      </c>
      <c r="M714" s="101">
        <v>29.095230401969047</v>
      </c>
      <c r="N714" s="101">
        <v>21.023768385918963</v>
      </c>
      <c r="O714" s="102">
        <v>88.067256051196239</v>
      </c>
      <c r="P714" s="102">
        <v>80.729293655508343</v>
      </c>
    </row>
    <row r="715" spans="2:16" x14ac:dyDescent="0.2">
      <c r="B715" s="66">
        <v>38711</v>
      </c>
      <c r="C715" s="74">
        <v>2005</v>
      </c>
      <c r="D715" s="75">
        <v>83.385416666666671</v>
      </c>
      <c r="E715" s="68" t="str">
        <f t="shared" si="11"/>
        <v>Low</v>
      </c>
      <c r="F715" s="75">
        <v>4936.958333333333</v>
      </c>
      <c r="G715" s="101">
        <v>0.57912939353878479</v>
      </c>
      <c r="H715" s="101">
        <v>0.35795033740638216</v>
      </c>
      <c r="I715" s="101">
        <v>6.8000000000000005E-2</v>
      </c>
      <c r="J715" s="101">
        <v>6.0273714322440032E-2</v>
      </c>
      <c r="K715" s="101">
        <v>7.2683381113365253E-2</v>
      </c>
      <c r="L715" s="75">
        <v>169.32119985184926</v>
      </c>
      <c r="M715" s="101">
        <v>30.011284762630531</v>
      </c>
      <c r="N715" s="101">
        <v>16.539744621025761</v>
      </c>
      <c r="O715" s="102">
        <v>89.77261379029045</v>
      </c>
      <c r="P715" s="102">
        <v>80.046235809515323</v>
      </c>
    </row>
    <row r="716" spans="2:16" x14ac:dyDescent="0.2">
      <c r="B716" s="66">
        <v>38712</v>
      </c>
      <c r="C716" s="74">
        <v>2005</v>
      </c>
      <c r="D716" s="75">
        <v>88.038194444444443</v>
      </c>
      <c r="E716" s="68" t="str">
        <f t="shared" si="11"/>
        <v>Low</v>
      </c>
      <c r="F716" s="75">
        <v>5234.208333333333</v>
      </c>
      <c r="G716" s="101">
        <v>0.54500330325057122</v>
      </c>
      <c r="H716" s="101">
        <v>0.32222839412287757</v>
      </c>
      <c r="I716" s="101">
        <v>6.6000000000000003E-2</v>
      </c>
      <c r="J716" s="101">
        <v>6.4002015453093947E-2</v>
      </c>
      <c r="K716" s="101">
        <v>6.3697279248102104E-2</v>
      </c>
      <c r="L716" s="75">
        <v>198.25467435995427</v>
      </c>
      <c r="M716" s="101">
        <v>30.852722287546513</v>
      </c>
      <c r="N716" s="101">
        <v>16.612142403573607</v>
      </c>
      <c r="O716" s="102">
        <v>88.439900496952504</v>
      </c>
      <c r="P716" s="102">
        <v>80.540760896956073</v>
      </c>
    </row>
    <row r="717" spans="2:16" x14ac:dyDescent="0.2">
      <c r="B717" s="66">
        <v>38713</v>
      </c>
      <c r="C717" s="74">
        <v>2005</v>
      </c>
      <c r="D717" s="75">
        <v>93.628472222222214</v>
      </c>
      <c r="E717" s="68" t="str">
        <f t="shared" si="11"/>
        <v>High</v>
      </c>
      <c r="F717" s="75">
        <v>5476.5</v>
      </c>
      <c r="G717" s="101">
        <v>0.56062606852924612</v>
      </c>
      <c r="H717" s="101">
        <v>0.36906310268533732</v>
      </c>
      <c r="I717" s="101">
        <v>6.9500000000000006E-2</v>
      </c>
      <c r="J717" s="101">
        <v>8.4049822605364866E-2</v>
      </c>
      <c r="K717" s="101">
        <v>9.3778665379532583E-2</v>
      </c>
      <c r="L717" s="75">
        <v>222.7413027028135</v>
      </c>
      <c r="M717" s="101">
        <v>28.050034270420756</v>
      </c>
      <c r="N717" s="101">
        <v>16.247744396023183</v>
      </c>
      <c r="O717" s="102">
        <v>85.263321518208826</v>
      </c>
      <c r="P717" s="102">
        <v>75.023028005039407</v>
      </c>
    </row>
    <row r="718" spans="2:16" x14ac:dyDescent="0.2">
      <c r="B718" s="66">
        <v>38714</v>
      </c>
      <c r="C718" s="74">
        <v>2005</v>
      </c>
      <c r="D718" s="75">
        <v>89.53125</v>
      </c>
      <c r="E718" s="68" t="str">
        <f t="shared" si="11"/>
        <v>Low</v>
      </c>
      <c r="F718" s="75">
        <v>5126.0071174377263</v>
      </c>
      <c r="G718" s="101">
        <v>0.54040446679207554</v>
      </c>
      <c r="H718" s="101">
        <v>0.27230147149740908</v>
      </c>
      <c r="I718" s="101">
        <v>8.0500000000000002E-2</v>
      </c>
      <c r="J718" s="101">
        <v>0.10079119668308929</v>
      </c>
      <c r="K718" s="101">
        <v>7.1769791088496029E-2</v>
      </c>
      <c r="L718" s="75">
        <v>197.68909899380574</v>
      </c>
      <c r="M718" s="101">
        <v>26.92296270375352</v>
      </c>
      <c r="N718" s="101">
        <v>12.30673733746959</v>
      </c>
      <c r="O718" s="102">
        <v>81.654315886818935</v>
      </c>
      <c r="P718" s="102">
        <v>74.074404434648471</v>
      </c>
    </row>
    <row r="719" spans="2:16" x14ac:dyDescent="0.2">
      <c r="B719" s="66">
        <v>38715</v>
      </c>
      <c r="C719" s="74">
        <v>2005</v>
      </c>
      <c r="D719" s="75">
        <v>86.40625</v>
      </c>
      <c r="E719" s="68" t="str">
        <f t="shared" si="11"/>
        <v>Low</v>
      </c>
      <c r="F719" s="75">
        <v>5244.2389758179188</v>
      </c>
      <c r="G719" s="101">
        <v>0.52537460622695098</v>
      </c>
      <c r="H719" s="101">
        <v>0.30808765643673208</v>
      </c>
      <c r="I719" s="101">
        <v>6.9500000000000006E-2</v>
      </c>
      <c r="J719" s="101">
        <v>8.4453924047843076E-2</v>
      </c>
      <c r="K719" s="101">
        <v>8.2530106253864921E-2</v>
      </c>
      <c r="L719" s="75">
        <v>239.14406995900799</v>
      </c>
      <c r="M719" s="101">
        <v>28.160829482661686</v>
      </c>
      <c r="N719" s="101">
        <v>14.44526215299566</v>
      </c>
      <c r="O719" s="102">
        <v>84.177339742079596</v>
      </c>
      <c r="P719" s="102">
        <v>73.632570258270178</v>
      </c>
    </row>
    <row r="720" spans="2:16" x14ac:dyDescent="0.2">
      <c r="B720" s="66">
        <v>38716</v>
      </c>
      <c r="C720" s="74">
        <v>2005</v>
      </c>
      <c r="D720" s="75">
        <v>80.972222222222229</v>
      </c>
      <c r="E720" s="68" t="str">
        <f t="shared" si="11"/>
        <v>Low</v>
      </c>
      <c r="F720" s="75">
        <v>5172.5</v>
      </c>
      <c r="G720" s="101">
        <v>0.7024744074283068</v>
      </c>
      <c r="H720" s="101">
        <v>0.52933337632640565</v>
      </c>
      <c r="I720" s="101">
        <v>6.6500000000000004E-2</v>
      </c>
      <c r="J720" s="101">
        <v>7.8280703962624709E-2</v>
      </c>
      <c r="K720" s="101">
        <v>9.5654460950493903E-2</v>
      </c>
      <c r="L720" s="75">
        <v>240.1361653247875</v>
      </c>
      <c r="M720" s="101">
        <v>31.579223103848562</v>
      </c>
      <c r="N720" s="101">
        <v>21.981934680781301</v>
      </c>
      <c r="O720" s="102">
        <v>89.077082139583368</v>
      </c>
      <c r="P720" s="102">
        <v>82.287085811246527</v>
      </c>
    </row>
    <row r="721" spans="2:16" x14ac:dyDescent="0.2">
      <c r="B721" s="66">
        <v>38717</v>
      </c>
      <c r="C721" s="74">
        <v>2005</v>
      </c>
      <c r="D721" s="75">
        <v>79.670138888888886</v>
      </c>
      <c r="E721" s="68" t="str">
        <f t="shared" si="11"/>
        <v>Low</v>
      </c>
      <c r="F721" s="75">
        <v>5406.7189728958674</v>
      </c>
      <c r="G721" s="101">
        <v>0.67602836188598747</v>
      </c>
      <c r="H721" s="101">
        <v>0.46389328122022844</v>
      </c>
      <c r="I721" s="101">
        <v>8.4750000000000006E-2</v>
      </c>
      <c r="J721" s="101">
        <v>7.5592973070064393E-2</v>
      </c>
      <c r="K721" s="101">
        <v>7.6667215334132746E-2</v>
      </c>
      <c r="L721" s="75">
        <v>227.02689075630218</v>
      </c>
      <c r="M721" s="101">
        <v>31.198894699515836</v>
      </c>
      <c r="N721" s="101">
        <v>20.148286324573323</v>
      </c>
      <c r="O721" s="102">
        <v>89.033636096711732</v>
      </c>
      <c r="P721" s="102">
        <v>83.791477779612677</v>
      </c>
    </row>
    <row r="722" spans="2:16" x14ac:dyDescent="0.2">
      <c r="B722" s="66">
        <v>38718</v>
      </c>
      <c r="C722" s="74">
        <v>2006</v>
      </c>
      <c r="D722" s="68">
        <v>63.333333333333343</v>
      </c>
      <c r="E722" s="68" t="str">
        <f t="shared" si="11"/>
        <v>Low</v>
      </c>
      <c r="F722" s="68">
        <v>4831.083333333333</v>
      </c>
      <c r="G722" s="69">
        <v>0.56230085830196819</v>
      </c>
      <c r="H722" s="69">
        <v>0.32181601010220268</v>
      </c>
      <c r="I722" s="69">
        <v>6.7500000000000004E-2</v>
      </c>
      <c r="J722" s="69">
        <v>8.5484723420113568E-2</v>
      </c>
      <c r="K722" s="69">
        <v>7.0737479278154686E-2</v>
      </c>
      <c r="L722" s="75">
        <v>231.51727206836051</v>
      </c>
      <c r="M722" s="69">
        <v>26.901922583666892</v>
      </c>
      <c r="N722" s="69">
        <v>14.191452077824163</v>
      </c>
      <c r="O722" s="76">
        <v>85.067134155631805</v>
      </c>
      <c r="P722" s="76">
        <v>78.409090936543393</v>
      </c>
    </row>
    <row r="723" spans="2:16" x14ac:dyDescent="0.2">
      <c r="B723" s="66">
        <v>38719</v>
      </c>
      <c r="C723" s="74">
        <v>2006</v>
      </c>
      <c r="D723" s="68">
        <v>67.534722222222214</v>
      </c>
      <c r="E723" s="68" t="str">
        <f t="shared" si="11"/>
        <v>Low</v>
      </c>
      <c r="F723" s="68">
        <v>4939.42657342657</v>
      </c>
      <c r="G723" s="69">
        <v>0.41887814777129367</v>
      </c>
      <c r="H723" s="69">
        <v>0.23868135506154275</v>
      </c>
      <c r="I723" s="69">
        <v>3.7499999999999999E-2</v>
      </c>
      <c r="J723" s="69">
        <v>6.9392904237119912E-2</v>
      </c>
      <c r="K723" s="69">
        <v>5.142845677096354E-2</v>
      </c>
      <c r="L723" s="75">
        <v>171.22387319919099</v>
      </c>
      <c r="M723" s="69">
        <v>28.173155578446242</v>
      </c>
      <c r="N723" s="69">
        <v>15.10929858714184</v>
      </c>
      <c r="O723" s="76">
        <v>83.639575353571985</v>
      </c>
      <c r="P723" s="76">
        <v>78.720861647608061</v>
      </c>
    </row>
    <row r="724" spans="2:16" x14ac:dyDescent="0.2">
      <c r="B724" s="66">
        <v>38720</v>
      </c>
      <c r="C724" s="74">
        <v>2006</v>
      </c>
      <c r="D724" s="68">
        <v>89.131944444444443</v>
      </c>
      <c r="E724" s="68" t="str">
        <f t="shared" si="11"/>
        <v>Low</v>
      </c>
      <c r="F724" s="68">
        <v>5348.8153681963713</v>
      </c>
      <c r="G724" s="69">
        <v>0.37329953429463031</v>
      </c>
      <c r="H724" s="69">
        <v>0.23597112080529306</v>
      </c>
      <c r="I724" s="69">
        <v>3.3000000000000002E-2</v>
      </c>
      <c r="J724" s="69">
        <v>6.3169622173831E-2</v>
      </c>
      <c r="K724" s="69">
        <v>5.8802001799216796E-2</v>
      </c>
      <c r="L724" s="75">
        <v>175.02386144917949</v>
      </c>
      <c r="M724" s="69">
        <v>27.606417512554923</v>
      </c>
      <c r="N724" s="69">
        <v>15.793437249003549</v>
      </c>
      <c r="O724" s="76">
        <v>83.268073081512952</v>
      </c>
      <c r="P724" s="76">
        <v>75.360490211633774</v>
      </c>
    </row>
    <row r="725" spans="2:16" x14ac:dyDescent="0.2">
      <c r="B725" s="66">
        <v>38721</v>
      </c>
      <c r="C725" s="74">
        <v>2006</v>
      </c>
      <c r="D725" s="68">
        <v>74.53125</v>
      </c>
      <c r="E725" s="68" t="str">
        <f t="shared" si="11"/>
        <v>Low</v>
      </c>
      <c r="F725" s="68">
        <v>5037.8127233738423</v>
      </c>
      <c r="G725" s="69">
        <v>0.36452063898948628</v>
      </c>
      <c r="H725" s="69">
        <v>0.19720139001149278</v>
      </c>
      <c r="I725" s="69">
        <v>3.3250000000000002E-2</v>
      </c>
      <c r="J725" s="69">
        <v>5.4944013847147102E-2</v>
      </c>
      <c r="K725" s="69">
        <v>5.0302125295239412E-2</v>
      </c>
      <c r="L725" s="75">
        <v>190.35846238328901</v>
      </c>
      <c r="M725" s="69">
        <v>28.559055428760839</v>
      </c>
      <c r="N725" s="69">
        <v>13.5759500215734</v>
      </c>
      <c r="O725" s="76">
        <v>85.090629122488679</v>
      </c>
      <c r="P725" s="76">
        <v>74.76877699573518</v>
      </c>
    </row>
    <row r="726" spans="2:16" x14ac:dyDescent="0.2">
      <c r="B726" s="66">
        <v>38722</v>
      </c>
      <c r="C726" s="74">
        <v>2006</v>
      </c>
      <c r="D726" s="68">
        <v>71.180555555555543</v>
      </c>
      <c r="E726" s="68" t="str">
        <f t="shared" si="11"/>
        <v>Low</v>
      </c>
      <c r="F726" s="68">
        <v>4885.625</v>
      </c>
      <c r="G726" s="69">
        <v>0.42786729346066266</v>
      </c>
      <c r="H726" s="69">
        <v>0.20928362506741718</v>
      </c>
      <c r="I726" s="69">
        <v>3.95E-2</v>
      </c>
      <c r="J726" s="69">
        <v>5.4251900382904873E-2</v>
      </c>
      <c r="K726" s="69">
        <v>4.6158667980286013E-2</v>
      </c>
      <c r="L726" s="75">
        <v>151.83869836182402</v>
      </c>
      <c r="M726" s="69">
        <v>29.907049107295457</v>
      </c>
      <c r="N726" s="69">
        <v>13.080209031382193</v>
      </c>
      <c r="O726" s="76">
        <v>87.478918617627173</v>
      </c>
      <c r="P726" s="76">
        <v>78.220100033428665</v>
      </c>
    </row>
    <row r="727" spans="2:16" x14ac:dyDescent="0.2">
      <c r="B727" s="66">
        <v>38723</v>
      </c>
      <c r="C727" s="74">
        <v>2006</v>
      </c>
      <c r="D727" s="68">
        <v>82.586805555555557</v>
      </c>
      <c r="E727" s="68" t="str">
        <f t="shared" si="11"/>
        <v>Low</v>
      </c>
      <c r="F727" s="68">
        <v>5603.458333333333</v>
      </c>
      <c r="G727" s="69">
        <v>0.49276443578303575</v>
      </c>
      <c r="H727" s="69">
        <v>0.26865225368931384</v>
      </c>
      <c r="I727" s="69">
        <v>4.5249999999999999E-2</v>
      </c>
      <c r="J727" s="69">
        <v>7.2461180930762314E-2</v>
      </c>
      <c r="K727" s="69">
        <v>5.9654624386911034E-2</v>
      </c>
      <c r="L727" s="75">
        <v>230.87992744355475</v>
      </c>
      <c r="M727" s="69">
        <v>29.133718874881154</v>
      </c>
      <c r="N727" s="69">
        <v>14.510427782824886</v>
      </c>
      <c r="O727" s="76">
        <v>85.507328490071288</v>
      </c>
      <c r="P727" s="76">
        <v>78.115370455064109</v>
      </c>
    </row>
    <row r="728" spans="2:16" x14ac:dyDescent="0.2">
      <c r="B728" s="66">
        <v>38724</v>
      </c>
      <c r="C728" s="74">
        <v>2006</v>
      </c>
      <c r="D728" s="68">
        <v>99.809027777777771</v>
      </c>
      <c r="E728" s="68" t="str">
        <f t="shared" si="11"/>
        <v>High</v>
      </c>
      <c r="F728" s="68">
        <v>5748.291666666667</v>
      </c>
      <c r="G728" s="69">
        <v>0.49759890313643895</v>
      </c>
      <c r="H728" s="69">
        <v>0.27310601559919973</v>
      </c>
      <c r="I728" s="69">
        <v>4.9000000000000002E-2</v>
      </c>
      <c r="J728" s="69">
        <v>8.6214506171902835E-2</v>
      </c>
      <c r="K728" s="69">
        <v>7.3700370514987942E-2</v>
      </c>
      <c r="L728" s="75">
        <v>220.35157089022348</v>
      </c>
      <c r="M728" s="69">
        <v>27.452520785244875</v>
      </c>
      <c r="N728" s="69">
        <v>13.338568426650463</v>
      </c>
      <c r="O728" s="76">
        <v>82.933967547544498</v>
      </c>
      <c r="P728" s="76">
        <v>73.418850833374094</v>
      </c>
    </row>
    <row r="729" spans="2:16" x14ac:dyDescent="0.2">
      <c r="B729" s="66">
        <v>38725</v>
      </c>
      <c r="C729" s="74">
        <v>2006</v>
      </c>
      <c r="D729" s="68">
        <v>96.7361111111111</v>
      </c>
      <c r="E729" s="68" t="str">
        <f t="shared" si="11"/>
        <v>High</v>
      </c>
      <c r="F729" s="68">
        <v>5628.2763744427921</v>
      </c>
      <c r="G729" s="69">
        <v>0.53144033406443791</v>
      </c>
      <c r="H729" s="69">
        <v>0.30146016919024876</v>
      </c>
      <c r="I729" s="69">
        <v>7.1500000000000008E-2</v>
      </c>
      <c r="J729" s="69">
        <v>0.1040658491642686</v>
      </c>
      <c r="K729" s="69">
        <v>9.2016721538885807E-2</v>
      </c>
      <c r="L729" s="75">
        <v>236.37306922842799</v>
      </c>
      <c r="M729" s="69">
        <v>26.714359339787553</v>
      </c>
      <c r="N729" s="69">
        <v>13.132898811863509</v>
      </c>
      <c r="O729" s="76">
        <v>80.732525697497564</v>
      </c>
      <c r="P729" s="76">
        <v>69.966306458431021</v>
      </c>
    </row>
    <row r="730" spans="2:16" x14ac:dyDescent="0.2">
      <c r="B730" s="66">
        <v>38726</v>
      </c>
      <c r="C730" s="74">
        <v>2006</v>
      </c>
      <c r="D730" s="68">
        <v>95.034722222222229</v>
      </c>
      <c r="E730" s="68" t="str">
        <f t="shared" si="11"/>
        <v>High</v>
      </c>
      <c r="F730" s="68">
        <v>5507.5893197486539</v>
      </c>
      <c r="G730" s="69">
        <v>0.65169932121067864</v>
      </c>
      <c r="H730" s="69">
        <v>0.39136504486959084</v>
      </c>
      <c r="I730" s="69">
        <v>6.6750000000000004E-2</v>
      </c>
      <c r="J730" s="69">
        <v>7.7937825712766556E-2</v>
      </c>
      <c r="K730" s="69">
        <v>8.2226905085802784E-2</v>
      </c>
      <c r="L730" s="75">
        <v>208.718619803368</v>
      </c>
      <c r="M730" s="69">
        <v>28.204639721472351</v>
      </c>
      <c r="N730" s="69">
        <v>15.236590666932988</v>
      </c>
      <c r="O730" s="76">
        <v>88.284233263939043</v>
      </c>
      <c r="P730" s="76">
        <v>79.417393331199975</v>
      </c>
    </row>
    <row r="731" spans="2:16" x14ac:dyDescent="0.2">
      <c r="B731" s="66">
        <v>38727</v>
      </c>
      <c r="C731" s="74">
        <v>2006</v>
      </c>
      <c r="D731" s="68">
        <v>88.836805555555557</v>
      </c>
      <c r="E731" s="68" t="str">
        <f t="shared" si="11"/>
        <v>Low</v>
      </c>
      <c r="F731" s="68">
        <v>5199.2590003495316</v>
      </c>
      <c r="G731" s="69">
        <v>0.5359628607677539</v>
      </c>
      <c r="H731" s="69">
        <v>0.2133528726228027</v>
      </c>
      <c r="I731" s="69">
        <v>6.5250000000000002E-2</v>
      </c>
      <c r="J731" s="69">
        <v>8.1777620530487233E-2</v>
      </c>
      <c r="K731" s="69">
        <v>5.0593314859293019E-2</v>
      </c>
      <c r="L731" s="75">
        <v>176.09866352373001</v>
      </c>
      <c r="M731" s="69">
        <v>29.701209816136828</v>
      </c>
      <c r="N731" s="69">
        <v>10.664801997731001</v>
      </c>
      <c r="O731" s="76">
        <v>84.975634108625286</v>
      </c>
      <c r="P731" s="76">
        <v>76.649490607866838</v>
      </c>
    </row>
    <row r="732" spans="2:16" x14ac:dyDescent="0.2">
      <c r="B732" s="66">
        <v>38728</v>
      </c>
      <c r="C732" s="74">
        <v>2006</v>
      </c>
      <c r="D732" s="68">
        <v>71.684027777777771</v>
      </c>
      <c r="E732" s="68" t="str">
        <f t="shared" si="11"/>
        <v>Low</v>
      </c>
      <c r="F732" s="68">
        <v>5053.5493091948592</v>
      </c>
      <c r="G732" s="69">
        <v>0.48267831890072965</v>
      </c>
      <c r="H732" s="69">
        <v>0.22324665022874599</v>
      </c>
      <c r="I732" s="69">
        <v>6.6500000000000004E-2</v>
      </c>
      <c r="J732" s="69">
        <v>8.4593685397207311E-2</v>
      </c>
      <c r="K732" s="69">
        <v>5.5508837340252769E-2</v>
      </c>
      <c r="L732" s="75">
        <v>140.8514376996805</v>
      </c>
      <c r="M732" s="69">
        <v>28.498486211501667</v>
      </c>
      <c r="N732" s="69">
        <v>12.027997393384188</v>
      </c>
      <c r="O732" s="76">
        <v>82.719482646980964</v>
      </c>
      <c r="P732" s="76">
        <v>75.483526824556478</v>
      </c>
    </row>
    <row r="733" spans="2:16" x14ac:dyDescent="0.2">
      <c r="B733" s="66">
        <v>38729</v>
      </c>
      <c r="C733" s="74">
        <v>2006</v>
      </c>
      <c r="D733" s="68">
        <v>67.413194444444443</v>
      </c>
      <c r="E733" s="68" t="str">
        <f t="shared" si="11"/>
        <v>Low</v>
      </c>
      <c r="F733" s="68">
        <v>4445.9717129387118</v>
      </c>
      <c r="G733" s="69">
        <v>0.448389140136014</v>
      </c>
      <c r="H733" s="69">
        <v>0.19573780683194775</v>
      </c>
      <c r="I733" s="69">
        <v>4.8000000000000001E-2</v>
      </c>
      <c r="J733" s="69">
        <v>8.0131707532165031E-2</v>
      </c>
      <c r="K733" s="69">
        <v>5.0152726262911472E-2</v>
      </c>
      <c r="L733" s="75">
        <v>162.95154166207476</v>
      </c>
      <c r="M733" s="69">
        <v>27.664169417759034</v>
      </c>
      <c r="N733" s="69">
        <v>10.954872287158921</v>
      </c>
      <c r="O733" s="76">
        <v>82.366790833298197</v>
      </c>
      <c r="P733" s="76">
        <v>74.717476613494668</v>
      </c>
    </row>
    <row r="734" spans="2:16" x14ac:dyDescent="0.2">
      <c r="B734" s="66">
        <v>38730</v>
      </c>
      <c r="C734" s="74">
        <v>2006</v>
      </c>
      <c r="D734" s="68">
        <v>74.583333333333343</v>
      </c>
      <c r="E734" s="68" t="str">
        <f t="shared" si="11"/>
        <v>Low</v>
      </c>
      <c r="F734" s="68">
        <v>4339.7518248175174</v>
      </c>
      <c r="G734" s="69">
        <v>0.43542849396110644</v>
      </c>
      <c r="H734" s="69">
        <v>0.17209169373585897</v>
      </c>
      <c r="I734" s="69">
        <v>5.5750000000000001E-2</v>
      </c>
      <c r="J734" s="69">
        <v>8.7258924678884464E-2</v>
      </c>
      <c r="K734" s="69">
        <v>5.3677890845126461E-2</v>
      </c>
      <c r="L734" s="75">
        <v>165.41305525923275</v>
      </c>
      <c r="M734" s="69">
        <v>28.762858142762052</v>
      </c>
      <c r="N734" s="69">
        <v>9.8062351910818695</v>
      </c>
      <c r="O734" s="76">
        <v>80.203033611484656</v>
      </c>
      <c r="P734" s="76">
        <v>69.185964162869809</v>
      </c>
    </row>
    <row r="735" spans="2:16" x14ac:dyDescent="0.2">
      <c r="B735" s="66">
        <v>38731</v>
      </c>
      <c r="C735" s="74">
        <v>2006</v>
      </c>
      <c r="D735" s="68">
        <v>74.513888888888886</v>
      </c>
      <c r="E735" s="68" t="str">
        <f t="shared" si="11"/>
        <v>Low</v>
      </c>
      <c r="F735" s="68">
        <v>4149.1592920353978</v>
      </c>
      <c r="G735" s="69">
        <v>0.46176847498661627</v>
      </c>
      <c r="H735" s="69">
        <v>0.20141163328801018</v>
      </c>
      <c r="I735" s="69">
        <v>4.19E-2</v>
      </c>
      <c r="J735" s="69">
        <v>7.8936943271809862E-2</v>
      </c>
      <c r="K735" s="69">
        <v>6.0656372994742941E-2</v>
      </c>
      <c r="L735" s="75">
        <v>184.58589109194452</v>
      </c>
      <c r="M735" s="69">
        <v>26.590865055151266</v>
      </c>
      <c r="N735" s="69">
        <v>9.8082680086546805</v>
      </c>
      <c r="O735" s="76">
        <v>83.152352149612199</v>
      </c>
      <c r="P735" s="76">
        <v>70.319233147490024</v>
      </c>
    </row>
    <row r="736" spans="2:16" x14ac:dyDescent="0.2">
      <c r="B736" s="66">
        <v>38732</v>
      </c>
      <c r="C736" s="74">
        <v>2006</v>
      </c>
      <c r="D736" s="68">
        <v>81.041666666666671</v>
      </c>
      <c r="E736" s="68" t="str">
        <f t="shared" si="11"/>
        <v>Low</v>
      </c>
      <c r="F736" s="68">
        <v>4383.3263157894735</v>
      </c>
      <c r="G736" s="69">
        <v>0.44878929631243758</v>
      </c>
      <c r="H736" s="69">
        <v>0.15859744874625376</v>
      </c>
      <c r="I736" s="69">
        <v>3.6000000000000004E-2</v>
      </c>
      <c r="J736" s="69">
        <v>8.8544951845371672E-2</v>
      </c>
      <c r="K736" s="69">
        <v>4.9907427202953387E-2</v>
      </c>
      <c r="L736" s="75">
        <v>185.66698531189752</v>
      </c>
      <c r="M736" s="69">
        <v>27.38566728599957</v>
      </c>
      <c r="N736" s="69">
        <v>8.2857677132113032</v>
      </c>
      <c r="O736" s="76">
        <v>80.530549657387553</v>
      </c>
      <c r="P736" s="76">
        <v>68.947160231965114</v>
      </c>
    </row>
    <row r="737" spans="2:16" x14ac:dyDescent="0.2">
      <c r="B737" s="66">
        <v>38733</v>
      </c>
      <c r="C737" s="74">
        <v>2006</v>
      </c>
      <c r="D737" s="68">
        <v>87.447916666666671</v>
      </c>
      <c r="E737" s="68" t="str">
        <f t="shared" si="11"/>
        <v>Low</v>
      </c>
      <c r="F737" s="68">
        <v>4930.8021015761751</v>
      </c>
      <c r="G737" s="69">
        <v>0.46101623408346976</v>
      </c>
      <c r="H737" s="69">
        <v>0.18946947140752862</v>
      </c>
      <c r="I737" s="69">
        <v>5.2000000000000005E-2</v>
      </c>
      <c r="J737" s="69">
        <v>6.9456272027387148E-2</v>
      </c>
      <c r="K737" s="69">
        <v>4.9896672803524708E-2</v>
      </c>
      <c r="L737" s="75">
        <v>196.45998517426199</v>
      </c>
      <c r="M737" s="69">
        <v>26.007704091869062</v>
      </c>
      <c r="N737" s="69">
        <v>9.2956245814433416</v>
      </c>
      <c r="O737" s="76">
        <v>85.16131407711552</v>
      </c>
      <c r="P737" s="76">
        <v>74.06207745679211</v>
      </c>
    </row>
    <row r="738" spans="2:16" x14ac:dyDescent="0.2">
      <c r="B738" s="66">
        <v>38734</v>
      </c>
      <c r="C738" s="74">
        <v>2006</v>
      </c>
      <c r="D738" s="68">
        <v>56.180555555555557</v>
      </c>
      <c r="E738" s="68" t="str">
        <f t="shared" si="11"/>
        <v>Low</v>
      </c>
      <c r="F738" s="68">
        <v>4513.3575054387211</v>
      </c>
      <c r="G738" s="69">
        <v>0.47910934001195388</v>
      </c>
      <c r="H738" s="69">
        <v>0.21216109836077585</v>
      </c>
      <c r="I738" s="69">
        <v>5.0500000000000003E-2</v>
      </c>
      <c r="J738" s="69">
        <v>7.784244765727405E-2</v>
      </c>
      <c r="K738" s="69">
        <v>4.8168104844282786E-2</v>
      </c>
      <c r="L738" s="75">
        <v>187.36398840426375</v>
      </c>
      <c r="M738" s="69">
        <v>28.535376256219305</v>
      </c>
      <c r="N738" s="69">
        <v>11.678362151552555</v>
      </c>
      <c r="O738" s="76">
        <v>83.981561678280315</v>
      </c>
      <c r="P738" s="76">
        <v>77.615983323251868</v>
      </c>
    </row>
    <row r="739" spans="2:16" x14ac:dyDescent="0.2">
      <c r="B739" s="66">
        <v>38735</v>
      </c>
      <c r="C739" s="74">
        <v>2006</v>
      </c>
      <c r="D739" s="68">
        <v>57.708333333333343</v>
      </c>
      <c r="E739" s="68" t="str">
        <f t="shared" si="11"/>
        <v>Low</v>
      </c>
      <c r="F739" s="68">
        <v>4297.2333685322164</v>
      </c>
      <c r="G739" s="69">
        <v>0.51005316363790953</v>
      </c>
      <c r="H739" s="69">
        <v>0.27863338614044059</v>
      </c>
      <c r="I739" s="69">
        <v>4.1000000000000002E-2</v>
      </c>
      <c r="J739" s="69">
        <v>5.3975948440087775E-2</v>
      </c>
      <c r="K739" s="69">
        <v>6.3376832864098342E-2</v>
      </c>
      <c r="L739" s="75">
        <v>169.34643995740902</v>
      </c>
      <c r="M739" s="69">
        <v>27.208924896447364</v>
      </c>
      <c r="N739" s="69">
        <v>12.879728384475474</v>
      </c>
      <c r="O739" s="76">
        <v>89.594946571564094</v>
      </c>
      <c r="P739" s="76">
        <v>77.635638694697207</v>
      </c>
    </row>
    <row r="740" spans="2:16" x14ac:dyDescent="0.2">
      <c r="B740" s="66">
        <v>38736</v>
      </c>
      <c r="C740" s="74">
        <v>2006</v>
      </c>
      <c r="D740" s="68">
        <v>68.385416666666671</v>
      </c>
      <c r="E740" s="68" t="str">
        <f t="shared" si="11"/>
        <v>Low</v>
      </c>
      <c r="F740" s="68">
        <v>4390.5555555555557</v>
      </c>
      <c r="G740" s="69">
        <v>0.47347653830736131</v>
      </c>
      <c r="H740" s="69">
        <v>0.33480385396606938</v>
      </c>
      <c r="I740" s="69">
        <v>4.4499999999999998E-2</v>
      </c>
      <c r="J740" s="69">
        <v>5.340620096429198E-2</v>
      </c>
      <c r="K740" s="69">
        <v>7.2129528524384673E-2</v>
      </c>
      <c r="L740" s="75">
        <v>141.28247149596575</v>
      </c>
      <c r="M740" s="69">
        <v>28.191384422924369</v>
      </c>
      <c r="N740" s="69">
        <v>17.666982745530071</v>
      </c>
      <c r="O740" s="76">
        <v>88.888386319761807</v>
      </c>
      <c r="P740" s="76">
        <v>78.77692390552636</v>
      </c>
    </row>
    <row r="741" spans="2:16" x14ac:dyDescent="0.2">
      <c r="B741" s="66">
        <v>38737</v>
      </c>
      <c r="C741" s="74">
        <v>2006</v>
      </c>
      <c r="D741" s="68">
        <v>84.878472222222214</v>
      </c>
      <c r="E741" s="68" t="str">
        <f t="shared" si="11"/>
        <v>Low</v>
      </c>
      <c r="F741" s="68">
        <v>4850.8736512356454</v>
      </c>
      <c r="G741" s="69">
        <v>0.47745391151664401</v>
      </c>
      <c r="H741" s="69">
        <v>0.33880510585682549</v>
      </c>
      <c r="I741" s="69">
        <v>3.6249999999999998E-2</v>
      </c>
      <c r="J741" s="69">
        <v>6.2159516718172207E-2</v>
      </c>
      <c r="K741" s="69">
        <v>6.9348594821732362E-2</v>
      </c>
      <c r="L741" s="75">
        <v>161.83633012044425</v>
      </c>
      <c r="M741" s="69">
        <v>27.995012816732537</v>
      </c>
      <c r="N741" s="69">
        <v>18.193088759591351</v>
      </c>
      <c r="O741" s="76">
        <v>87.174605467750723</v>
      </c>
      <c r="P741" s="76">
        <v>79.835723840495845</v>
      </c>
    </row>
    <row r="742" spans="2:16" x14ac:dyDescent="0.2">
      <c r="B742" s="66">
        <v>38738</v>
      </c>
      <c r="C742" s="74">
        <v>2006</v>
      </c>
      <c r="D742" s="68">
        <v>87.395833333333343</v>
      </c>
      <c r="E742" s="68" t="str">
        <f t="shared" si="11"/>
        <v>Low</v>
      </c>
      <c r="F742" s="68">
        <v>5209.2720848056497</v>
      </c>
      <c r="G742" s="69">
        <v>0.60854039793157622</v>
      </c>
      <c r="H742" s="69">
        <v>0.44722300447123364</v>
      </c>
      <c r="I742" s="69">
        <v>3.2750000000000001E-2</v>
      </c>
      <c r="J742" s="69">
        <v>8.5912599453659172E-2</v>
      </c>
      <c r="K742" s="69">
        <v>9.4062846794528934E-2</v>
      </c>
      <c r="L742" s="75">
        <v>235.43489429978925</v>
      </c>
      <c r="M742" s="69">
        <v>31.74962115026414</v>
      </c>
      <c r="N742" s="69">
        <v>21.490455039397375</v>
      </c>
      <c r="O742" s="76">
        <v>86.115142376230381</v>
      </c>
      <c r="P742" s="76">
        <v>79.314367831266452</v>
      </c>
    </row>
    <row r="743" spans="2:16" x14ac:dyDescent="0.2">
      <c r="B743" s="66">
        <v>38739</v>
      </c>
      <c r="C743" s="74">
        <v>2006</v>
      </c>
      <c r="D743" s="68">
        <v>87.065972222222214</v>
      </c>
      <c r="E743" s="68" t="str">
        <f t="shared" si="11"/>
        <v>Low</v>
      </c>
      <c r="F743" s="68">
        <v>5149.458333333333</v>
      </c>
      <c r="G743" s="69">
        <v>0.54996011677733092</v>
      </c>
      <c r="H743" s="69">
        <v>0.3891985140617541</v>
      </c>
      <c r="I743" s="69">
        <v>4.6750000000000007E-2</v>
      </c>
      <c r="J743" s="69">
        <v>8.250719882754981E-2</v>
      </c>
      <c r="K743" s="69">
        <v>8.5877512033012887E-2</v>
      </c>
      <c r="L743" s="75">
        <v>249.39850907833301</v>
      </c>
      <c r="M743" s="69">
        <v>31.778470598921121</v>
      </c>
      <c r="N743" s="69">
        <v>20.652744505642399</v>
      </c>
      <c r="O743" s="76">
        <v>85.218825347895148</v>
      </c>
      <c r="P743" s="76">
        <v>78.260090532299316</v>
      </c>
    </row>
    <row r="744" spans="2:16" x14ac:dyDescent="0.2">
      <c r="B744" s="66">
        <v>38740</v>
      </c>
      <c r="C744" s="74">
        <v>2006</v>
      </c>
      <c r="D744" s="68">
        <v>88.125</v>
      </c>
      <c r="E744" s="68" t="str">
        <f t="shared" si="11"/>
        <v>Low</v>
      </c>
      <c r="F744" s="68">
        <v>5376.7176931292242</v>
      </c>
      <c r="G744" s="69">
        <v>0.39965358843206739</v>
      </c>
      <c r="H744" s="69">
        <v>0.27577638736357857</v>
      </c>
      <c r="I744" s="69">
        <v>6.6750000000000004E-2</v>
      </c>
      <c r="J744" s="69">
        <v>7.3968861491412477E-2</v>
      </c>
      <c r="K744" s="69">
        <v>8.2602529670603775E-2</v>
      </c>
      <c r="L744" s="75">
        <v>220.47194954780974</v>
      </c>
      <c r="M744" s="69">
        <v>31.183986908496898</v>
      </c>
      <c r="N744" s="69">
        <v>18.534903836576273</v>
      </c>
      <c r="O744" s="76">
        <v>81.685433585272619</v>
      </c>
      <c r="P744" s="76">
        <v>70.360668168975621</v>
      </c>
    </row>
    <row r="745" spans="2:16" x14ac:dyDescent="0.2">
      <c r="B745" s="66">
        <v>38741</v>
      </c>
      <c r="C745" s="74">
        <v>2006</v>
      </c>
      <c r="D745" s="68">
        <v>82.8125</v>
      </c>
      <c r="E745" s="68" t="str">
        <f t="shared" si="11"/>
        <v>Low</v>
      </c>
      <c r="F745" s="68">
        <v>5668.2</v>
      </c>
      <c r="G745" s="69">
        <v>0.62561123931905815</v>
      </c>
      <c r="H745" s="69">
        <v>0.44317446449031439</v>
      </c>
      <c r="I745" s="69">
        <v>4.9250000000000002E-2</v>
      </c>
      <c r="J745" s="69">
        <v>9.6707376832383563E-2</v>
      </c>
      <c r="K745" s="69">
        <v>0.11666543870891476</v>
      </c>
      <c r="L745" s="75">
        <v>258.97655602280827</v>
      </c>
      <c r="M745" s="69">
        <v>31.824581114795151</v>
      </c>
      <c r="N745" s="69">
        <v>19.703279946027699</v>
      </c>
      <c r="O745" s="76">
        <v>84.799616353771171</v>
      </c>
      <c r="P745" s="76">
        <v>74.113877111979335</v>
      </c>
    </row>
    <row r="746" spans="2:16" x14ac:dyDescent="0.2">
      <c r="B746" s="66">
        <v>38742</v>
      </c>
      <c r="C746" s="74">
        <v>2006</v>
      </c>
      <c r="D746" s="68">
        <v>71.770833333333343</v>
      </c>
      <c r="E746" s="68" t="str">
        <f t="shared" si="11"/>
        <v>Low</v>
      </c>
      <c r="F746" s="68">
        <v>5842.4005582693617</v>
      </c>
      <c r="G746" s="69">
        <v>0.83484200502909645</v>
      </c>
      <c r="H746" s="69">
        <v>0.81875576190767962</v>
      </c>
      <c r="I746" s="69">
        <v>6.0999999999999999E-2</v>
      </c>
      <c r="J746" s="69">
        <v>7.3483994871019628E-2</v>
      </c>
      <c r="K746" s="69">
        <v>0.15646948741695396</v>
      </c>
      <c r="L746" s="75">
        <v>262.21235140963677</v>
      </c>
      <c r="M746" s="69">
        <v>29.66462236917112</v>
      </c>
      <c r="N746" s="69">
        <v>25.897041820249829</v>
      </c>
      <c r="O746" s="76">
        <v>91.424223445607154</v>
      </c>
      <c r="P746" s="76">
        <v>81.38090914477371</v>
      </c>
    </row>
    <row r="747" spans="2:16" x14ac:dyDescent="0.2">
      <c r="B747" s="66">
        <v>38743</v>
      </c>
      <c r="C747" s="74">
        <v>2006</v>
      </c>
      <c r="D747" s="68">
        <v>68.038194444444443</v>
      </c>
      <c r="E747" s="68" t="str">
        <f t="shared" si="11"/>
        <v>Low</v>
      </c>
      <c r="F747" s="68">
        <v>4946.9326683291802</v>
      </c>
      <c r="G747" s="69">
        <v>0.61964428985827491</v>
      </c>
      <c r="H747" s="69">
        <v>0.44024335727084174</v>
      </c>
      <c r="I747" s="69">
        <v>5.8999999999999997E-2</v>
      </c>
      <c r="J747" s="69">
        <v>0.11107871780979235</v>
      </c>
      <c r="K747" s="69">
        <v>0.12217590322414318</v>
      </c>
      <c r="L747" s="75">
        <v>169.89395326881549</v>
      </c>
      <c r="M747" s="69">
        <v>28.500093976108612</v>
      </c>
      <c r="N747" s="69">
        <v>17.877164069838955</v>
      </c>
      <c r="O747" s="76">
        <v>82.394690785542664</v>
      </c>
      <c r="P747" s="76">
        <v>72.744674067791337</v>
      </c>
    </row>
    <row r="748" spans="2:16" x14ac:dyDescent="0.2">
      <c r="B748" s="66">
        <v>38744</v>
      </c>
      <c r="C748" s="74">
        <v>2006</v>
      </c>
      <c r="D748" s="68">
        <v>51.701388888888886</v>
      </c>
      <c r="E748" s="68" t="str">
        <f t="shared" si="11"/>
        <v>Low</v>
      </c>
      <c r="F748" s="68">
        <v>4538.6778593913959</v>
      </c>
      <c r="G748" s="69">
        <v>0.471424595632641</v>
      </c>
      <c r="H748" s="69">
        <v>0.32405992444356074</v>
      </c>
      <c r="I748" s="69">
        <v>4.6249999999999999E-2</v>
      </c>
      <c r="J748" s="69">
        <v>8.5229960931874044E-2</v>
      </c>
      <c r="K748" s="69">
        <v>8.158142423554908E-2</v>
      </c>
      <c r="L748" s="75">
        <v>156.8022144312595</v>
      </c>
      <c r="M748" s="69">
        <v>30.14169844103964</v>
      </c>
      <c r="N748" s="69">
        <v>18.952943543257248</v>
      </c>
      <c r="O748" s="76">
        <v>82.152841854733339</v>
      </c>
      <c r="P748" s="76">
        <v>75.148177151897201</v>
      </c>
    </row>
    <row r="749" spans="2:16" x14ac:dyDescent="0.2">
      <c r="B749" s="66">
        <v>38745</v>
      </c>
      <c r="C749" s="74">
        <v>2006</v>
      </c>
      <c r="D749" s="68">
        <v>63.246527777777786</v>
      </c>
      <c r="E749" s="68" t="str">
        <f t="shared" si="11"/>
        <v>Low</v>
      </c>
      <c r="F749" s="68">
        <v>4829.0124858115814</v>
      </c>
      <c r="G749" s="69">
        <v>0.46546048859729788</v>
      </c>
      <c r="H749" s="69">
        <v>0.30779776974501449</v>
      </c>
      <c r="I749" s="69">
        <v>4.1250000000000002E-2</v>
      </c>
      <c r="J749" s="69">
        <v>8.9271684693663658E-2</v>
      </c>
      <c r="K749" s="69">
        <v>7.4382443537449688E-2</v>
      </c>
      <c r="L749" s="75">
        <v>172.83310669217448</v>
      </c>
      <c r="M749" s="69">
        <v>26.662727545832556</v>
      </c>
      <c r="N749" s="69">
        <v>16.562457662371848</v>
      </c>
      <c r="O749" s="76">
        <v>81.092125075087154</v>
      </c>
      <c r="P749" s="76">
        <v>76.175662542740568</v>
      </c>
    </row>
    <row r="750" spans="2:16" x14ac:dyDescent="0.2">
      <c r="B750" s="66">
        <v>38746</v>
      </c>
      <c r="C750" s="74">
        <v>2006</v>
      </c>
      <c r="D750" s="68">
        <v>83.038194444444443</v>
      </c>
      <c r="E750" s="68" t="str">
        <f t="shared" si="11"/>
        <v>Low</v>
      </c>
      <c r="F750" s="68">
        <v>5324.125</v>
      </c>
      <c r="G750" s="69">
        <v>0.47053815272360877</v>
      </c>
      <c r="H750" s="69">
        <v>0.32473466074847973</v>
      </c>
      <c r="I750" s="69">
        <v>4.9750000000000003E-2</v>
      </c>
      <c r="J750" s="69">
        <v>6.6739017764037956E-2</v>
      </c>
      <c r="K750" s="69">
        <v>7.7104098488172776E-2</v>
      </c>
      <c r="L750" s="75">
        <v>183.0332730571975</v>
      </c>
      <c r="M750" s="69">
        <v>28.186589334449121</v>
      </c>
      <c r="N750" s="69">
        <v>17.321643013084504</v>
      </c>
      <c r="O750" s="76">
        <v>86.020057233920625</v>
      </c>
      <c r="P750" s="76">
        <v>76.597126982990105</v>
      </c>
    </row>
    <row r="751" spans="2:16" x14ac:dyDescent="0.2">
      <c r="B751" s="66">
        <v>38747</v>
      </c>
      <c r="C751" s="74">
        <v>2006</v>
      </c>
      <c r="D751" s="68">
        <v>84.340277777777786</v>
      </c>
      <c r="E751" s="68" t="str">
        <f t="shared" si="11"/>
        <v>Low</v>
      </c>
      <c r="F751" s="68">
        <v>5248.1891987292593</v>
      </c>
      <c r="G751" s="69">
        <v>0.52506808941574312</v>
      </c>
      <c r="H751" s="69">
        <v>0.32308153923188676</v>
      </c>
      <c r="I751" s="69">
        <v>5.5750000000000001E-2</v>
      </c>
      <c r="J751" s="69">
        <v>6.6449553088310173E-2</v>
      </c>
      <c r="K751" s="69">
        <v>7.0924194774785856E-2</v>
      </c>
      <c r="L751" s="75">
        <v>181.82307732501275</v>
      </c>
      <c r="M751" s="69">
        <v>29.353555679484099</v>
      </c>
      <c r="N751" s="69">
        <v>16.173485409460913</v>
      </c>
      <c r="O751" s="76">
        <v>87.54262709085144</v>
      </c>
      <c r="P751" s="76">
        <v>78.390956253877306</v>
      </c>
    </row>
    <row r="752" spans="2:16" x14ac:dyDescent="0.2">
      <c r="B752" s="66">
        <v>38748</v>
      </c>
      <c r="C752" s="74">
        <v>2006</v>
      </c>
      <c r="D752" s="68">
        <v>99.097222222222214</v>
      </c>
      <c r="E752" s="68" t="str">
        <f t="shared" si="11"/>
        <v>High</v>
      </c>
      <c r="F752" s="68">
        <v>5381.416666666667</v>
      </c>
      <c r="G752" s="69">
        <v>0.54768945097046939</v>
      </c>
      <c r="H752" s="69">
        <v>0.31014705828956129</v>
      </c>
      <c r="I752" s="69">
        <v>4.8000000000000001E-2</v>
      </c>
      <c r="J752" s="69">
        <v>8.2914458117315293E-2</v>
      </c>
      <c r="K752" s="69">
        <v>6.7451092139563559E-2</v>
      </c>
      <c r="L752" s="75">
        <v>178.11955698047245</v>
      </c>
      <c r="M752" s="69">
        <v>30.16708673071944</v>
      </c>
      <c r="N752" s="69">
        <v>15.776715593545491</v>
      </c>
      <c r="O752" s="76">
        <v>85.094686185426596</v>
      </c>
      <c r="P752" s="76">
        <v>78.587301338457692</v>
      </c>
    </row>
    <row r="753" spans="2:16" x14ac:dyDescent="0.2">
      <c r="B753" s="66">
        <v>38749</v>
      </c>
      <c r="C753" s="74">
        <v>2006</v>
      </c>
      <c r="D753" s="68">
        <v>94.444444444444457</v>
      </c>
      <c r="E753" s="68" t="str">
        <f t="shared" si="11"/>
        <v>High</v>
      </c>
      <c r="F753" s="68">
        <v>4776.9004207573662</v>
      </c>
      <c r="G753" s="69">
        <v>0.43974072213738979</v>
      </c>
      <c r="H753" s="69">
        <v>0.22360145854216029</v>
      </c>
      <c r="I753" s="69">
        <v>0.04</v>
      </c>
      <c r="J753" s="69">
        <v>6.1698085434552477E-2</v>
      </c>
      <c r="K753" s="69">
        <v>4.816983626150674E-2</v>
      </c>
      <c r="L753" s="75">
        <v>180.148160140165</v>
      </c>
      <c r="M753" s="69">
        <v>28.639838868092969</v>
      </c>
      <c r="N753" s="69">
        <v>13.309861596627085</v>
      </c>
      <c r="O753" s="76">
        <v>86.154787080707479</v>
      </c>
      <c r="P753" s="76">
        <v>78.741636373132749</v>
      </c>
    </row>
    <row r="754" spans="2:16" x14ac:dyDescent="0.2">
      <c r="B754" s="66">
        <v>38750</v>
      </c>
      <c r="C754" s="74">
        <v>2006</v>
      </c>
      <c r="D754" s="68">
        <v>33.420138888888893</v>
      </c>
      <c r="E754" s="68" t="str">
        <f t="shared" si="11"/>
        <v>Low</v>
      </c>
      <c r="F754" s="68">
        <v>3582.6168224299054</v>
      </c>
      <c r="G754" s="69">
        <v>0.46129404211300667</v>
      </c>
      <c r="H754" s="69">
        <v>0.19147084426827357</v>
      </c>
      <c r="I754" s="69">
        <v>5.45E-2</v>
      </c>
      <c r="J754" s="69">
        <v>9.0988652202982412E-2</v>
      </c>
      <c r="K754" s="69">
        <v>5.0693404916457054E-2</v>
      </c>
      <c r="L754" s="75">
        <v>144.05527473870177</v>
      </c>
      <c r="M754" s="69">
        <v>28.73453211766029</v>
      </c>
      <c r="N754" s="69">
        <v>10.939957535684719</v>
      </c>
      <c r="O754" s="76">
        <v>80.530231842438596</v>
      </c>
      <c r="P754" s="76">
        <v>73.866181518529515</v>
      </c>
    </row>
    <row r="755" spans="2:16" x14ac:dyDescent="0.2">
      <c r="B755" s="66">
        <v>38751</v>
      </c>
      <c r="C755" s="74">
        <v>2006</v>
      </c>
      <c r="D755" s="68">
        <v>58.003472222222221</v>
      </c>
      <c r="E755" s="68" t="str">
        <f t="shared" si="11"/>
        <v>Low</v>
      </c>
      <c r="F755" s="68">
        <v>3582.5366568914956</v>
      </c>
      <c r="G755" s="69">
        <v>0.42329749947877654</v>
      </c>
      <c r="H755" s="69">
        <v>0.17576707305182768</v>
      </c>
      <c r="I755" s="69">
        <v>4.8000000000000001E-2</v>
      </c>
      <c r="J755" s="69">
        <v>8.299815814720958E-2</v>
      </c>
      <c r="K755" s="69">
        <v>4.2184145476627306E-2</v>
      </c>
      <c r="L755" s="75">
        <v>141.2069680197605</v>
      </c>
      <c r="M755" s="69">
        <v>25.351849744871647</v>
      </c>
      <c r="N755" s="69">
        <v>9.9613471397525881</v>
      </c>
      <c r="O755" s="76">
        <v>80.656503327245005</v>
      </c>
      <c r="P755" s="76">
        <v>76.32309886819661</v>
      </c>
    </row>
    <row r="756" spans="2:16" x14ac:dyDescent="0.2">
      <c r="B756" s="66">
        <v>38752</v>
      </c>
      <c r="C756" s="74">
        <v>2006</v>
      </c>
      <c r="D756" s="68">
        <v>98.125</v>
      </c>
      <c r="E756" s="68" t="str">
        <f t="shared" si="11"/>
        <v>High</v>
      </c>
      <c r="F756" s="68">
        <v>4412.5260960334026</v>
      </c>
      <c r="G756" s="69">
        <v>0.41133480492524604</v>
      </c>
      <c r="H756" s="69">
        <v>0.13840950186317183</v>
      </c>
      <c r="I756" s="69">
        <v>2.75E-2</v>
      </c>
      <c r="J756" s="69">
        <v>8.4583601066015493E-2</v>
      </c>
      <c r="K756" s="69">
        <v>4.8365003769599173E-2</v>
      </c>
      <c r="L756" s="75">
        <v>164.32807181716475</v>
      </c>
      <c r="M756" s="69">
        <v>25.594514708661404</v>
      </c>
      <c r="N756" s="69">
        <v>7.0782552503679304</v>
      </c>
      <c r="O756" s="76">
        <v>79.700066544315774</v>
      </c>
      <c r="P756" s="76">
        <v>65.503960251365271</v>
      </c>
    </row>
    <row r="757" spans="2:16" x14ac:dyDescent="0.2">
      <c r="B757" s="66">
        <v>38753</v>
      </c>
      <c r="C757" s="74">
        <v>2006</v>
      </c>
      <c r="D757" s="68">
        <v>91.336805555555557</v>
      </c>
      <c r="E757" s="68" t="str">
        <f t="shared" si="11"/>
        <v>High</v>
      </c>
      <c r="F757" s="68">
        <v>4304.6175340551845</v>
      </c>
      <c r="G757" s="69">
        <v>0.48817665341135918</v>
      </c>
      <c r="H757" s="69">
        <v>0.24338114529342458</v>
      </c>
      <c r="I757" s="69">
        <v>3.5250000000000004E-2</v>
      </c>
      <c r="J757" s="69">
        <v>7.8244054348936221E-2</v>
      </c>
      <c r="K757" s="69">
        <v>6.9404728727988932E-2</v>
      </c>
      <c r="L757" s="75">
        <v>159.2976320409465</v>
      </c>
      <c r="M757" s="69">
        <v>24.76190931979346</v>
      </c>
      <c r="N757" s="69">
        <v>10.545194211310388</v>
      </c>
      <c r="O757" s="76">
        <v>84.238266583243998</v>
      </c>
      <c r="P757" s="76">
        <v>71.956486710563112</v>
      </c>
    </row>
    <row r="758" spans="2:16" x14ac:dyDescent="0.2">
      <c r="B758" s="66">
        <v>38754</v>
      </c>
      <c r="C758" s="74">
        <v>2006</v>
      </c>
      <c r="D758" s="68">
        <v>41.232638888888893</v>
      </c>
      <c r="E758" s="68" t="str">
        <f t="shared" si="11"/>
        <v>Low</v>
      </c>
      <c r="F758" s="68">
        <v>3770.1121076233185</v>
      </c>
      <c r="G758" s="69">
        <v>0.47003242081446595</v>
      </c>
      <c r="H758" s="69">
        <v>0.26558394960106335</v>
      </c>
      <c r="I758" s="69">
        <v>4.9000000000000002E-2</v>
      </c>
      <c r="J758" s="69">
        <v>7.3542915915527807E-2</v>
      </c>
      <c r="K758" s="69">
        <v>6.0157884230802067E-2</v>
      </c>
      <c r="L758" s="75">
        <v>156.4811492164435</v>
      </c>
      <c r="M758" s="69">
        <v>28.05932423475813</v>
      </c>
      <c r="N758" s="69">
        <v>14.55993211951913</v>
      </c>
      <c r="O758" s="76">
        <v>84.575315636331965</v>
      </c>
      <c r="P758" s="76">
        <v>77.669723580744019</v>
      </c>
    </row>
    <row r="759" spans="2:16" x14ac:dyDescent="0.2">
      <c r="B759" s="66">
        <v>38755</v>
      </c>
      <c r="C759" s="74">
        <v>2006</v>
      </c>
      <c r="D759" s="68">
        <v>69.600694444444457</v>
      </c>
      <c r="E759" s="68" t="str">
        <f t="shared" si="11"/>
        <v>Low</v>
      </c>
      <c r="F759" s="68">
        <v>4414.9800217944066</v>
      </c>
      <c r="G759" s="69">
        <v>0.55686874271703179</v>
      </c>
      <c r="H759" s="69">
        <v>0.39265848847186713</v>
      </c>
      <c r="I759" s="69">
        <v>5.8500000000000003E-2</v>
      </c>
      <c r="J759" s="69">
        <v>7.4868899616403861E-2</v>
      </c>
      <c r="K759" s="69">
        <v>9.2339224967433284E-2</v>
      </c>
      <c r="L759" s="75">
        <v>181.71336117325376</v>
      </c>
      <c r="M759" s="69">
        <v>27.612758942074986</v>
      </c>
      <c r="N759" s="69">
        <v>17.250254346940157</v>
      </c>
      <c r="O759" s="76">
        <v>86.79041063067902</v>
      </c>
      <c r="P759" s="76">
        <v>76.894503221811959</v>
      </c>
    </row>
    <row r="760" spans="2:16" x14ac:dyDescent="0.2">
      <c r="B760" s="66">
        <v>38756</v>
      </c>
      <c r="C760" s="74">
        <v>2006</v>
      </c>
      <c r="D760" s="68">
        <v>71.458333333333329</v>
      </c>
      <c r="E760" s="68" t="str">
        <f t="shared" si="11"/>
        <v>Low</v>
      </c>
      <c r="F760" s="68">
        <v>4468.208333333333</v>
      </c>
      <c r="G760" s="69">
        <v>0.51955739345225993</v>
      </c>
      <c r="H760" s="69">
        <v>0.32629161622294545</v>
      </c>
      <c r="I760" s="69">
        <v>0.04</v>
      </c>
      <c r="J760" s="69">
        <v>8.1765092047472371E-2</v>
      </c>
      <c r="K760" s="69">
        <v>6.0624656484574532E-2</v>
      </c>
      <c r="L760" s="75">
        <v>176.26902598263774</v>
      </c>
      <c r="M760" s="69">
        <v>26.568159686840385</v>
      </c>
      <c r="N760" s="69">
        <v>16.133418584249196</v>
      </c>
      <c r="O760" s="76">
        <v>84.522572084720153</v>
      </c>
      <c r="P760" s="76">
        <v>81.726941716259276</v>
      </c>
    </row>
    <row r="761" spans="2:16" x14ac:dyDescent="0.2">
      <c r="B761" s="66">
        <v>38757</v>
      </c>
      <c r="C761" s="74">
        <v>2006</v>
      </c>
      <c r="D761" s="68">
        <v>86.111111111111114</v>
      </c>
      <c r="E761" s="68" t="str">
        <f t="shared" si="11"/>
        <v>Low</v>
      </c>
      <c r="F761" s="68">
        <v>4317</v>
      </c>
      <c r="G761" s="69">
        <v>0.56799863281445451</v>
      </c>
      <c r="H761" s="69">
        <v>0.36319893913597406</v>
      </c>
      <c r="I761" s="69">
        <v>3.6249999999999998E-2</v>
      </c>
      <c r="J761" s="69">
        <v>7.4064030728773281E-2</v>
      </c>
      <c r="K761" s="69">
        <v>8.6793623102217735E-2</v>
      </c>
      <c r="L761" s="75">
        <v>194.49642607057851</v>
      </c>
      <c r="M761" s="69">
        <v>26.667671586485401</v>
      </c>
      <c r="N761" s="69">
        <v>14.968511226248634</v>
      </c>
      <c r="O761" s="76">
        <v>87.202538077778485</v>
      </c>
      <c r="P761" s="76">
        <v>76.546502805609251</v>
      </c>
    </row>
    <row r="762" spans="2:16" x14ac:dyDescent="0.2">
      <c r="B762" s="66">
        <v>38758</v>
      </c>
      <c r="C762" s="74">
        <v>2006</v>
      </c>
      <c r="D762" s="68">
        <v>92.204861111111114</v>
      </c>
      <c r="E762" s="68" t="str">
        <f t="shared" si="11"/>
        <v>High</v>
      </c>
      <c r="F762" s="68">
        <v>4135.125</v>
      </c>
      <c r="G762" s="69">
        <v>0.50303434074554376</v>
      </c>
      <c r="H762" s="69">
        <v>0.28712304790665338</v>
      </c>
      <c r="I762" s="69">
        <v>3.875E-2</v>
      </c>
      <c r="J762" s="69">
        <v>8.0700832799795286E-2</v>
      </c>
      <c r="K762" s="69">
        <v>8.3372578937913569E-2</v>
      </c>
      <c r="L762" s="75">
        <v>198.37005070850876</v>
      </c>
      <c r="M762" s="69">
        <v>26.586599382555793</v>
      </c>
      <c r="N762" s="69">
        <v>12.870833799886586</v>
      </c>
      <c r="O762" s="76">
        <v>84.212559893336532</v>
      </c>
      <c r="P762" s="76">
        <v>71.425014740473699</v>
      </c>
    </row>
    <row r="763" spans="2:16" x14ac:dyDescent="0.2">
      <c r="B763" s="66">
        <v>38759</v>
      </c>
      <c r="C763" s="74">
        <v>2006</v>
      </c>
      <c r="D763" s="68">
        <v>98.315972222222229</v>
      </c>
      <c r="E763" s="68" t="str">
        <f t="shared" si="11"/>
        <v>High</v>
      </c>
      <c r="F763" s="68">
        <v>4700.208333333333</v>
      </c>
      <c r="G763" s="69">
        <v>0.58359449097717297</v>
      </c>
      <c r="H763" s="69">
        <v>0.3421877178435353</v>
      </c>
      <c r="I763" s="69">
        <v>6.0499999999999998E-2</v>
      </c>
      <c r="J763" s="69">
        <v>8.4903283680474603E-2</v>
      </c>
      <c r="K763" s="69">
        <v>8.2016313043070499E-2</v>
      </c>
      <c r="L763" s="75">
        <v>184.2530463307115</v>
      </c>
      <c r="M763" s="69">
        <v>28.294897797777534</v>
      </c>
      <c r="N763" s="69">
        <v>14.799355425801233</v>
      </c>
      <c r="O763" s="76">
        <v>85.708638036679474</v>
      </c>
      <c r="P763" s="76">
        <v>76.45502436774548</v>
      </c>
    </row>
    <row r="764" spans="2:16" x14ac:dyDescent="0.2">
      <c r="B764" s="66">
        <v>38760</v>
      </c>
      <c r="C764" s="74">
        <v>2006</v>
      </c>
      <c r="D764" s="68">
        <v>88.802083333333343</v>
      </c>
      <c r="E764" s="68" t="str">
        <f t="shared" si="11"/>
        <v>Low</v>
      </c>
      <c r="F764" s="68">
        <v>4844.625</v>
      </c>
      <c r="G764" s="69">
        <v>0.45571831570047561</v>
      </c>
      <c r="H764" s="69">
        <v>0.33007437648166782</v>
      </c>
      <c r="I764" s="69">
        <v>3.2250000000000001E-2</v>
      </c>
      <c r="J764" s="69">
        <v>6.650171888378574E-2</v>
      </c>
      <c r="K764" s="69">
        <v>7.91251400222448E-2</v>
      </c>
      <c r="L764" s="75">
        <v>209.59143679726199</v>
      </c>
      <c r="M764" s="69">
        <v>29.610452170565658</v>
      </c>
      <c r="N764" s="69">
        <v>19.127710718761136</v>
      </c>
      <c r="O764" s="76">
        <v>85.599434901994826</v>
      </c>
      <c r="P764" s="76">
        <v>76.34375643988875</v>
      </c>
    </row>
    <row r="765" spans="2:16" x14ac:dyDescent="0.2">
      <c r="B765" s="66">
        <v>38761</v>
      </c>
      <c r="C765" s="74">
        <v>2006</v>
      </c>
      <c r="D765" s="68">
        <v>80.503472222222214</v>
      </c>
      <c r="E765" s="68" t="str">
        <f t="shared" si="11"/>
        <v>Low</v>
      </c>
      <c r="F765" s="68">
        <v>5067.083333333333</v>
      </c>
      <c r="G765" s="69">
        <v>0.4371032756103117</v>
      </c>
      <c r="H765" s="69">
        <v>0.33941728414365596</v>
      </c>
      <c r="I765" s="69">
        <v>4.1499999999999995E-2</v>
      </c>
      <c r="J765" s="69">
        <v>5.561731686277633E-2</v>
      </c>
      <c r="K765" s="69">
        <v>0.10058989891483594</v>
      </c>
      <c r="L765" s="75">
        <v>170.81387320529251</v>
      </c>
      <c r="M765" s="69">
        <v>26.695059937707967</v>
      </c>
      <c r="N765" s="69">
        <v>16.778059266892011</v>
      </c>
      <c r="O765" s="76">
        <v>87.458057077342318</v>
      </c>
      <c r="P765" s="76">
        <v>70.788181519308225</v>
      </c>
    </row>
    <row r="766" spans="2:16" x14ac:dyDescent="0.2">
      <c r="B766" s="66">
        <v>38762</v>
      </c>
      <c r="C766" s="74">
        <v>2006</v>
      </c>
      <c r="D766" s="68">
        <v>67.5</v>
      </c>
      <c r="E766" s="68" t="str">
        <f t="shared" si="11"/>
        <v>Low</v>
      </c>
      <c r="F766" s="68">
        <v>5032.458333333333</v>
      </c>
      <c r="G766" s="69">
        <v>0.57558726717616471</v>
      </c>
      <c r="H766" s="69">
        <v>0.48374964782106167</v>
      </c>
      <c r="I766" s="69">
        <v>5.475E-2</v>
      </c>
      <c r="J766" s="69">
        <v>6.4945512679786668E-2</v>
      </c>
      <c r="K766" s="69">
        <v>9.5399642565935139E-2</v>
      </c>
      <c r="L766" s="75">
        <v>180.10373739030626</v>
      </c>
      <c r="M766" s="69">
        <v>28.068974227504398</v>
      </c>
      <c r="N766" s="69">
        <v>21.392489575065959</v>
      </c>
      <c r="O766" s="76">
        <v>88.921676914182584</v>
      </c>
      <c r="P766" s="76">
        <v>80.636737405785993</v>
      </c>
    </row>
    <row r="767" spans="2:16" x14ac:dyDescent="0.2">
      <c r="B767" s="66">
        <v>38763</v>
      </c>
      <c r="C767" s="74">
        <v>2006</v>
      </c>
      <c r="D767" s="68">
        <v>85.520833333333329</v>
      </c>
      <c r="E767" s="68" t="str">
        <f t="shared" si="11"/>
        <v>Low</v>
      </c>
      <c r="F767" s="68">
        <v>5203.541666666667</v>
      </c>
      <c r="G767" s="69">
        <v>0.52718226791904554</v>
      </c>
      <c r="H767" s="69">
        <v>0.35024558426464342</v>
      </c>
      <c r="I767" s="69">
        <v>5.2249999999999998E-2</v>
      </c>
      <c r="J767" s="69">
        <v>6.7107553237103296E-2</v>
      </c>
      <c r="K767" s="69">
        <v>8.6229530986885738E-2</v>
      </c>
      <c r="L767" s="75">
        <v>194.96959550455199</v>
      </c>
      <c r="M767" s="69">
        <v>27.253468827654128</v>
      </c>
      <c r="N767" s="69">
        <v>15.687234585719908</v>
      </c>
      <c r="O767" s="76">
        <v>87.485826539642119</v>
      </c>
      <c r="P767" s="76">
        <v>75.796722788413632</v>
      </c>
    </row>
    <row r="768" spans="2:16" x14ac:dyDescent="0.2">
      <c r="B768" s="66">
        <v>38764</v>
      </c>
      <c r="C768" s="74">
        <v>2006</v>
      </c>
      <c r="D768" s="68">
        <v>76.840277777777771</v>
      </c>
      <c r="E768" s="68" t="str">
        <f t="shared" si="11"/>
        <v>Low</v>
      </c>
      <c r="F768" s="68">
        <v>4762.666666666667</v>
      </c>
      <c r="G768" s="69">
        <v>0.53919548008888574</v>
      </c>
      <c r="H768" s="69">
        <v>0.28207991380634095</v>
      </c>
      <c r="I768" s="69">
        <v>4.2000000000000003E-2</v>
      </c>
      <c r="J768" s="69">
        <v>6.6529983062334874E-2</v>
      </c>
      <c r="K768" s="69">
        <v>6.616174229783936E-2</v>
      </c>
      <c r="L768" s="75">
        <v>183.83399746230126</v>
      </c>
      <c r="M768" s="69">
        <v>28.436823302666088</v>
      </c>
      <c r="N768" s="69">
        <v>13.025923695839776</v>
      </c>
      <c r="O768" s="76">
        <v>87.866545247300451</v>
      </c>
      <c r="P768" s="76">
        <v>76.93519912637602</v>
      </c>
    </row>
    <row r="769" spans="2:16" x14ac:dyDescent="0.2">
      <c r="B769" s="66">
        <v>38765</v>
      </c>
      <c r="C769" s="74">
        <v>2006</v>
      </c>
      <c r="D769" s="68">
        <v>93.697916666666671</v>
      </c>
      <c r="E769" s="68" t="str">
        <f t="shared" si="11"/>
        <v>High</v>
      </c>
      <c r="F769" s="68">
        <v>5145.833333333333</v>
      </c>
      <c r="G769" s="69">
        <v>0.45766171690421054</v>
      </c>
      <c r="H769" s="69">
        <v>0.24011080436842108</v>
      </c>
      <c r="I769" s="69">
        <v>4.2500000000000003E-2</v>
      </c>
      <c r="J769" s="69">
        <v>5.3200842298150544E-2</v>
      </c>
      <c r="K769" s="69">
        <v>5.0563767974413809E-2</v>
      </c>
      <c r="L769" s="75">
        <v>190.92513555996601</v>
      </c>
      <c r="M769" s="69">
        <v>28.200975322139747</v>
      </c>
      <c r="N769" s="69">
        <v>13.24174257827022</v>
      </c>
      <c r="O769" s="76">
        <v>88.542384263988211</v>
      </c>
      <c r="P769" s="76">
        <v>79.24376614653292</v>
      </c>
    </row>
    <row r="770" spans="2:16" x14ac:dyDescent="0.2">
      <c r="B770" s="66">
        <v>38766</v>
      </c>
      <c r="C770" s="74">
        <v>2006</v>
      </c>
      <c r="D770" s="68">
        <v>76.944444444444443</v>
      </c>
      <c r="E770" s="68" t="str">
        <f t="shared" ref="E770:E833" si="12">IF(D770&gt;90,"High","Low")</f>
        <v>Low</v>
      </c>
      <c r="F770" s="68">
        <v>4432.791666666667</v>
      </c>
      <c r="G770" s="69">
        <v>0.47100220281368965</v>
      </c>
      <c r="H770" s="69">
        <v>0.22179965301540602</v>
      </c>
      <c r="I770" s="69">
        <v>3.6750000000000005E-2</v>
      </c>
      <c r="J770" s="69">
        <v>4.7252132299865732E-2</v>
      </c>
      <c r="K770" s="69">
        <v>3.9985287578758313E-2</v>
      </c>
      <c r="L770" s="75">
        <v>199.60936072988574</v>
      </c>
      <c r="M770" s="69">
        <v>28.900200861692166</v>
      </c>
      <c r="N770" s="69">
        <v>12.419622267083344</v>
      </c>
      <c r="O770" s="76">
        <v>90.114989635992998</v>
      </c>
      <c r="P770" s="76">
        <v>82.236882632492609</v>
      </c>
    </row>
    <row r="771" spans="2:16" x14ac:dyDescent="0.2">
      <c r="B771" s="66">
        <v>38767</v>
      </c>
      <c r="C771" s="74">
        <v>2006</v>
      </c>
      <c r="D771" s="68">
        <v>77.951388888888886</v>
      </c>
      <c r="E771" s="68" t="str">
        <f t="shared" si="12"/>
        <v>Low</v>
      </c>
      <c r="F771" s="68">
        <v>4048</v>
      </c>
      <c r="G771" s="69">
        <v>0.40371192946393281</v>
      </c>
      <c r="H771" s="69">
        <v>0.18681259399188901</v>
      </c>
      <c r="I771" s="69">
        <v>3.6500000000000005E-2</v>
      </c>
      <c r="J771" s="69">
        <v>4.1646934533128961E-2</v>
      </c>
      <c r="K771" s="69">
        <v>3.780973290681814E-2</v>
      </c>
      <c r="L771" s="75">
        <v>138.99031326443674</v>
      </c>
      <c r="M771" s="69">
        <v>24.111878324877914</v>
      </c>
      <c r="N771" s="69">
        <v>9.9434746958308118</v>
      </c>
      <c r="O771" s="76">
        <v>89.838551414921383</v>
      </c>
      <c r="P771" s="76">
        <v>80.063634661523537</v>
      </c>
    </row>
    <row r="772" spans="2:16" x14ac:dyDescent="0.2">
      <c r="B772" s="66">
        <v>38768</v>
      </c>
      <c r="C772" s="74">
        <v>2006</v>
      </c>
      <c r="D772" s="68">
        <v>80.989583333333343</v>
      </c>
      <c r="E772" s="68" t="str">
        <f t="shared" si="12"/>
        <v>Low</v>
      </c>
      <c r="F772" s="68">
        <v>3899.1860869565189</v>
      </c>
      <c r="G772" s="69">
        <v>0.40245187713684732</v>
      </c>
      <c r="H772" s="69">
        <v>0.2039178763626924</v>
      </c>
      <c r="I772" s="69">
        <v>3.3250000000000002E-2</v>
      </c>
      <c r="J772" s="69">
        <v>6.7744890240957215E-2</v>
      </c>
      <c r="K772" s="69">
        <v>4.5096803291107254E-2</v>
      </c>
      <c r="L772" s="75">
        <v>150.53969992609024</v>
      </c>
      <c r="M772" s="69">
        <v>27.480540140833135</v>
      </c>
      <c r="N772" s="69">
        <v>13.052679602197282</v>
      </c>
      <c r="O772" s="76">
        <v>83.372482549293693</v>
      </c>
      <c r="P772" s="76">
        <v>78.154826670537616</v>
      </c>
    </row>
    <row r="773" spans="2:16" x14ac:dyDescent="0.2">
      <c r="B773" s="66">
        <v>38769</v>
      </c>
      <c r="C773" s="74">
        <v>2006</v>
      </c>
      <c r="D773" s="68">
        <v>92.517361111111114</v>
      </c>
      <c r="E773" s="68" t="str">
        <f t="shared" si="12"/>
        <v>High</v>
      </c>
      <c r="F773" s="68">
        <v>4513.958333333333</v>
      </c>
      <c r="G773" s="69">
        <v>0.42086162531287202</v>
      </c>
      <c r="H773" s="69">
        <v>0.27365796510564455</v>
      </c>
      <c r="I773" s="69">
        <v>4.1250000000000002E-2</v>
      </c>
      <c r="J773" s="69">
        <v>6.1530583258688966E-2</v>
      </c>
      <c r="K773" s="69">
        <v>8.6868249148835286E-2</v>
      </c>
      <c r="L773" s="75">
        <v>205.38523078229923</v>
      </c>
      <c r="M773" s="69">
        <v>29.779371351540746</v>
      </c>
      <c r="N773" s="69">
        <v>15.534980017688468</v>
      </c>
      <c r="O773" s="76">
        <v>85.556620533068184</v>
      </c>
      <c r="P773" s="76">
        <v>68.640435449681476</v>
      </c>
    </row>
    <row r="774" spans="2:16" x14ac:dyDescent="0.2">
      <c r="B774" s="66">
        <v>38770</v>
      </c>
      <c r="C774" s="74">
        <v>2006</v>
      </c>
      <c r="D774" s="68">
        <v>82.986111111111114</v>
      </c>
      <c r="E774" s="68" t="str">
        <f t="shared" si="12"/>
        <v>Low</v>
      </c>
      <c r="F774" s="68">
        <v>5474.541666666667</v>
      </c>
      <c r="G774" s="69">
        <v>0.76061090566067169</v>
      </c>
      <c r="H774" s="69">
        <v>0.66706356143330103</v>
      </c>
      <c r="I774" s="69">
        <v>5.1000000000000004E-2</v>
      </c>
      <c r="J774" s="69">
        <v>7.3055470380745086E-2</v>
      </c>
      <c r="K774" s="69">
        <v>0.12513537655501733</v>
      </c>
      <c r="L774" s="75">
        <v>257.62267040026074</v>
      </c>
      <c r="M774" s="69">
        <v>31.245392114711443</v>
      </c>
      <c r="N774" s="69">
        <v>24.694751605091451</v>
      </c>
      <c r="O774" s="76">
        <v>90.606469512405823</v>
      </c>
      <c r="P774" s="76">
        <v>81.653202269871457</v>
      </c>
    </row>
    <row r="775" spans="2:16" x14ac:dyDescent="0.2">
      <c r="B775" s="66">
        <v>38771</v>
      </c>
      <c r="C775" s="74">
        <v>2006</v>
      </c>
      <c r="D775" s="68">
        <v>67.204861111111114</v>
      </c>
      <c r="E775" s="68" t="str">
        <f t="shared" si="12"/>
        <v>Low</v>
      </c>
      <c r="F775" s="68">
        <v>4612.625</v>
      </c>
      <c r="G775" s="69">
        <v>0.42029393396899811</v>
      </c>
      <c r="H775" s="69">
        <v>0.32637397917915506</v>
      </c>
      <c r="I775" s="69">
        <v>4.1750000000000002E-2</v>
      </c>
      <c r="J775" s="69">
        <v>5.8345932894442266E-2</v>
      </c>
      <c r="K775" s="69">
        <v>6.9990391114938585E-2</v>
      </c>
      <c r="L775" s="75">
        <v>240.7012295221115</v>
      </c>
      <c r="M775" s="69">
        <v>29.830991113360263</v>
      </c>
      <c r="N775" s="69">
        <v>21.159160969254277</v>
      </c>
      <c r="O775" s="76">
        <v>86.286360627891455</v>
      </c>
      <c r="P775" s="76">
        <v>78.815295290564833</v>
      </c>
    </row>
    <row r="776" spans="2:16" x14ac:dyDescent="0.2">
      <c r="B776" s="66">
        <v>38772</v>
      </c>
      <c r="C776" s="74">
        <v>2006</v>
      </c>
      <c r="D776" s="68">
        <v>52.864583333333336</v>
      </c>
      <c r="E776" s="68" t="str">
        <f t="shared" si="12"/>
        <v>Low</v>
      </c>
      <c r="F776" s="68">
        <v>4046.0416666666665</v>
      </c>
      <c r="G776" s="69">
        <v>0.33680511269018076</v>
      </c>
      <c r="H776" s="69">
        <v>0.19135360415632563</v>
      </c>
      <c r="I776" s="69">
        <v>3.0249999999999999E-2</v>
      </c>
      <c r="J776" s="69">
        <v>6.5911039410062308E-2</v>
      </c>
      <c r="K776" s="69">
        <v>6.3211524922211534E-2</v>
      </c>
      <c r="L776" s="75">
        <v>205.49872172133377</v>
      </c>
      <c r="M776" s="69">
        <v>26.100963055659271</v>
      </c>
      <c r="N776" s="69">
        <v>12.378639962322715</v>
      </c>
      <c r="O776" s="76">
        <v>80.633938183309169</v>
      </c>
      <c r="P776" s="76">
        <v>67.309489975266501</v>
      </c>
    </row>
    <row r="777" spans="2:16" x14ac:dyDescent="0.2">
      <c r="B777" s="66">
        <v>38773</v>
      </c>
      <c r="C777" s="74">
        <v>2006</v>
      </c>
      <c r="D777" s="68">
        <v>53.003472222222229</v>
      </c>
      <c r="E777" s="68" t="str">
        <f t="shared" si="12"/>
        <v>Low</v>
      </c>
      <c r="F777" s="68">
        <v>4655.25</v>
      </c>
      <c r="G777" s="69">
        <v>0.37502004620177937</v>
      </c>
      <c r="H777" s="69">
        <v>0.21894493152820291</v>
      </c>
      <c r="I777" s="69">
        <v>3.075E-2</v>
      </c>
      <c r="J777" s="69">
        <v>5.8077316428271984E-2</v>
      </c>
      <c r="K777" s="69">
        <v>4.8690285829899947E-2</v>
      </c>
      <c r="L777" s="75">
        <v>193.97384752999901</v>
      </c>
      <c r="M777" s="69">
        <v>26.924868532825045</v>
      </c>
      <c r="N777" s="69">
        <v>14.480824919396694</v>
      </c>
      <c r="O777" s="76">
        <v>84.695831816069827</v>
      </c>
      <c r="P777" s="76">
        <v>78.022764836716391</v>
      </c>
    </row>
    <row r="778" spans="2:16" x14ac:dyDescent="0.2">
      <c r="B778" s="66">
        <v>38774</v>
      </c>
      <c r="C778" s="74">
        <v>2006</v>
      </c>
      <c r="D778" s="68">
        <v>56.25</v>
      </c>
      <c r="E778" s="68" t="str">
        <f t="shared" si="12"/>
        <v>Low</v>
      </c>
      <c r="F778" s="68">
        <v>5107.2016895459356</v>
      </c>
      <c r="G778" s="69">
        <v>0.45530571915964368</v>
      </c>
      <c r="H778" s="69">
        <v>0.29906098601300107</v>
      </c>
      <c r="I778" s="69">
        <v>4.8000000000000001E-2</v>
      </c>
      <c r="J778" s="69">
        <v>9.0793424757371219E-2</v>
      </c>
      <c r="K778" s="69">
        <v>8.1117439597086588E-2</v>
      </c>
      <c r="L778" s="75">
        <v>211.36184016339627</v>
      </c>
      <c r="M778" s="69">
        <v>29.277981861359013</v>
      </c>
      <c r="N778" s="69">
        <v>17.532220377441618</v>
      </c>
      <c r="O778" s="76">
        <v>80.307520292638642</v>
      </c>
      <c r="P778" s="76">
        <v>73.214203912988552</v>
      </c>
    </row>
    <row r="779" spans="2:16" x14ac:dyDescent="0.2">
      <c r="B779" s="66">
        <v>38775</v>
      </c>
      <c r="C779" s="74">
        <v>2006</v>
      </c>
      <c r="D779" s="68">
        <v>62.743055555555557</v>
      </c>
      <c r="E779" s="68" t="str">
        <f t="shared" si="12"/>
        <v>Low</v>
      </c>
      <c r="F779" s="68">
        <v>4187.2170439414122</v>
      </c>
      <c r="G779" s="69">
        <v>0.39526099804655596</v>
      </c>
      <c r="H779" s="69">
        <v>0.30233232819576411</v>
      </c>
      <c r="I779" s="69">
        <v>5.3999999999999999E-2</v>
      </c>
      <c r="J779" s="69">
        <v>0.12750494853454858</v>
      </c>
      <c r="K779" s="69">
        <v>9.634382272115212E-2</v>
      </c>
      <c r="L779" s="75">
        <v>214.44635159326901</v>
      </c>
      <c r="M779" s="69">
        <v>29.070112050507596</v>
      </c>
      <c r="N779" s="69">
        <v>22.362258857287305</v>
      </c>
      <c r="O779" s="76">
        <v>68.039954999430677</v>
      </c>
      <c r="P779" s="76">
        <v>68.427765245432994</v>
      </c>
    </row>
    <row r="780" spans="2:16" x14ac:dyDescent="0.2">
      <c r="B780" s="66">
        <v>38776</v>
      </c>
      <c r="C780" s="74">
        <v>2006</v>
      </c>
      <c r="D780" s="68">
        <v>72.065972222222229</v>
      </c>
      <c r="E780" s="68" t="str">
        <f t="shared" si="12"/>
        <v>Low</v>
      </c>
      <c r="F780" s="68">
        <v>4360.625889046948</v>
      </c>
      <c r="G780" s="69">
        <v>0.58538930780865883</v>
      </c>
      <c r="H780" s="69">
        <v>0.59377104119294599</v>
      </c>
      <c r="I780" s="69">
        <v>6.5500000000000003E-2</v>
      </c>
      <c r="J780" s="69">
        <v>0.117664698319352</v>
      </c>
      <c r="K780" s="69">
        <v>0.11312044511685333</v>
      </c>
      <c r="L780" s="75">
        <v>243.2837696335078</v>
      </c>
      <c r="M780" s="69">
        <v>29.418014570932183</v>
      </c>
      <c r="N780" s="69">
        <v>30.223037508998349</v>
      </c>
      <c r="O780" s="76">
        <v>80.220337336516977</v>
      </c>
      <c r="P780" s="76">
        <v>81.252177437232447</v>
      </c>
    </row>
    <row r="781" spans="2:16" x14ac:dyDescent="0.2">
      <c r="B781" s="66">
        <v>38777</v>
      </c>
      <c r="C781" s="74">
        <v>2006</v>
      </c>
      <c r="D781" s="68">
        <v>62.395833333333329</v>
      </c>
      <c r="E781" s="68" t="str">
        <f t="shared" si="12"/>
        <v>Low</v>
      </c>
      <c r="F781" s="68">
        <v>4587.25</v>
      </c>
      <c r="G781" s="69">
        <v>0.61494043953893951</v>
      </c>
      <c r="H781" s="69">
        <v>0.54668749465311461</v>
      </c>
      <c r="I781" s="69">
        <v>0.11699999999999999</v>
      </c>
      <c r="J781" s="69">
        <v>7.181473662732378E-2</v>
      </c>
      <c r="K781" s="69">
        <v>0.11048426602152178</v>
      </c>
      <c r="L781" s="75">
        <v>158.12493512189798</v>
      </c>
      <c r="M781" s="69">
        <v>28.389115488180146</v>
      </c>
      <c r="N781" s="69">
        <v>22.853020003090901</v>
      </c>
      <c r="O781" s="76">
        <v>88.54552820615362</v>
      </c>
      <c r="P781" s="76">
        <v>80.177458475623411</v>
      </c>
    </row>
    <row r="782" spans="2:16" x14ac:dyDescent="0.2">
      <c r="B782" s="66">
        <v>38778</v>
      </c>
      <c r="C782" s="74">
        <v>2006</v>
      </c>
      <c r="D782" s="68">
        <v>15.416666666666668</v>
      </c>
      <c r="E782" s="68" t="str">
        <f t="shared" si="12"/>
        <v>Low</v>
      </c>
      <c r="F782" s="68">
        <v>4028.856548856797</v>
      </c>
      <c r="G782" s="69">
        <v>0.52993722999996717</v>
      </c>
      <c r="H782" s="69">
        <v>0.31463019999998054</v>
      </c>
      <c r="I782" s="69">
        <v>4.8500000000000001E-2</v>
      </c>
      <c r="J782" s="69">
        <v>7.2009288999995522E-2</v>
      </c>
      <c r="K782" s="69">
        <v>5.8436226999996364E-2</v>
      </c>
      <c r="L782" s="75">
        <v>125</v>
      </c>
      <c r="M782" s="69">
        <v>27.883469999998951</v>
      </c>
      <c r="N782" s="69">
        <v>15.617585999999411</v>
      </c>
      <c r="O782" s="76">
        <v>86.634617987840628</v>
      </c>
      <c r="P782" s="76">
        <v>81.730202813764592</v>
      </c>
    </row>
    <row r="783" spans="2:16" x14ac:dyDescent="0.2">
      <c r="B783" s="66">
        <v>38779</v>
      </c>
      <c r="C783" s="74">
        <v>2006</v>
      </c>
      <c r="D783" s="68">
        <v>0</v>
      </c>
      <c r="E783" s="68" t="str">
        <f t="shared" si="12"/>
        <v>Low</v>
      </c>
      <c r="F783" s="68">
        <v>4121.1808118081171</v>
      </c>
      <c r="G783" s="69">
        <v>0.48178170434833989</v>
      </c>
      <c r="H783" s="69">
        <v>0.3587578603352316</v>
      </c>
      <c r="I783" s="69">
        <v>8.7499999999999994E-2</v>
      </c>
      <c r="J783" s="69">
        <v>6.2395508443594733E-2</v>
      </c>
      <c r="K783" s="69">
        <v>5.9933325897080024E-2</v>
      </c>
      <c r="L783" s="75">
        <v>178.69130879844101</v>
      </c>
      <c r="M783" s="69">
        <v>33.115913992824893</v>
      </c>
      <c r="N783" s="69">
        <v>23.610970216093754</v>
      </c>
      <c r="O783" s="76">
        <v>87.212342895704182</v>
      </c>
      <c r="P783" s="76">
        <v>83.503353955210017</v>
      </c>
    </row>
    <row r="784" spans="2:16" x14ac:dyDescent="0.2">
      <c r="B784" s="66">
        <v>38780</v>
      </c>
      <c r="C784" s="74">
        <v>2006</v>
      </c>
      <c r="D784" s="68">
        <v>10.347222222222223</v>
      </c>
      <c r="E784" s="68" t="str">
        <f t="shared" si="12"/>
        <v>Low</v>
      </c>
      <c r="F784" s="68">
        <v>4318.4509466437166</v>
      </c>
      <c r="G784" s="69">
        <v>0.5395565399540857</v>
      </c>
      <c r="H784" s="69">
        <v>0.33586504816581769</v>
      </c>
      <c r="I784" s="69">
        <v>3.6000000000000004E-2</v>
      </c>
      <c r="J784" s="69">
        <v>6.2537771406880091E-2</v>
      </c>
      <c r="K784" s="69">
        <v>6.9270044188579419E-2</v>
      </c>
      <c r="L784" s="75">
        <v>195.1196830920415</v>
      </c>
      <c r="M784" s="69">
        <v>31.940980170093841</v>
      </c>
      <c r="N784" s="69">
        <v>17.885373061932381</v>
      </c>
      <c r="O784" s="76">
        <v>88.582737210099182</v>
      </c>
      <c r="P784" s="76">
        <v>79.683978516149111</v>
      </c>
    </row>
    <row r="785" spans="2:16" x14ac:dyDescent="0.2">
      <c r="B785" s="66">
        <v>38781</v>
      </c>
      <c r="C785" s="74">
        <v>2006</v>
      </c>
      <c r="D785" s="68">
        <v>39.704861111111114</v>
      </c>
      <c r="E785" s="68" t="str">
        <f t="shared" si="12"/>
        <v>Low</v>
      </c>
      <c r="F785" s="68">
        <v>4438.9403973509934</v>
      </c>
      <c r="G785" s="69">
        <v>0.55412935676234809</v>
      </c>
      <c r="H785" s="69">
        <v>0.27320834320144816</v>
      </c>
      <c r="I785" s="69">
        <v>4.9500000000000002E-2</v>
      </c>
      <c r="J785" s="69">
        <v>7.7383453719930884E-2</v>
      </c>
      <c r="K785" s="69">
        <v>7.0184378481100818E-2</v>
      </c>
      <c r="L785" s="75">
        <v>194.571819683738</v>
      </c>
      <c r="M785" s="69">
        <v>29.151380852063657</v>
      </c>
      <c r="N785" s="69">
        <v>12.451350347553742</v>
      </c>
      <c r="O785" s="76">
        <v>86.263737637429131</v>
      </c>
      <c r="P785" s="76">
        <v>74.731344262523947</v>
      </c>
    </row>
    <row r="786" spans="2:16" x14ac:dyDescent="0.2">
      <c r="B786" s="66">
        <v>38782</v>
      </c>
      <c r="C786" s="74">
        <v>2006</v>
      </c>
      <c r="D786" s="68">
        <v>54.583333333333343</v>
      </c>
      <c r="E786" s="68" t="str">
        <f t="shared" si="12"/>
        <v>Low</v>
      </c>
      <c r="F786" s="68">
        <v>4246.5771190365913</v>
      </c>
      <c r="G786" s="69">
        <v>0.42230957938811303</v>
      </c>
      <c r="H786" s="69">
        <v>0.24620751142402786</v>
      </c>
      <c r="I786" s="69">
        <v>4.1500000000000002E-2</v>
      </c>
      <c r="J786" s="69">
        <v>4.5963466524508299E-2</v>
      </c>
      <c r="K786" s="69">
        <v>6.2561163694364125E-2</v>
      </c>
      <c r="L786" s="75">
        <v>189.16498683451999</v>
      </c>
      <c r="M786" s="69">
        <v>30.257175823739729</v>
      </c>
      <c r="N786" s="69">
        <v>14.804645762464279</v>
      </c>
      <c r="O786" s="76">
        <v>89.251040607291031</v>
      </c>
      <c r="P786" s="76">
        <v>74.90530108986151</v>
      </c>
    </row>
    <row r="787" spans="2:16" x14ac:dyDescent="0.2">
      <c r="B787" s="66">
        <v>38783</v>
      </c>
      <c r="C787" s="74">
        <v>2006</v>
      </c>
      <c r="D787" s="68">
        <v>67.413194444444443</v>
      </c>
      <c r="E787" s="68" t="str">
        <f t="shared" si="12"/>
        <v>Low</v>
      </c>
      <c r="F787" s="68">
        <v>4625.4588235294113</v>
      </c>
      <c r="G787" s="69">
        <v>0.4243919007883733</v>
      </c>
      <c r="H787" s="69">
        <v>0.18702447659917995</v>
      </c>
      <c r="I787" s="69">
        <v>3.7249999999999998E-2</v>
      </c>
      <c r="J787" s="69">
        <v>5.619626166162011E-2</v>
      </c>
      <c r="K787" s="69">
        <v>4.0525523957141846E-2</v>
      </c>
      <c r="L787" s="75">
        <v>185.86782558888476</v>
      </c>
      <c r="M787" s="69">
        <v>26.432102755338867</v>
      </c>
      <c r="N787" s="69">
        <v>10.535009425060208</v>
      </c>
      <c r="O787" s="76">
        <v>86.942483537176074</v>
      </c>
      <c r="P787" s="76">
        <v>78.632828036956042</v>
      </c>
    </row>
    <row r="788" spans="2:16" x14ac:dyDescent="0.2">
      <c r="B788" s="66">
        <v>38784</v>
      </c>
      <c r="C788" s="74">
        <v>2006</v>
      </c>
      <c r="D788" s="68">
        <v>50.607638888888886</v>
      </c>
      <c r="E788" s="68" t="str">
        <f t="shared" si="12"/>
        <v>Low</v>
      </c>
      <c r="F788" s="68">
        <v>4337.041666666667</v>
      </c>
      <c r="G788" s="69">
        <v>0.37334288118024</v>
      </c>
      <c r="H788" s="69">
        <v>0.16181192551364695</v>
      </c>
      <c r="I788" s="69">
        <v>2.8750000000000001E-2</v>
      </c>
      <c r="J788" s="69">
        <v>5.8067599588447677E-2</v>
      </c>
      <c r="K788" s="69">
        <v>4.6267993014709047E-2</v>
      </c>
      <c r="L788" s="75">
        <v>218.89554455671475</v>
      </c>
      <c r="M788" s="69">
        <v>28.39808618111584</v>
      </c>
      <c r="N788" s="69">
        <v>10.432415216794958</v>
      </c>
      <c r="O788" s="76">
        <v>84.619017886779687</v>
      </c>
      <c r="P788" s="76">
        <v>71.723441547825075</v>
      </c>
    </row>
    <row r="789" spans="2:16" x14ac:dyDescent="0.2">
      <c r="B789" s="66">
        <v>38785</v>
      </c>
      <c r="C789" s="74">
        <v>2006</v>
      </c>
      <c r="D789" s="68">
        <v>42.986111111111107</v>
      </c>
      <c r="E789" s="68" t="str">
        <f t="shared" si="12"/>
        <v>Low</v>
      </c>
      <c r="F789" s="68">
        <v>4311.333333333333</v>
      </c>
      <c r="G789" s="69">
        <v>0.43118906857632983</v>
      </c>
      <c r="H789" s="69">
        <v>0.21632963089811738</v>
      </c>
      <c r="I789" s="69">
        <v>3.6750825000000001E-2</v>
      </c>
      <c r="J789" s="69">
        <v>5.7406154400140318E-2</v>
      </c>
      <c r="K789" s="69">
        <v>7.7790521995516698E-2</v>
      </c>
      <c r="L789" s="75">
        <v>144.60042455261578</v>
      </c>
      <c r="M789" s="69">
        <v>28.735408300666109</v>
      </c>
      <c r="N789" s="69">
        <v>10.706943495339877</v>
      </c>
      <c r="O789" s="76">
        <v>86.859269642224206</v>
      </c>
      <c r="P789" s="76">
        <v>64.508366469983812</v>
      </c>
    </row>
    <row r="790" spans="2:16" x14ac:dyDescent="0.2">
      <c r="B790" s="66">
        <v>38786</v>
      </c>
      <c r="C790" s="74">
        <v>2006</v>
      </c>
      <c r="D790" s="68">
        <v>69.322916666666671</v>
      </c>
      <c r="E790" s="68" t="str">
        <f t="shared" si="12"/>
        <v>Low</v>
      </c>
      <c r="F790" s="68">
        <v>4404.583333333333</v>
      </c>
      <c r="G790" s="69">
        <v>0.414408348195062</v>
      </c>
      <c r="H790" s="69">
        <v>0.2059764276686217</v>
      </c>
      <c r="I790" s="69">
        <v>4.0749999999999995E-2</v>
      </c>
      <c r="J790" s="69">
        <v>5.3808469360104826E-2</v>
      </c>
      <c r="K790" s="69">
        <v>5.6871578357965878E-2</v>
      </c>
      <c r="L790" s="75">
        <v>160.300105356828</v>
      </c>
      <c r="M790" s="69">
        <v>29.807872927442823</v>
      </c>
      <c r="N790" s="69">
        <v>12.359874739505775</v>
      </c>
      <c r="O790" s="76">
        <v>87.172262317815864</v>
      </c>
      <c r="P790" s="76">
        <v>72.723098456413609</v>
      </c>
    </row>
    <row r="791" spans="2:16" x14ac:dyDescent="0.2">
      <c r="B791" s="66">
        <v>38787</v>
      </c>
      <c r="C791" s="74">
        <v>2006</v>
      </c>
      <c r="D791" s="68">
        <v>92.725694444444443</v>
      </c>
      <c r="E791" s="68" t="str">
        <f t="shared" si="12"/>
        <v>High</v>
      </c>
      <c r="F791" s="68">
        <v>5217.666666666667</v>
      </c>
      <c r="G791" s="69">
        <v>0.45848988008105479</v>
      </c>
      <c r="H791" s="69">
        <v>0.2895364804098256</v>
      </c>
      <c r="I791" s="69">
        <v>4.0750000000000001E-2</v>
      </c>
      <c r="J791" s="69">
        <v>7.1609749844057047E-2</v>
      </c>
      <c r="K791" s="69">
        <v>9.7073879579527428E-2</v>
      </c>
      <c r="L791" s="75">
        <v>176.13007910829177</v>
      </c>
      <c r="M791" s="69">
        <v>31.826120816425046</v>
      </c>
      <c r="N791" s="69">
        <v>15.89407969755684</v>
      </c>
      <c r="O791" s="76">
        <v>84.571551894333979</v>
      </c>
      <c r="P791" s="76">
        <v>66.880951438400572</v>
      </c>
    </row>
    <row r="792" spans="2:16" x14ac:dyDescent="0.2">
      <c r="B792" s="66">
        <v>38788</v>
      </c>
      <c r="C792" s="74">
        <v>2006</v>
      </c>
      <c r="D792" s="68">
        <v>64.791666666666671</v>
      </c>
      <c r="E792" s="68" t="str">
        <f t="shared" si="12"/>
        <v>Low</v>
      </c>
      <c r="F792" s="68">
        <v>4817.166666666667</v>
      </c>
      <c r="G792" s="69">
        <v>0.49302275194504031</v>
      </c>
      <c r="H792" s="69">
        <v>0.32663420738997678</v>
      </c>
      <c r="I792" s="69">
        <v>3.5999999999999997E-2</v>
      </c>
      <c r="J792" s="69">
        <v>6.2404772718422277E-2</v>
      </c>
      <c r="K792" s="69">
        <v>7.0619436402771477E-2</v>
      </c>
      <c r="L792" s="75">
        <v>183.853271447183</v>
      </c>
      <c r="M792" s="69">
        <v>31.435033322671444</v>
      </c>
      <c r="N792" s="69">
        <v>18.722520250077071</v>
      </c>
      <c r="O792" s="76">
        <v>87.515954849063519</v>
      </c>
      <c r="P792" s="76">
        <v>78.676116706000016</v>
      </c>
    </row>
    <row r="793" spans="2:16" x14ac:dyDescent="0.2">
      <c r="B793" s="66">
        <v>38789</v>
      </c>
      <c r="C793" s="74">
        <v>2006</v>
      </c>
      <c r="D793" s="68">
        <v>79.357638888888886</v>
      </c>
      <c r="E793" s="68" t="str">
        <f t="shared" si="12"/>
        <v>Low</v>
      </c>
      <c r="F793" s="68">
        <v>4783.083333333333</v>
      </c>
      <c r="G793" s="69">
        <v>0.47195122463891848</v>
      </c>
      <c r="H793" s="69">
        <v>0.37538403706134466</v>
      </c>
      <c r="I793" s="69">
        <v>4.1750000000000002E-2</v>
      </c>
      <c r="J793" s="69">
        <v>8.009587813438665E-2</v>
      </c>
      <c r="K793" s="69">
        <v>9.1413340381115288E-2</v>
      </c>
      <c r="L793" s="75">
        <v>177.59844854812172</v>
      </c>
      <c r="M793" s="69">
        <v>29.794674802122486</v>
      </c>
      <c r="N793" s="69">
        <v>21.624694171122769</v>
      </c>
      <c r="O793" s="76">
        <v>83.251836365020523</v>
      </c>
      <c r="P793" s="76">
        <v>75.967260123179216</v>
      </c>
    </row>
    <row r="794" spans="2:16" x14ac:dyDescent="0.2">
      <c r="B794" s="66">
        <v>38790</v>
      </c>
      <c r="C794" s="74">
        <v>2006</v>
      </c>
      <c r="D794" s="68">
        <v>80.711805555555557</v>
      </c>
      <c r="E794" s="68" t="str">
        <f t="shared" si="12"/>
        <v>Low</v>
      </c>
      <c r="F794" s="68">
        <v>4547.666666666667</v>
      </c>
      <c r="G794" s="69">
        <v>0.51577025846587998</v>
      </c>
      <c r="H794" s="69">
        <v>0.35560085013101955</v>
      </c>
      <c r="I794" s="69">
        <v>4.7750000000000001E-2</v>
      </c>
      <c r="J794" s="69">
        <v>5.4284228286271434E-2</v>
      </c>
      <c r="K794" s="69">
        <v>6.5402989498702643E-2</v>
      </c>
      <c r="L794" s="75">
        <v>163.3788821051125</v>
      </c>
      <c r="M794" s="69">
        <v>31.003434475323466</v>
      </c>
      <c r="N794" s="69">
        <v>19.527260890147613</v>
      </c>
      <c r="O794" s="76">
        <v>89.632042517674478</v>
      </c>
      <c r="P794" s="76">
        <v>81.881977007592297</v>
      </c>
    </row>
    <row r="795" spans="2:16" x14ac:dyDescent="0.2">
      <c r="B795" s="66">
        <v>38791</v>
      </c>
      <c r="C795" s="74">
        <v>2006</v>
      </c>
      <c r="D795" s="68">
        <v>96.041666666666671</v>
      </c>
      <c r="E795" s="68" t="str">
        <f t="shared" si="12"/>
        <v>High</v>
      </c>
      <c r="F795" s="68">
        <v>5349.5</v>
      </c>
      <c r="G795" s="69">
        <v>0.54291463513272264</v>
      </c>
      <c r="H795" s="69">
        <v>0.37008815680951496</v>
      </c>
      <c r="I795" s="69">
        <v>5.2824999999999997E-2</v>
      </c>
      <c r="J795" s="69">
        <v>4.3228823750171751E-2</v>
      </c>
      <c r="K795" s="69">
        <v>5.7206059447458289E-2</v>
      </c>
      <c r="L795" s="75">
        <v>186.52353065721374</v>
      </c>
      <c r="M795" s="69">
        <v>28.519395442451458</v>
      </c>
      <c r="N795" s="69">
        <v>17.887681865686584</v>
      </c>
      <c r="O795" s="76">
        <v>92.176774161269378</v>
      </c>
      <c r="P795" s="76">
        <v>84.812841577237805</v>
      </c>
    </row>
    <row r="796" spans="2:16" x14ac:dyDescent="0.2">
      <c r="B796" s="66">
        <v>38792</v>
      </c>
      <c r="C796" s="74">
        <v>2006</v>
      </c>
      <c r="D796" s="68">
        <v>75.868055555555571</v>
      </c>
      <c r="E796" s="68" t="str">
        <f t="shared" si="12"/>
        <v>Low</v>
      </c>
      <c r="F796" s="68">
        <v>5177.625</v>
      </c>
      <c r="G796" s="69">
        <v>0.51355299928313336</v>
      </c>
      <c r="H796" s="69">
        <v>0.42588504925126547</v>
      </c>
      <c r="I796" s="69">
        <v>3.9000000000000007E-2</v>
      </c>
      <c r="J796" s="69">
        <v>4.3014805938696346E-2</v>
      </c>
      <c r="K796" s="69">
        <v>7.0548187159041417E-2</v>
      </c>
      <c r="L796" s="75">
        <v>190.00150352789899</v>
      </c>
      <c r="M796" s="69">
        <v>28.526460402001341</v>
      </c>
      <c r="N796" s="69">
        <v>21.58010323474879</v>
      </c>
      <c r="O796" s="76">
        <v>91.761701969845873</v>
      </c>
      <c r="P796" s="76">
        <v>83.706650950239464</v>
      </c>
    </row>
    <row r="797" spans="2:16" x14ac:dyDescent="0.2">
      <c r="B797" s="66">
        <v>38793</v>
      </c>
      <c r="C797" s="74">
        <v>2006</v>
      </c>
      <c r="D797" s="68">
        <v>77.083333333333314</v>
      </c>
      <c r="E797" s="68" t="str">
        <f t="shared" si="12"/>
        <v>Low</v>
      </c>
      <c r="F797" s="68">
        <v>5404.083333333333</v>
      </c>
      <c r="G797" s="69">
        <v>0.56227976113818257</v>
      </c>
      <c r="H797" s="69">
        <v>0.52686018358370978</v>
      </c>
      <c r="I797" s="69">
        <v>3.6750000000000005E-2</v>
      </c>
      <c r="J797" s="69">
        <v>4.2511111381455309E-2</v>
      </c>
      <c r="K797" s="69">
        <v>9.3538714032582584E-2</v>
      </c>
      <c r="L797" s="75">
        <v>183.18960578247476</v>
      </c>
      <c r="M797" s="69">
        <v>28.356801161026585</v>
      </c>
      <c r="N797" s="69">
        <v>23.698456437136009</v>
      </c>
      <c r="O797" s="76">
        <v>92.577443430064108</v>
      </c>
      <c r="P797" s="76">
        <v>82.57053110929715</v>
      </c>
    </row>
    <row r="798" spans="2:16" x14ac:dyDescent="0.2">
      <c r="B798" s="66">
        <v>38794</v>
      </c>
      <c r="C798" s="74">
        <v>2006</v>
      </c>
      <c r="D798" s="68">
        <v>97.465277777777771</v>
      </c>
      <c r="E798" s="68" t="str">
        <f t="shared" si="12"/>
        <v>High</v>
      </c>
      <c r="F798" s="68">
        <v>5807.2867132867095</v>
      </c>
      <c r="G798" s="69">
        <v>0.49005154287109759</v>
      </c>
      <c r="H798" s="69">
        <v>0.39227442347178976</v>
      </c>
      <c r="I798" s="69">
        <v>4.9750000000000003E-2</v>
      </c>
      <c r="J798" s="69">
        <v>5.9835272812357794E-2</v>
      </c>
      <c r="K798" s="69">
        <v>9.4922756058958738E-2</v>
      </c>
      <c r="L798" s="75">
        <v>176.94876747581247</v>
      </c>
      <c r="M798" s="69">
        <v>28.080856684985843</v>
      </c>
      <c r="N798" s="69">
        <v>19.462061118293963</v>
      </c>
      <c r="O798" s="76">
        <v>87.977251674675898</v>
      </c>
      <c r="P798" s="76">
        <v>76.172925952601105</v>
      </c>
    </row>
    <row r="799" spans="2:16" x14ac:dyDescent="0.2">
      <c r="B799" s="66">
        <v>38795</v>
      </c>
      <c r="C799" s="74">
        <v>2006</v>
      </c>
      <c r="D799" s="68">
        <v>84.305555555555557</v>
      </c>
      <c r="E799" s="68" t="str">
        <f t="shared" si="12"/>
        <v>Low</v>
      </c>
      <c r="F799" s="68">
        <v>5223.125</v>
      </c>
      <c r="G799" s="69">
        <v>0.49140825601794902</v>
      </c>
      <c r="H799" s="69">
        <v>0.42742213487351921</v>
      </c>
      <c r="I799" s="69">
        <v>5.8000000000000003E-2</v>
      </c>
      <c r="J799" s="69">
        <v>7.4896559460872827E-2</v>
      </c>
      <c r="K799" s="69">
        <v>0.10648968522872213</v>
      </c>
      <c r="L799" s="75">
        <v>215.69861698802077</v>
      </c>
      <c r="M799" s="69">
        <v>29.025647239441206</v>
      </c>
      <c r="N799" s="69">
        <v>22.413600812749696</v>
      </c>
      <c r="O799" s="76">
        <v>84.977316424665176</v>
      </c>
      <c r="P799" s="76">
        <v>75.442864798361981</v>
      </c>
    </row>
    <row r="800" spans="2:16" x14ac:dyDescent="0.2">
      <c r="B800" s="66">
        <v>38796</v>
      </c>
      <c r="C800" s="74">
        <v>2006</v>
      </c>
      <c r="D800" s="68">
        <v>81.71875</v>
      </c>
      <c r="E800" s="68" t="str">
        <f t="shared" si="12"/>
        <v>Low</v>
      </c>
      <c r="F800" s="68">
        <v>4639.136490250693</v>
      </c>
      <c r="G800" s="69">
        <v>0.49416813467675402</v>
      </c>
      <c r="H800" s="69">
        <v>0.41413626528019448</v>
      </c>
      <c r="I800" s="69">
        <v>5.5750000000000008E-2</v>
      </c>
      <c r="J800" s="69">
        <v>4.1483780363709262E-2</v>
      </c>
      <c r="K800" s="69">
        <v>7.4774704108835119E-2</v>
      </c>
      <c r="L800" s="75">
        <v>160.20517149452095</v>
      </c>
      <c r="M800" s="69">
        <v>30.026904264985649</v>
      </c>
      <c r="N800" s="69">
        <v>22.553790096249198</v>
      </c>
      <c r="O800" s="76">
        <v>91.732058002018306</v>
      </c>
      <c r="P800" s="76">
        <v>82.216992586725993</v>
      </c>
    </row>
    <row r="801" spans="2:16" x14ac:dyDescent="0.2">
      <c r="B801" s="66">
        <v>38797</v>
      </c>
      <c r="C801" s="74">
        <v>2006</v>
      </c>
      <c r="D801" s="68">
        <v>93.038194444444443</v>
      </c>
      <c r="E801" s="68" t="str">
        <f t="shared" si="12"/>
        <v>High</v>
      </c>
      <c r="F801" s="68">
        <v>5962.333333333333</v>
      </c>
      <c r="G801" s="69">
        <v>0.58731669367753114</v>
      </c>
      <c r="H801" s="69">
        <v>0.55590668498853912</v>
      </c>
      <c r="I801" s="69">
        <v>5.1750000000000004E-2</v>
      </c>
      <c r="J801" s="69">
        <v>7.3695116753925552E-2</v>
      </c>
      <c r="K801" s="69">
        <v>0.13065691421318393</v>
      </c>
      <c r="L801" s="75">
        <v>253.20026651036676</v>
      </c>
      <c r="M801" s="69">
        <v>30.823545511859429</v>
      </c>
      <c r="N801" s="69">
        <v>25.589692235449274</v>
      </c>
      <c r="O801" s="76">
        <v>87.66170779498708</v>
      </c>
      <c r="P801" s="76">
        <v>76.88875805988927</v>
      </c>
    </row>
    <row r="802" spans="2:16" x14ac:dyDescent="0.2">
      <c r="B802" s="66">
        <v>38798</v>
      </c>
      <c r="C802" s="74">
        <v>2006</v>
      </c>
      <c r="D802" s="68">
        <v>55</v>
      </c>
      <c r="E802" s="68" t="str">
        <f t="shared" si="12"/>
        <v>Low</v>
      </c>
      <c r="F802" s="68">
        <v>5388.4696016771486</v>
      </c>
      <c r="G802" s="69">
        <v>0.61321674869291531</v>
      </c>
      <c r="H802" s="69">
        <v>0.58541319069548303</v>
      </c>
      <c r="I802" s="69">
        <v>4.7500000000000001E-2</v>
      </c>
      <c r="J802" s="69">
        <v>6.4998164541260742E-2</v>
      </c>
      <c r="K802" s="69">
        <v>0.11774732439278553</v>
      </c>
      <c r="L802" s="75">
        <v>200.95078102094323</v>
      </c>
      <c r="M802" s="69">
        <v>29.946855777840121</v>
      </c>
      <c r="N802" s="69">
        <v>25.608895546174093</v>
      </c>
      <c r="O802" s="76">
        <v>89.594893120991429</v>
      </c>
      <c r="P802" s="76">
        <v>80.255421076531093</v>
      </c>
    </row>
    <row r="803" spans="2:16" x14ac:dyDescent="0.2">
      <c r="B803" s="66">
        <v>38799</v>
      </c>
      <c r="C803" s="74">
        <v>2006</v>
      </c>
      <c r="D803" s="68">
        <v>76.440972222222214</v>
      </c>
      <c r="E803" s="68" t="str">
        <f t="shared" si="12"/>
        <v>Low</v>
      </c>
      <c r="F803" s="68">
        <v>5489.166666666667</v>
      </c>
      <c r="G803" s="69">
        <v>0.71968940388644309</v>
      </c>
      <c r="H803" s="69">
        <v>0.70484653724305446</v>
      </c>
      <c r="I803" s="69">
        <v>5.6749999999999995E-2</v>
      </c>
      <c r="J803" s="69">
        <v>6.7513935924958066E-2</v>
      </c>
      <c r="K803" s="69">
        <v>9.7366782469841123E-2</v>
      </c>
      <c r="L803" s="75">
        <v>210.75376413568023</v>
      </c>
      <c r="M803" s="69">
        <v>32.727263627536132</v>
      </c>
      <c r="N803" s="69">
        <v>30.518751351050788</v>
      </c>
      <c r="O803" s="76">
        <v>90.806126061979157</v>
      </c>
      <c r="P803" s="76">
        <v>86.461497346854316</v>
      </c>
    </row>
    <row r="804" spans="2:16" x14ac:dyDescent="0.2">
      <c r="B804" s="66">
        <v>38800</v>
      </c>
      <c r="C804" s="74">
        <v>2006</v>
      </c>
      <c r="D804" s="68">
        <v>64.079861111111114</v>
      </c>
      <c r="E804" s="68" t="str">
        <f t="shared" si="12"/>
        <v>Low</v>
      </c>
      <c r="F804" s="68">
        <v>5094.6365217391267</v>
      </c>
      <c r="G804" s="69">
        <v>0.69194856588403975</v>
      </c>
      <c r="H804" s="69">
        <v>0.61525336272491171</v>
      </c>
      <c r="I804" s="69">
        <v>5.5E-2</v>
      </c>
      <c r="J804" s="69">
        <v>6.1791967738706162E-2</v>
      </c>
      <c r="K804" s="69">
        <v>0.11421246892417498</v>
      </c>
      <c r="L804" s="75">
        <v>171.59265128272651</v>
      </c>
      <c r="M804" s="69">
        <v>32.489901130845951</v>
      </c>
      <c r="N804" s="69">
        <v>25.897871968614567</v>
      </c>
      <c r="O804" s="76">
        <v>91.24310235611604</v>
      </c>
      <c r="P804" s="76">
        <v>81.796656243109382</v>
      </c>
    </row>
    <row r="805" spans="2:16" x14ac:dyDescent="0.2">
      <c r="B805" s="66">
        <v>38801</v>
      </c>
      <c r="C805" s="74">
        <v>2006</v>
      </c>
      <c r="D805" s="68">
        <v>81.875</v>
      </c>
      <c r="E805" s="68" t="str">
        <f t="shared" si="12"/>
        <v>Low</v>
      </c>
      <c r="F805" s="68">
        <v>5509.166666666667</v>
      </c>
      <c r="G805" s="69">
        <v>0.74268102720503715</v>
      </c>
      <c r="H805" s="69">
        <v>0.57715110177355911</v>
      </c>
      <c r="I805" s="69">
        <v>3.5000000000000003E-2</v>
      </c>
      <c r="J805" s="69">
        <v>5.6429094421185495E-2</v>
      </c>
      <c r="K805" s="69">
        <v>0.11081418553236068</v>
      </c>
      <c r="L805" s="75">
        <v>231.62393353851024</v>
      </c>
      <c r="M805" s="69">
        <v>26.94528161704503</v>
      </c>
      <c r="N805" s="69">
        <v>18.382891359433231</v>
      </c>
      <c r="O805" s="76">
        <v>92.595711985932567</v>
      </c>
      <c r="P805" s="76">
        <v>81.289559355064426</v>
      </c>
    </row>
    <row r="806" spans="2:16" x14ac:dyDescent="0.2">
      <c r="B806" s="66">
        <v>38802</v>
      </c>
      <c r="C806" s="74">
        <v>2006</v>
      </c>
      <c r="D806" s="68">
        <v>87.534722222222214</v>
      </c>
      <c r="E806" s="68" t="str">
        <f t="shared" si="12"/>
        <v>Low</v>
      </c>
      <c r="F806" s="68">
        <v>5458.791666666667</v>
      </c>
      <c r="G806" s="69">
        <v>0.57317973683629619</v>
      </c>
      <c r="H806" s="69">
        <v>0.42569099951652911</v>
      </c>
      <c r="I806" s="69">
        <v>3.3000000000000002E-2</v>
      </c>
      <c r="J806" s="69">
        <v>6.7417711890354878E-2</v>
      </c>
      <c r="K806" s="69">
        <v>8.7093786479280261E-2</v>
      </c>
      <c r="L806" s="75">
        <v>225.13649585818601</v>
      </c>
      <c r="M806" s="69">
        <v>27.465089936531395</v>
      </c>
      <c r="N806" s="69">
        <v>18.428932903029594</v>
      </c>
      <c r="O806" s="76">
        <v>88.454392582393055</v>
      </c>
      <c r="P806" s="76">
        <v>79.916219072231215</v>
      </c>
    </row>
    <row r="807" spans="2:16" x14ac:dyDescent="0.2">
      <c r="B807" s="66">
        <v>38803</v>
      </c>
      <c r="C807" s="74">
        <v>2006</v>
      </c>
      <c r="D807" s="68">
        <v>95.954861111111128</v>
      </c>
      <c r="E807" s="68" t="str">
        <f t="shared" si="12"/>
        <v>High</v>
      </c>
      <c r="F807" s="68">
        <v>5096.8798313422385</v>
      </c>
      <c r="G807" s="69">
        <v>0.52340588158784263</v>
      </c>
      <c r="H807" s="69">
        <v>0.40789322307293957</v>
      </c>
      <c r="I807" s="69">
        <v>3.5250000000000004E-2</v>
      </c>
      <c r="J807" s="69">
        <v>6.7173125741446418E-2</v>
      </c>
      <c r="K807" s="69">
        <v>9.2157005454971089E-2</v>
      </c>
      <c r="L807" s="75">
        <v>208.32969601783049</v>
      </c>
      <c r="M807" s="69">
        <v>28.546761933577304</v>
      </c>
      <c r="N807" s="69">
        <v>19.801375212568903</v>
      </c>
      <c r="O807" s="76">
        <v>87.371636495752185</v>
      </c>
      <c r="P807" s="76">
        <v>77.76802665466991</v>
      </c>
    </row>
    <row r="808" spans="2:16" x14ac:dyDescent="0.2">
      <c r="B808" s="66">
        <v>38804</v>
      </c>
      <c r="C808" s="74">
        <v>2006</v>
      </c>
      <c r="D808" s="68">
        <v>97.604166666666671</v>
      </c>
      <c r="E808" s="68" t="str">
        <f t="shared" si="12"/>
        <v>High</v>
      </c>
      <c r="F808" s="68">
        <v>5622.5</v>
      </c>
      <c r="G808" s="69">
        <v>0.58751924884066986</v>
      </c>
      <c r="H808" s="69">
        <v>0.3550734711489551</v>
      </c>
      <c r="I808" s="69">
        <v>3.7249999999999998E-2</v>
      </c>
      <c r="J808" s="69">
        <v>7.5596563188928836E-2</v>
      </c>
      <c r="K808" s="69">
        <v>7.4562940116899151E-2</v>
      </c>
      <c r="L808" s="75">
        <v>211.114457372446</v>
      </c>
      <c r="M808" s="69">
        <v>26.163798410446827</v>
      </c>
      <c r="N808" s="69">
        <v>14.369591483374894</v>
      </c>
      <c r="O808" s="76">
        <v>87.384802817647738</v>
      </c>
      <c r="P808" s="76">
        <v>79.411502314612903</v>
      </c>
    </row>
    <row r="809" spans="2:16" x14ac:dyDescent="0.2">
      <c r="B809" s="66">
        <v>38805</v>
      </c>
      <c r="C809" s="74">
        <v>2006</v>
      </c>
      <c r="D809" s="68">
        <v>95.746527777777771</v>
      </c>
      <c r="E809" s="68" t="str">
        <f t="shared" si="12"/>
        <v>High</v>
      </c>
      <c r="F809" s="68">
        <v>5457.208333333333</v>
      </c>
      <c r="G809" s="69">
        <v>0.44387407745558249</v>
      </c>
      <c r="H809" s="69">
        <v>0.30025589555709953</v>
      </c>
      <c r="I809" s="69">
        <v>2.1750000000000002E-2</v>
      </c>
      <c r="J809" s="69">
        <v>5.5997278982583748E-2</v>
      </c>
      <c r="K809" s="69">
        <v>7.853876150259459E-2</v>
      </c>
      <c r="L809" s="75">
        <v>217.94403213171398</v>
      </c>
      <c r="M809" s="69">
        <v>26.120257440271441</v>
      </c>
      <c r="N809" s="69">
        <v>14.977304357728777</v>
      </c>
      <c r="O809" s="76">
        <v>87.572048035147702</v>
      </c>
      <c r="P809" s="76">
        <v>74.231792543192213</v>
      </c>
    </row>
    <row r="810" spans="2:16" x14ac:dyDescent="0.2">
      <c r="B810" s="66">
        <v>38806</v>
      </c>
      <c r="C810" s="74">
        <v>2006</v>
      </c>
      <c r="D810" s="68">
        <v>74.340277777777786</v>
      </c>
      <c r="E810" s="68" t="str">
        <f t="shared" si="12"/>
        <v>Low</v>
      </c>
      <c r="F810" s="68">
        <v>5233.416666666667</v>
      </c>
      <c r="G810" s="69">
        <v>0.49748799493081325</v>
      </c>
      <c r="H810" s="69">
        <v>0.43745444658636007</v>
      </c>
      <c r="I810" s="69">
        <v>0.04</v>
      </c>
      <c r="J810" s="69">
        <v>3.3302098505225114E-2</v>
      </c>
      <c r="K810" s="69">
        <v>5.5197754172889288E-2</v>
      </c>
      <c r="L810" s="75">
        <v>169.35530576522001</v>
      </c>
      <c r="M810" s="69">
        <v>27.764257540946218</v>
      </c>
      <c r="N810" s="69">
        <v>22.891615836167468</v>
      </c>
      <c r="O810" s="76">
        <v>93.417997637538789</v>
      </c>
      <c r="P810" s="76">
        <v>87.593263772517389</v>
      </c>
    </row>
    <row r="811" spans="2:16" x14ac:dyDescent="0.2">
      <c r="B811" s="66">
        <v>38807</v>
      </c>
      <c r="C811" s="74">
        <v>2006</v>
      </c>
      <c r="D811" s="75">
        <v>59.75694444444445</v>
      </c>
      <c r="E811" s="68" t="str">
        <f t="shared" si="12"/>
        <v>Low</v>
      </c>
      <c r="F811" s="75">
        <v>5270.1404494381986</v>
      </c>
      <c r="G811" s="101">
        <v>0.59950296075760723</v>
      </c>
      <c r="H811" s="101">
        <v>0.67662645291753953</v>
      </c>
      <c r="I811" s="101">
        <v>4.8250000000000001E-2</v>
      </c>
      <c r="J811" s="69">
        <v>6.4862386720676915E-2</v>
      </c>
      <c r="K811" s="69">
        <v>0.11844845941870354</v>
      </c>
      <c r="L811" s="75">
        <v>199.17359176595625</v>
      </c>
      <c r="M811" s="69">
        <v>30.733605713278283</v>
      </c>
      <c r="N811" s="69">
        <v>32.137303181746653</v>
      </c>
      <c r="O811" s="102">
        <v>89.369104663403149</v>
      </c>
      <c r="P811" s="102">
        <v>82.799112402441409</v>
      </c>
    </row>
    <row r="812" spans="2:16" x14ac:dyDescent="0.2">
      <c r="B812" s="66">
        <v>38808</v>
      </c>
      <c r="C812" s="74">
        <v>2006</v>
      </c>
      <c r="D812" s="75">
        <v>60.625</v>
      </c>
      <c r="E812" s="68" t="str">
        <f t="shared" si="12"/>
        <v>Low</v>
      </c>
      <c r="F812" s="75">
        <v>4988.6608695652139</v>
      </c>
      <c r="G812" s="101">
        <v>0.58971472739491304</v>
      </c>
      <c r="H812" s="101">
        <v>0.60151468953982601</v>
      </c>
      <c r="I812" s="101">
        <v>5.6250000000000001E-2</v>
      </c>
      <c r="J812" s="69">
        <v>5.1093897513414657E-2</v>
      </c>
      <c r="K812" s="69">
        <v>0.10748009372585154</v>
      </c>
      <c r="L812" s="75">
        <v>169.91662940739025</v>
      </c>
      <c r="M812" s="69">
        <v>25.650151884325254</v>
      </c>
      <c r="N812" s="69">
        <v>23.58734350259968</v>
      </c>
      <c r="O812" s="102">
        <v>91.517749217782935</v>
      </c>
      <c r="P812" s="102">
        <v>82.506878641675826</v>
      </c>
    </row>
    <row r="813" spans="2:16" x14ac:dyDescent="0.2">
      <c r="B813" s="66">
        <v>38809</v>
      </c>
      <c r="C813" s="74">
        <v>2006</v>
      </c>
      <c r="D813" s="75">
        <v>72.552083333333343</v>
      </c>
      <c r="E813" s="68" t="str">
        <f t="shared" si="12"/>
        <v>Low</v>
      </c>
      <c r="F813" s="75">
        <v>4804.416666666667</v>
      </c>
      <c r="G813" s="101">
        <v>0.40674194045132084</v>
      </c>
      <c r="H813" s="101">
        <v>0.24270132124737653</v>
      </c>
      <c r="I813" s="101">
        <v>3.3000000000000002E-2</v>
      </c>
      <c r="J813" s="69">
        <v>3.743043276714654E-2</v>
      </c>
      <c r="K813" s="69">
        <v>3.5896159166951304E-2</v>
      </c>
      <c r="L813" s="75">
        <v>183.7692761888305</v>
      </c>
      <c r="M813" s="69">
        <v>24.084608915980898</v>
      </c>
      <c r="N813" s="69">
        <v>13.501605386023178</v>
      </c>
      <c r="O813" s="102">
        <v>90.938343496808699</v>
      </c>
      <c r="P813" s="102">
        <v>85.435755956592502</v>
      </c>
    </row>
    <row r="814" spans="2:16" x14ac:dyDescent="0.2">
      <c r="B814" s="66">
        <v>38810</v>
      </c>
      <c r="C814" s="74">
        <v>2006</v>
      </c>
      <c r="D814" s="75">
        <v>76.753472222222229</v>
      </c>
      <c r="E814" s="68" t="str">
        <f t="shared" si="12"/>
        <v>Low</v>
      </c>
      <c r="F814" s="75">
        <v>4438.375</v>
      </c>
      <c r="G814" s="101">
        <v>0.42757824163010116</v>
      </c>
      <c r="H814" s="101">
        <v>0.27851683863942323</v>
      </c>
      <c r="I814" s="101">
        <v>3.3250000000000002E-2</v>
      </c>
      <c r="J814" s="69">
        <v>8.649680993863143E-2</v>
      </c>
      <c r="K814" s="69">
        <v>8.9782702313306775E-2</v>
      </c>
      <c r="L814" s="75">
        <v>198.1889986771225</v>
      </c>
      <c r="M814" s="69">
        <v>27.00087116734737</v>
      </c>
      <c r="N814" s="69">
        <v>14.982504714751531</v>
      </c>
      <c r="O814" s="102">
        <v>80.026359797539939</v>
      </c>
      <c r="P814" s="102">
        <v>68.171656764902366</v>
      </c>
    </row>
    <row r="815" spans="2:16" x14ac:dyDescent="0.2">
      <c r="B815" s="66">
        <v>38811</v>
      </c>
      <c r="C815" s="74">
        <v>2006</v>
      </c>
      <c r="D815" s="75">
        <v>65.590277777777771</v>
      </c>
      <c r="E815" s="68" t="str">
        <f t="shared" si="12"/>
        <v>Low</v>
      </c>
      <c r="F815" s="75">
        <v>4700.583333333333</v>
      </c>
      <c r="G815" s="101">
        <v>0.53012860272200257</v>
      </c>
      <c r="H815" s="101">
        <v>0.51140408835853712</v>
      </c>
      <c r="I815" s="101">
        <v>3.6000000000000004E-2</v>
      </c>
      <c r="J815" s="69">
        <v>5.7846986284304049E-2</v>
      </c>
      <c r="K815" s="69">
        <v>0.10857888976320972</v>
      </c>
      <c r="L815" s="75">
        <v>181.91806308940548</v>
      </c>
      <c r="M815" s="69">
        <v>28.580578780562782</v>
      </c>
      <c r="N815" s="69">
        <v>24.436594220893269</v>
      </c>
      <c r="O815" s="102">
        <v>89.268798588086668</v>
      </c>
      <c r="P815" s="102">
        <v>79.120020134522804</v>
      </c>
    </row>
    <row r="816" spans="2:16" x14ac:dyDescent="0.2">
      <c r="B816" s="66">
        <v>38812</v>
      </c>
      <c r="C816" s="74">
        <v>2006</v>
      </c>
      <c r="D816" s="75">
        <v>83.489583333333343</v>
      </c>
      <c r="E816" s="68" t="str">
        <f t="shared" si="12"/>
        <v>Low</v>
      </c>
      <c r="F816" s="75">
        <v>4746.522195036704</v>
      </c>
      <c r="G816" s="101">
        <v>0.54703027681323724</v>
      </c>
      <c r="H816" s="101">
        <v>0.65614771560376439</v>
      </c>
      <c r="I816" s="101">
        <v>5.7749999999999996E-2</v>
      </c>
      <c r="J816" s="69">
        <v>5.6615004830396644E-2</v>
      </c>
      <c r="K816" s="69">
        <v>0.12115715967658522</v>
      </c>
      <c r="L816" s="75">
        <v>190.268249549193</v>
      </c>
      <c r="M816" s="69">
        <v>31.400478936921353</v>
      </c>
      <c r="N816" s="69">
        <v>34.313847560233334</v>
      </c>
      <c r="O816" s="102">
        <v>89.812272042864549</v>
      </c>
      <c r="P816" s="102">
        <v>81.823597787435816</v>
      </c>
    </row>
    <row r="817" spans="2:16" x14ac:dyDescent="0.2">
      <c r="B817" s="66">
        <v>38813</v>
      </c>
      <c r="C817" s="74">
        <v>2006</v>
      </c>
      <c r="D817" s="75">
        <v>87.465277777777786</v>
      </c>
      <c r="E817" s="68" t="str">
        <f t="shared" si="12"/>
        <v>Low</v>
      </c>
      <c r="F817" s="75">
        <v>5551.1830985915531</v>
      </c>
      <c r="G817" s="101">
        <v>0.74657716956423448</v>
      </c>
      <c r="H817" s="101">
        <v>0.87433157691127894</v>
      </c>
      <c r="I817" s="101">
        <v>5.3500000000000006E-2</v>
      </c>
      <c r="J817" s="69">
        <v>8.8515873937665038E-2</v>
      </c>
      <c r="K817" s="69">
        <v>0.24830954837701286</v>
      </c>
      <c r="L817" s="75">
        <v>251.02361268929528</v>
      </c>
      <c r="M817" s="69">
        <v>32.402685318480145</v>
      </c>
      <c r="N817" s="69">
        <v>30.989158669372912</v>
      </c>
      <c r="O817" s="102">
        <v>88.385048143648206</v>
      </c>
      <c r="P817" s="102">
        <v>72.178213232804737</v>
      </c>
    </row>
    <row r="818" spans="2:16" x14ac:dyDescent="0.2">
      <c r="B818" s="66">
        <v>38814</v>
      </c>
      <c r="C818" s="74">
        <v>2006</v>
      </c>
      <c r="D818" s="75">
        <v>88.333333333333329</v>
      </c>
      <c r="E818" s="68" t="str">
        <f t="shared" si="12"/>
        <v>Low</v>
      </c>
      <c r="F818" s="75">
        <v>5556.625</v>
      </c>
      <c r="G818" s="101">
        <v>0.7157798244205491</v>
      </c>
      <c r="H818" s="101">
        <v>0.70798946863151346</v>
      </c>
      <c r="I818" s="101">
        <v>5.6749999999999995E-2</v>
      </c>
      <c r="J818" s="69">
        <v>7.9102546337373889E-2</v>
      </c>
      <c r="K818" s="69">
        <v>0.10805493640576033</v>
      </c>
      <c r="L818" s="75">
        <v>201.39446252314923</v>
      </c>
      <c r="M818" s="69">
        <v>30.425996004071969</v>
      </c>
      <c r="N818" s="69">
        <v>28.703162558439139</v>
      </c>
      <c r="O818" s="102">
        <v>89.180295497450373</v>
      </c>
      <c r="P818" s="102">
        <v>85.056304362130277</v>
      </c>
    </row>
    <row r="819" spans="2:16" x14ac:dyDescent="0.2">
      <c r="B819" s="66">
        <v>38815</v>
      </c>
      <c r="C819" s="74">
        <v>2006</v>
      </c>
      <c r="D819" s="75">
        <v>95.989583333333343</v>
      </c>
      <c r="E819" s="68" t="str">
        <f t="shared" si="12"/>
        <v>High</v>
      </c>
      <c r="F819" s="75">
        <v>5139.9791013584118</v>
      </c>
      <c r="G819" s="101">
        <v>0.51830499352887605</v>
      </c>
      <c r="H819" s="101">
        <v>0.42536726071885111</v>
      </c>
      <c r="I819" s="101">
        <v>4.8000000000000001E-2</v>
      </c>
      <c r="J819" s="69">
        <v>5.5964999719944432E-2</v>
      </c>
      <c r="K819" s="69">
        <v>8.0653554569119795E-2</v>
      </c>
      <c r="L819" s="75">
        <v>188.38433433027001</v>
      </c>
      <c r="M819" s="69">
        <v>26.327691593927241</v>
      </c>
      <c r="N819" s="69">
        <v>19.668446220332335</v>
      </c>
      <c r="O819" s="102">
        <v>89.392299224658032</v>
      </c>
      <c r="P819" s="102">
        <v>81.372697104740411</v>
      </c>
    </row>
    <row r="820" spans="2:16" x14ac:dyDescent="0.2">
      <c r="B820" s="66">
        <v>38816</v>
      </c>
      <c r="C820" s="74">
        <v>2006</v>
      </c>
      <c r="D820" s="75">
        <v>81.701388888888886</v>
      </c>
      <c r="E820" s="68" t="str">
        <f t="shared" si="12"/>
        <v>Low</v>
      </c>
      <c r="F820" s="75">
        <v>4780.6613296206096</v>
      </c>
      <c r="G820" s="101">
        <v>0.55840478426736684</v>
      </c>
      <c r="H820" s="101">
        <v>0.33204178038451121</v>
      </c>
      <c r="I820" s="101">
        <v>6.7750000000000005E-2</v>
      </c>
      <c r="J820" s="69">
        <v>9.7007958702991587E-2</v>
      </c>
      <c r="K820" s="69">
        <v>7.8683342444209547E-2</v>
      </c>
      <c r="L820" s="75">
        <v>151.93801035657651</v>
      </c>
      <c r="M820" s="69">
        <v>28.979973518147549</v>
      </c>
      <c r="N820" s="69">
        <v>15.938608470812648</v>
      </c>
      <c r="O820" s="102">
        <v>82.905046843262468</v>
      </c>
      <c r="P820" s="102">
        <v>76.681355945159183</v>
      </c>
    </row>
    <row r="821" spans="2:16" x14ac:dyDescent="0.2">
      <c r="B821" s="66">
        <v>38817</v>
      </c>
      <c r="C821" s="74">
        <v>2006</v>
      </c>
      <c r="D821" s="75">
        <v>98.350694444444457</v>
      </c>
      <c r="E821" s="68" t="str">
        <f t="shared" si="12"/>
        <v>High</v>
      </c>
      <c r="F821" s="75">
        <v>5093.583333333333</v>
      </c>
      <c r="G821" s="101">
        <v>0.49570242499950917</v>
      </c>
      <c r="H821" s="101">
        <v>0.36913002082972035</v>
      </c>
      <c r="I821" s="101">
        <v>4.1250000000000002E-2</v>
      </c>
      <c r="J821" s="69">
        <v>8.0832046922208065E-2</v>
      </c>
      <c r="K821" s="69">
        <v>8.8235034485631414E-2</v>
      </c>
      <c r="L821" s="75">
        <v>187.85515007832049</v>
      </c>
      <c r="M821" s="69">
        <v>25.50150503925445</v>
      </c>
      <c r="N821" s="69">
        <v>17.299720385037457</v>
      </c>
      <c r="O821" s="102">
        <v>83.959532676943965</v>
      </c>
      <c r="P821" s="102">
        <v>76.486530324666219</v>
      </c>
    </row>
    <row r="822" spans="2:16" x14ac:dyDescent="0.2">
      <c r="B822" s="66">
        <v>38818</v>
      </c>
      <c r="C822" s="74">
        <v>2006</v>
      </c>
      <c r="D822" s="75">
        <v>93.472222222222229</v>
      </c>
      <c r="E822" s="68" t="str">
        <f t="shared" si="12"/>
        <v>High</v>
      </c>
      <c r="F822" s="75">
        <v>5688.5</v>
      </c>
      <c r="G822" s="101">
        <v>0.85546188658433675</v>
      </c>
      <c r="H822" s="101">
        <v>0.73768782994579707</v>
      </c>
      <c r="I822" s="101">
        <v>3.0249999999999999E-2</v>
      </c>
      <c r="J822" s="69">
        <v>8.1132546677048084E-2</v>
      </c>
      <c r="K822" s="69">
        <v>0.13262999860143859</v>
      </c>
      <c r="L822" s="75">
        <v>243.30722082672349</v>
      </c>
      <c r="M822" s="69">
        <v>30.518606927226458</v>
      </c>
      <c r="N822" s="69">
        <v>23.916330726245381</v>
      </c>
      <c r="O822" s="102">
        <v>90.757166271636962</v>
      </c>
      <c r="P822" s="102">
        <v>82.478132437519136</v>
      </c>
    </row>
    <row r="823" spans="2:16" x14ac:dyDescent="0.2">
      <c r="B823" s="66">
        <v>38819</v>
      </c>
      <c r="C823" s="74">
        <v>2006</v>
      </c>
      <c r="D823" s="75">
        <v>98.472222222222214</v>
      </c>
      <c r="E823" s="68" t="str">
        <f t="shared" si="12"/>
        <v>High</v>
      </c>
      <c r="F823" s="75">
        <v>6222.2005571030595</v>
      </c>
      <c r="G823" s="101">
        <v>0.68177802587739567</v>
      </c>
      <c r="H823" s="101">
        <v>0.737310939044172</v>
      </c>
      <c r="I823" s="101">
        <v>5.3499999999999999E-2</v>
      </c>
      <c r="J823" s="69">
        <v>7.8015425678602535E-2</v>
      </c>
      <c r="K823" s="69">
        <v>0.17452853180224456</v>
      </c>
      <c r="L823" s="75">
        <v>205.60893868634375</v>
      </c>
      <c r="M823" s="69">
        <v>30.346623776214791</v>
      </c>
      <c r="N823" s="69">
        <v>28.388638644202754</v>
      </c>
      <c r="O823" s="102">
        <v>88.785223594283792</v>
      </c>
      <c r="P823" s="102">
        <v>76.801057709302739</v>
      </c>
    </row>
    <row r="824" spans="2:16" x14ac:dyDescent="0.2">
      <c r="B824" s="66">
        <v>38820</v>
      </c>
      <c r="C824" s="74">
        <v>2006</v>
      </c>
      <c r="D824" s="75">
        <v>87.100694444444443</v>
      </c>
      <c r="E824" s="68" t="str">
        <f t="shared" si="12"/>
        <v>Low</v>
      </c>
      <c r="F824" s="75">
        <v>5498.2882882882886</v>
      </c>
      <c r="G824" s="101">
        <v>0.54964765345168842</v>
      </c>
      <c r="H824" s="101">
        <v>0.47120131435237833</v>
      </c>
      <c r="I824" s="101">
        <v>3.9750000000000001E-2</v>
      </c>
      <c r="J824" s="69">
        <v>7.1048825675618751E-2</v>
      </c>
      <c r="K824" s="69">
        <v>0.11004282139090921</v>
      </c>
      <c r="L824" s="75">
        <v>226.46582548040524</v>
      </c>
      <c r="M824" s="69">
        <v>26.15956864024686</v>
      </c>
      <c r="N824" s="69">
        <v>19.796606085943814</v>
      </c>
      <c r="O824" s="102">
        <v>87.310171519588081</v>
      </c>
      <c r="P824" s="102">
        <v>77.073111047551706</v>
      </c>
    </row>
    <row r="825" spans="2:16" x14ac:dyDescent="0.2">
      <c r="B825" s="66">
        <v>38821</v>
      </c>
      <c r="C825" s="74">
        <v>2006</v>
      </c>
      <c r="D825" s="75">
        <v>70.920138888888886</v>
      </c>
      <c r="E825" s="68" t="str">
        <f t="shared" si="12"/>
        <v>Low</v>
      </c>
      <c r="F825" s="75">
        <v>5533.6117702895162</v>
      </c>
      <c r="G825" s="101">
        <v>0.47175041241681326</v>
      </c>
      <c r="H825" s="101">
        <v>0.40785582523461061</v>
      </c>
      <c r="I825" s="101">
        <v>3.4500000000000003E-2</v>
      </c>
      <c r="J825" s="69">
        <v>8.6938511206050895E-2</v>
      </c>
      <c r="K825" s="69">
        <v>0.10446151094624057</v>
      </c>
      <c r="L825" s="75">
        <v>190.55045861756599</v>
      </c>
      <c r="M825" s="69">
        <v>25.56868269835126</v>
      </c>
      <c r="N825" s="69">
        <v>20.194746658964807</v>
      </c>
      <c r="O825" s="102">
        <v>81.849229938646161</v>
      </c>
      <c r="P825" s="102">
        <v>74.773941252326367</v>
      </c>
    </row>
    <row r="826" spans="2:16" x14ac:dyDescent="0.2">
      <c r="B826" s="66">
        <v>38822</v>
      </c>
      <c r="C826" s="74">
        <v>2006</v>
      </c>
      <c r="D826" s="75">
        <v>66.371527777777786</v>
      </c>
      <c r="E826" s="68" t="str">
        <f t="shared" si="12"/>
        <v>Low</v>
      </c>
      <c r="F826" s="75">
        <v>5508.208333333333</v>
      </c>
      <c r="G826" s="101">
        <v>0.60178487518211454</v>
      </c>
      <c r="H826" s="101">
        <v>0.53372590000453868</v>
      </c>
      <c r="I826" s="101">
        <v>2.8000000000000001E-2</v>
      </c>
      <c r="J826" s="69">
        <v>4.9067669647367682E-2</v>
      </c>
      <c r="K826" s="69">
        <v>0.10205169471422618</v>
      </c>
      <c r="L826" s="75">
        <v>166.47988527537049</v>
      </c>
      <c r="M826" s="69">
        <v>31.624908594407273</v>
      </c>
      <c r="N826" s="69">
        <v>24.762690380907109</v>
      </c>
      <c r="O826" s="102">
        <v>91.988186133667526</v>
      </c>
      <c r="P826" s="102">
        <v>81.212633551577056</v>
      </c>
    </row>
    <row r="827" spans="2:16" x14ac:dyDescent="0.2">
      <c r="B827" s="66">
        <v>38823</v>
      </c>
      <c r="C827" s="74">
        <v>2006</v>
      </c>
      <c r="D827" s="75">
        <v>83.715277777777786</v>
      </c>
      <c r="E827" s="68" t="str">
        <f t="shared" si="12"/>
        <v>Low</v>
      </c>
      <c r="F827" s="75">
        <v>5615.4201680672277</v>
      </c>
      <c r="G827" s="101">
        <v>0.59700471921195386</v>
      </c>
      <c r="H827" s="101">
        <v>0.46705439323942927</v>
      </c>
      <c r="I827" s="101">
        <v>4.9500000000000002E-2</v>
      </c>
      <c r="J827" s="69">
        <v>6.7036403820521284E-2</v>
      </c>
      <c r="K827" s="69">
        <v>0.10600238497228835</v>
      </c>
      <c r="L827" s="75">
        <v>202.977089321314</v>
      </c>
      <c r="M827" s="69">
        <v>30.28552885132461</v>
      </c>
      <c r="N827" s="69">
        <v>20.692970701307896</v>
      </c>
      <c r="O827" s="102">
        <v>88.968077264253822</v>
      </c>
      <c r="P827" s="102">
        <v>77.701998422212355</v>
      </c>
    </row>
    <row r="828" spans="2:16" x14ac:dyDescent="0.2">
      <c r="B828" s="66">
        <v>38824</v>
      </c>
      <c r="C828" s="74">
        <v>2006</v>
      </c>
      <c r="D828" s="75">
        <v>82.326388888888886</v>
      </c>
      <c r="E828" s="68" t="str">
        <f t="shared" si="12"/>
        <v>Low</v>
      </c>
      <c r="F828" s="75">
        <v>5180.7188160676533</v>
      </c>
      <c r="G828" s="101">
        <v>0.54335400421468438</v>
      </c>
      <c r="H828" s="101">
        <v>0.43465922298227289</v>
      </c>
      <c r="I828" s="101">
        <v>3.7749999999999999E-2</v>
      </c>
      <c r="J828" s="69">
        <v>7.0011181910723794E-2</v>
      </c>
      <c r="K828" s="69">
        <v>0.13023815683697973</v>
      </c>
      <c r="L828" s="75">
        <v>199.62048537233301</v>
      </c>
      <c r="M828" s="69">
        <v>30.534106827707568</v>
      </c>
      <c r="N828" s="69">
        <v>19.722569136230234</v>
      </c>
      <c r="O828" s="102">
        <v>87.315076126237059</v>
      </c>
      <c r="P828" s="102">
        <v>70.502006298502067</v>
      </c>
    </row>
    <row r="829" spans="2:16" x14ac:dyDescent="0.2">
      <c r="B829" s="66">
        <v>38825</v>
      </c>
      <c r="C829" s="74">
        <v>2006</v>
      </c>
      <c r="D829" s="75">
        <v>63.506944444444436</v>
      </c>
      <c r="E829" s="68" t="str">
        <f t="shared" si="12"/>
        <v>Low</v>
      </c>
      <c r="F829" s="75">
        <v>4685.5901926444867</v>
      </c>
      <c r="G829" s="101">
        <v>0.51837154560774323</v>
      </c>
      <c r="H829" s="101">
        <v>0.42119796133129411</v>
      </c>
      <c r="I829" s="101">
        <v>4.3249999999999997E-2</v>
      </c>
      <c r="J829" s="69">
        <v>6.3253135207378408E-2</v>
      </c>
      <c r="K829" s="69">
        <v>0.10193336125905297</v>
      </c>
      <c r="L829" s="75">
        <v>211.59267549020177</v>
      </c>
      <c r="M829" s="69">
        <v>27.990667152028337</v>
      </c>
      <c r="N829" s="69">
        <v>19.692892155102395</v>
      </c>
      <c r="O829" s="102">
        <v>87.996363627402516</v>
      </c>
      <c r="P829" s="102">
        <v>76.193140082572882</v>
      </c>
    </row>
    <row r="830" spans="2:16" x14ac:dyDescent="0.2">
      <c r="B830" s="66">
        <v>38826</v>
      </c>
      <c r="C830" s="74">
        <v>2006</v>
      </c>
      <c r="D830" s="75">
        <v>71.180555555555571</v>
      </c>
      <c r="E830" s="68" t="str">
        <f t="shared" si="12"/>
        <v>Low</v>
      </c>
      <c r="F830" s="75">
        <v>5038.4535005224661</v>
      </c>
      <c r="G830" s="101">
        <v>0.50974686861205365</v>
      </c>
      <c r="H830" s="101">
        <v>0.47849648497341241</v>
      </c>
      <c r="I830" s="101">
        <v>0.05</v>
      </c>
      <c r="J830" s="69">
        <v>5.39532260129418E-2</v>
      </c>
      <c r="K830" s="69">
        <v>0.13185787833983231</v>
      </c>
      <c r="L830" s="75">
        <v>181.66713355122698</v>
      </c>
      <c r="M830" s="69">
        <v>25.722068240966703</v>
      </c>
      <c r="N830" s="69">
        <v>19.652725161578577</v>
      </c>
      <c r="O830" s="102">
        <v>89.603251579074396</v>
      </c>
      <c r="P830" s="102">
        <v>72.931723917002699</v>
      </c>
    </row>
    <row r="831" spans="2:16" x14ac:dyDescent="0.2">
      <c r="B831" s="66">
        <v>38827</v>
      </c>
      <c r="C831" s="74">
        <v>2006</v>
      </c>
      <c r="D831" s="75">
        <v>57.777777777777771</v>
      </c>
      <c r="E831" s="68" t="str">
        <f t="shared" si="12"/>
        <v>Low</v>
      </c>
      <c r="F831" s="75">
        <v>4798.2827225130886</v>
      </c>
      <c r="G831" s="101">
        <v>0.53771899759503838</v>
      </c>
      <c r="H831" s="101">
        <v>0.39268601528112151</v>
      </c>
      <c r="I831" s="101">
        <v>5.0250000000000003E-2</v>
      </c>
      <c r="J831" s="69">
        <v>6.1104594468477588E-2</v>
      </c>
      <c r="K831" s="69">
        <v>5.859075788330078E-2</v>
      </c>
      <c r="L831" s="75">
        <v>175.31912086549499</v>
      </c>
      <c r="M831" s="69">
        <v>29.057995320251109</v>
      </c>
      <c r="N831" s="69">
        <v>20.384526137349589</v>
      </c>
      <c r="O831" s="102">
        <v>88.822800683712714</v>
      </c>
      <c r="P831" s="102">
        <v>85.323640836384968</v>
      </c>
    </row>
    <row r="832" spans="2:16" x14ac:dyDescent="0.2">
      <c r="B832" s="66">
        <v>38828</v>
      </c>
      <c r="C832" s="74">
        <v>2006</v>
      </c>
      <c r="D832" s="75">
        <v>79.565972222222214</v>
      </c>
      <c r="E832" s="68" t="str">
        <f t="shared" si="12"/>
        <v>Low</v>
      </c>
      <c r="F832" s="75">
        <v>5207.770294221903</v>
      </c>
      <c r="G832" s="101">
        <v>0.60292387170674522</v>
      </c>
      <c r="H832" s="101">
        <v>0.41252517043667197</v>
      </c>
      <c r="I832" s="101">
        <v>4.4000000000000004E-2</v>
      </c>
      <c r="J832" s="69">
        <v>8.2458165955349591E-2</v>
      </c>
      <c r="K832" s="69">
        <v>8.6762351658704093E-2</v>
      </c>
      <c r="L832" s="75">
        <v>221.00715653999373</v>
      </c>
      <c r="M832" s="69">
        <v>33.522535684566947</v>
      </c>
      <c r="N832" s="69">
        <v>21.017050320919687</v>
      </c>
      <c r="O832" s="102">
        <v>86.536316897378072</v>
      </c>
      <c r="P832" s="102">
        <v>79.294914712918839</v>
      </c>
    </row>
    <row r="833" spans="2:16" x14ac:dyDescent="0.2">
      <c r="B833" s="66">
        <v>38829</v>
      </c>
      <c r="C833" s="74">
        <v>2006</v>
      </c>
      <c r="D833" s="75">
        <v>88.090277777777771</v>
      </c>
      <c r="E833" s="68" t="str">
        <f t="shared" si="12"/>
        <v>Low</v>
      </c>
      <c r="F833" s="75">
        <v>5441.8971178402044</v>
      </c>
      <c r="G833" s="101">
        <v>0.53742508116691601</v>
      </c>
      <c r="H833" s="101">
        <v>0.45507210291234246</v>
      </c>
      <c r="I833" s="101">
        <v>4.6000000000000006E-2</v>
      </c>
      <c r="J833" s="69">
        <v>6.0985643890919435E-2</v>
      </c>
      <c r="K833" s="69">
        <v>0.12937111413473112</v>
      </c>
      <c r="L833" s="75">
        <v>262.020806572629</v>
      </c>
      <c r="M833" s="69">
        <v>30.209312982946145</v>
      </c>
      <c r="N833" s="69">
        <v>20.739188637252081</v>
      </c>
      <c r="O833" s="102">
        <v>88.831373393450832</v>
      </c>
      <c r="P833" s="102">
        <v>72.020313506553038</v>
      </c>
    </row>
    <row r="834" spans="2:16" x14ac:dyDescent="0.2">
      <c r="B834" s="66">
        <v>38830</v>
      </c>
      <c r="C834" s="74">
        <v>2006</v>
      </c>
      <c r="D834" s="75">
        <v>91.4409722222222</v>
      </c>
      <c r="E834" s="68" t="str">
        <f t="shared" ref="E834:E897" si="13">IF(D834&gt;90,"High","Low")</f>
        <v>High</v>
      </c>
      <c r="F834" s="75">
        <v>4505.875</v>
      </c>
      <c r="G834" s="101">
        <v>0.47907919662403714</v>
      </c>
      <c r="H834" s="101">
        <v>0.19792320197945273</v>
      </c>
      <c r="I834" s="101">
        <v>4.0250000000000001E-2</v>
      </c>
      <c r="J834" s="69">
        <v>7.1241325797100574E-2</v>
      </c>
      <c r="K834" s="69">
        <v>4.8686118480447148E-2</v>
      </c>
      <c r="L834" s="75">
        <v>179.550845311068</v>
      </c>
      <c r="M834" s="69">
        <v>28.24544601562496</v>
      </c>
      <c r="N834" s="69">
        <v>10.358227367928436</v>
      </c>
      <c r="O834" s="102">
        <v>85.344638775613873</v>
      </c>
      <c r="P834" s="102">
        <v>75.757189008335885</v>
      </c>
    </row>
    <row r="835" spans="2:16" x14ac:dyDescent="0.2">
      <c r="B835" s="66">
        <v>38831</v>
      </c>
      <c r="C835" s="74">
        <v>2006</v>
      </c>
      <c r="D835" s="75">
        <v>33.732638888888886</v>
      </c>
      <c r="E835" s="68" t="str">
        <f t="shared" si="13"/>
        <v>Low</v>
      </c>
      <c r="F835" s="75">
        <v>3745.5401662049831</v>
      </c>
      <c r="G835" s="101">
        <v>0.46770140588903514</v>
      </c>
      <c r="H835" s="101">
        <v>0.25010408781782956</v>
      </c>
      <c r="I835" s="101">
        <v>3.7999999999999999E-2</v>
      </c>
      <c r="J835" s="69">
        <v>6.7681385541246489E-2</v>
      </c>
      <c r="K835" s="69">
        <v>7.1049317422209435E-2</v>
      </c>
      <c r="L835" s="75">
        <v>153.08165825623774</v>
      </c>
      <c r="M835" s="69">
        <v>28.274834232648974</v>
      </c>
      <c r="N835" s="69">
        <v>12.696962380093742</v>
      </c>
      <c r="O835" s="102">
        <v>85.733997998120159</v>
      </c>
      <c r="P835" s="102">
        <v>71.994733280300892</v>
      </c>
    </row>
    <row r="836" spans="2:16" x14ac:dyDescent="0.2">
      <c r="B836" s="66">
        <v>38832</v>
      </c>
      <c r="C836" s="74">
        <v>2006</v>
      </c>
      <c r="D836" s="75">
        <v>41.979166666666664</v>
      </c>
      <c r="E836" s="68" t="str">
        <f t="shared" si="13"/>
        <v>Low</v>
      </c>
      <c r="F836" s="75">
        <v>3615.7150025087813</v>
      </c>
      <c r="G836" s="101">
        <v>0.38162657303158981</v>
      </c>
      <c r="H836" s="101">
        <v>0.28891704392249923</v>
      </c>
      <c r="I836" s="101">
        <v>3.8000000000000006E-2</v>
      </c>
      <c r="J836" s="69">
        <v>5.4438437598650351E-2</v>
      </c>
      <c r="K836" s="69">
        <v>5.886426577520007E-2</v>
      </c>
      <c r="L836" s="75">
        <v>155.407983129797</v>
      </c>
      <c r="M836" s="69">
        <v>24.360408883863023</v>
      </c>
      <c r="N836" s="69">
        <v>17.148796819522921</v>
      </c>
      <c r="O836" s="102">
        <v>85.92683236578884</v>
      </c>
      <c r="P836" s="102">
        <v>79.899365064023556</v>
      </c>
    </row>
    <row r="837" spans="2:16" x14ac:dyDescent="0.2">
      <c r="B837" s="66">
        <v>38833</v>
      </c>
      <c r="C837" s="74">
        <v>2006</v>
      </c>
      <c r="D837" s="75">
        <v>85.15625</v>
      </c>
      <c r="E837" s="68" t="str">
        <f t="shared" si="13"/>
        <v>Low</v>
      </c>
      <c r="F837" s="75">
        <v>4594.5468053491868</v>
      </c>
      <c r="G837" s="101">
        <v>0.44359665918919966</v>
      </c>
      <c r="H837" s="101">
        <v>0.2446062245599635</v>
      </c>
      <c r="I837" s="101">
        <v>4.1250000000000002E-2</v>
      </c>
      <c r="J837" s="69">
        <v>9.0231840631458116E-2</v>
      </c>
      <c r="K837" s="69">
        <v>7.7102646847924838E-2</v>
      </c>
      <c r="L837" s="75">
        <v>201.68592529166449</v>
      </c>
      <c r="M837" s="69">
        <v>27.020200466702615</v>
      </c>
      <c r="N837" s="69">
        <v>12.842567391515926</v>
      </c>
      <c r="O837" s="102">
        <v>79.925939238791315</v>
      </c>
      <c r="P837" s="102">
        <v>68.892476600520894</v>
      </c>
    </row>
    <row r="838" spans="2:16" x14ac:dyDescent="0.2">
      <c r="B838" s="66">
        <v>38834</v>
      </c>
      <c r="C838" s="74">
        <v>2006</v>
      </c>
      <c r="D838" s="75">
        <v>91.197916666666686</v>
      </c>
      <c r="E838" s="68" t="str">
        <f t="shared" si="13"/>
        <v>High</v>
      </c>
      <c r="F838" s="75">
        <v>5412.5874125874088</v>
      </c>
      <c r="G838" s="101">
        <v>0.59959935765883721</v>
      </c>
      <c r="H838" s="101">
        <v>0.54674363252046509</v>
      </c>
      <c r="I838" s="101">
        <v>3.2750000000000001E-2</v>
      </c>
      <c r="J838" s="69">
        <v>8.4413926904677861E-2</v>
      </c>
      <c r="K838" s="69">
        <v>0.14567484296373595</v>
      </c>
      <c r="L838" s="75">
        <v>188.26633963878425</v>
      </c>
      <c r="M838" s="69">
        <v>30.60230018676851</v>
      </c>
      <c r="N838" s="69">
        <v>23.903616646570345</v>
      </c>
      <c r="O838" s="102">
        <v>86.15908009418574</v>
      </c>
      <c r="P838" s="102">
        <v>73.805380360482218</v>
      </c>
    </row>
    <row r="839" spans="2:16" x14ac:dyDescent="0.2">
      <c r="B839" s="66">
        <v>38835</v>
      </c>
      <c r="C839" s="74">
        <v>2006</v>
      </c>
      <c r="D839" s="75">
        <v>93.177083333333314</v>
      </c>
      <c r="E839" s="68" t="str">
        <f t="shared" si="13"/>
        <v>High</v>
      </c>
      <c r="F839" s="75">
        <v>5605.7381615598842</v>
      </c>
      <c r="G839" s="101">
        <v>0.60615366027980677</v>
      </c>
      <c r="H839" s="101">
        <v>0.6332542486831042</v>
      </c>
      <c r="I839" s="101">
        <v>3.6999999999999998E-2</v>
      </c>
      <c r="J839" s="69">
        <v>8.1664285998404862E-2</v>
      </c>
      <c r="K839" s="69">
        <v>0.17943254601950384</v>
      </c>
      <c r="L839" s="75">
        <v>256.4874699824785</v>
      </c>
      <c r="M839" s="69">
        <v>32.66646209537884</v>
      </c>
      <c r="N839" s="69">
        <v>28.373877391591243</v>
      </c>
      <c r="O839" s="102">
        <v>86.744311441449312</v>
      </c>
      <c r="P839" s="102">
        <v>72.121078120314323</v>
      </c>
    </row>
    <row r="840" spans="2:16" x14ac:dyDescent="0.2">
      <c r="B840" s="66">
        <v>38836</v>
      </c>
      <c r="C840" s="74">
        <v>2006</v>
      </c>
      <c r="D840" s="75">
        <v>72.517361111111128</v>
      </c>
      <c r="E840" s="68" t="str">
        <f t="shared" si="13"/>
        <v>Low</v>
      </c>
      <c r="F840" s="75">
        <v>5009.291666666667</v>
      </c>
      <c r="G840" s="101">
        <v>0.54280252880563618</v>
      </c>
      <c r="H840" s="101">
        <v>0.52195198266870735</v>
      </c>
      <c r="I840" s="101">
        <v>3.4500000000000003E-2</v>
      </c>
      <c r="J840" s="69">
        <v>7.2090094011195108E-2</v>
      </c>
      <c r="K840" s="69">
        <v>0.10045993563576486</v>
      </c>
      <c r="L840" s="75">
        <v>215.9732256110035</v>
      </c>
      <c r="M840" s="69">
        <v>28.21064222140544</v>
      </c>
      <c r="N840" s="69">
        <v>25.296482834977105</v>
      </c>
      <c r="O840" s="102">
        <v>86.940599744726427</v>
      </c>
      <c r="P840" s="102">
        <v>81.07390867758609</v>
      </c>
    </row>
    <row r="841" spans="2:16" x14ac:dyDescent="0.2">
      <c r="B841" s="66">
        <v>38837</v>
      </c>
      <c r="C841" s="74">
        <v>2006</v>
      </c>
      <c r="D841" s="75">
        <v>96.371527777777786</v>
      </c>
      <c r="E841" s="68" t="str">
        <f t="shared" si="13"/>
        <v>High</v>
      </c>
      <c r="F841" s="75">
        <v>5732.916666666667</v>
      </c>
      <c r="G841" s="101">
        <v>0.5759714961450686</v>
      </c>
      <c r="H841" s="101">
        <v>0.41638117883741554</v>
      </c>
      <c r="I841" s="101">
        <v>3.4250000000000003E-2</v>
      </c>
      <c r="J841" s="69">
        <v>5.844027792138487E-2</v>
      </c>
      <c r="K841" s="69">
        <v>9.0045421125210842E-2</v>
      </c>
      <c r="L841" s="75">
        <v>168.39721401905535</v>
      </c>
      <c r="M841" s="69">
        <v>28.44698442343007</v>
      </c>
      <c r="N841" s="69">
        <v>17.990636305395441</v>
      </c>
      <c r="O841" s="102">
        <v>90.03797190922306</v>
      </c>
      <c r="P841" s="102">
        <v>78.767288258918327</v>
      </c>
    </row>
    <row r="842" spans="2:16" x14ac:dyDescent="0.2">
      <c r="B842" s="66">
        <v>38838</v>
      </c>
      <c r="C842" s="74">
        <v>2006</v>
      </c>
      <c r="D842" s="75">
        <v>83.489583333333343</v>
      </c>
      <c r="E842" s="68" t="str">
        <f t="shared" si="13"/>
        <v>Low</v>
      </c>
      <c r="F842" s="75">
        <v>5298.2901191310521</v>
      </c>
      <c r="G842" s="101">
        <v>0.56718463802906105</v>
      </c>
      <c r="H842" s="101">
        <v>0.41046481147352215</v>
      </c>
      <c r="I842" s="101">
        <v>2.9500000000000002E-2</v>
      </c>
      <c r="J842" s="69">
        <v>6.124081267187656E-2</v>
      </c>
      <c r="K842" s="69">
        <v>9.2213826689119704E-2</v>
      </c>
      <c r="L842" s="75">
        <v>156.80405121173749</v>
      </c>
      <c r="M842" s="69">
        <v>29.213663879686013</v>
      </c>
      <c r="N842" s="69">
        <v>18.429785822948208</v>
      </c>
      <c r="O842" s="102">
        <v>89.390018118997958</v>
      </c>
      <c r="P842" s="102">
        <v>77.924103293920865</v>
      </c>
    </row>
    <row r="843" spans="2:16" x14ac:dyDescent="0.2">
      <c r="B843" s="66">
        <v>38839</v>
      </c>
      <c r="C843" s="74">
        <v>2006</v>
      </c>
      <c r="D843" s="75">
        <v>87.847222222222214</v>
      </c>
      <c r="E843" s="68" t="str">
        <f t="shared" si="13"/>
        <v>Low</v>
      </c>
      <c r="F843" s="75">
        <v>5511.8828451882846</v>
      </c>
      <c r="G843" s="101">
        <v>0.6858879463881763</v>
      </c>
      <c r="H843" s="101">
        <v>0.63125041111892144</v>
      </c>
      <c r="I843" s="101">
        <v>5.5750000000000001E-2</v>
      </c>
      <c r="J843" s="69">
        <v>5.0966707778111936E-2</v>
      </c>
      <c r="K843" s="69">
        <v>0.12862292164636663</v>
      </c>
      <c r="L843" s="75">
        <v>236.34615571584675</v>
      </c>
      <c r="M843" s="69">
        <v>34.089816186619139</v>
      </c>
      <c r="N843" s="69">
        <v>27.075014754328389</v>
      </c>
      <c r="O843" s="102">
        <v>92.707693814444511</v>
      </c>
      <c r="P843" s="102">
        <v>80.003929226927781</v>
      </c>
    </row>
    <row r="844" spans="2:16" x14ac:dyDescent="0.2">
      <c r="B844" s="66">
        <v>38840</v>
      </c>
      <c r="C844" s="74">
        <v>2006</v>
      </c>
      <c r="D844" s="75">
        <v>78.975694444444443</v>
      </c>
      <c r="E844" s="68" t="str">
        <f t="shared" si="13"/>
        <v>Low</v>
      </c>
      <c r="F844" s="75">
        <v>5486.1260006961402</v>
      </c>
      <c r="G844" s="101">
        <v>0.66842149428110276</v>
      </c>
      <c r="H844" s="101">
        <v>0.69719745160247282</v>
      </c>
      <c r="I844" s="101">
        <v>5.7500000000000002E-2</v>
      </c>
      <c r="J844" s="69">
        <v>6.6810274374918308E-2</v>
      </c>
      <c r="K844" s="69">
        <v>0.18775881075306572</v>
      </c>
      <c r="L844" s="75">
        <v>211.52156761946975</v>
      </c>
      <c r="M844" s="69">
        <v>32.925458753308618</v>
      </c>
      <c r="N844" s="69">
        <v>28.012110346640561</v>
      </c>
      <c r="O844" s="102">
        <v>90.187660813577523</v>
      </c>
      <c r="P844" s="102">
        <v>73.562373355953397</v>
      </c>
    </row>
    <row r="845" spans="2:16" x14ac:dyDescent="0.2">
      <c r="B845" s="66">
        <v>38841</v>
      </c>
      <c r="C845" s="74">
        <v>2006</v>
      </c>
      <c r="D845" s="75">
        <v>95.208333333333343</v>
      </c>
      <c r="E845" s="68" t="str">
        <f t="shared" si="13"/>
        <v>High</v>
      </c>
      <c r="F845" s="75">
        <v>5253.6503496503456</v>
      </c>
      <c r="G845" s="101">
        <v>0.65569094426372865</v>
      </c>
      <c r="H845" s="101">
        <v>0.5211536665986487</v>
      </c>
      <c r="I845" s="101">
        <v>0.06</v>
      </c>
      <c r="J845" s="69">
        <v>6.5155275858271022E-2</v>
      </c>
      <c r="K845" s="69">
        <v>0.11510016725958544</v>
      </c>
      <c r="L845" s="75">
        <v>198.84759444861373</v>
      </c>
      <c r="M845" s="69">
        <v>29.442025724534041</v>
      </c>
      <c r="N845" s="69">
        <v>20.314277739294639</v>
      </c>
      <c r="O845" s="102">
        <v>90.261853369446428</v>
      </c>
      <c r="P845" s="102">
        <v>78.355833167174168</v>
      </c>
    </row>
    <row r="846" spans="2:16" x14ac:dyDescent="0.2">
      <c r="B846" s="66">
        <v>38842</v>
      </c>
      <c r="C846" s="74">
        <v>2006</v>
      </c>
      <c r="D846" s="75">
        <v>87.34375</v>
      </c>
      <c r="E846" s="68" t="str">
        <f t="shared" si="13"/>
        <v>Low</v>
      </c>
      <c r="F846" s="75">
        <v>5220.1678321678282</v>
      </c>
      <c r="G846" s="101">
        <v>0.66128766445705478</v>
      </c>
      <c r="H846" s="101">
        <v>0.56518537470389185</v>
      </c>
      <c r="I846" s="101">
        <v>3.1E-2</v>
      </c>
      <c r="J846" s="69">
        <v>7.2811837235020271E-2</v>
      </c>
      <c r="K846" s="69">
        <v>0.12640323469134696</v>
      </c>
      <c r="L846" s="75">
        <v>254.61275715062027</v>
      </c>
      <c r="M846" s="69">
        <v>28.652079950255079</v>
      </c>
      <c r="N846" s="69">
        <v>21.435846005413353</v>
      </c>
      <c r="O846" s="102">
        <v>89.215610829353452</v>
      </c>
      <c r="P846" s="102">
        <v>78.095288536779748</v>
      </c>
    </row>
    <row r="847" spans="2:16" x14ac:dyDescent="0.2">
      <c r="B847" s="66">
        <v>38843</v>
      </c>
      <c r="C847" s="74">
        <v>2006</v>
      </c>
      <c r="D847" s="75">
        <v>82.413194444444443</v>
      </c>
      <c r="E847" s="68" t="str">
        <f t="shared" si="13"/>
        <v>Low</v>
      </c>
      <c r="F847" s="75">
        <v>6035.515320334257</v>
      </c>
      <c r="G847" s="101">
        <v>0.69746504714018687</v>
      </c>
      <c r="H847" s="101">
        <v>0.94078307058255473</v>
      </c>
      <c r="I847" s="101">
        <v>4.4499999999999998E-2</v>
      </c>
      <c r="J847" s="69">
        <v>7.7407227778935953E-2</v>
      </c>
      <c r="K847" s="69">
        <v>0.24015442577521326</v>
      </c>
      <c r="L847" s="75">
        <v>317.90585630124053</v>
      </c>
      <c r="M847" s="69">
        <v>30.995321506272841</v>
      </c>
      <c r="N847" s="69">
        <v>35.175359683477843</v>
      </c>
      <c r="O847" s="102">
        <v>89.123567680897452</v>
      </c>
      <c r="P847" s="102">
        <v>74.983881775968385</v>
      </c>
    </row>
    <row r="848" spans="2:16" x14ac:dyDescent="0.2">
      <c r="B848" s="66">
        <v>38844</v>
      </c>
      <c r="C848" s="74">
        <v>2006</v>
      </c>
      <c r="D848" s="75">
        <v>83.819444444444443</v>
      </c>
      <c r="E848" s="68" t="str">
        <f t="shared" si="13"/>
        <v>Low</v>
      </c>
      <c r="F848" s="75">
        <v>4931.7062937062901</v>
      </c>
      <c r="G848" s="101">
        <v>0.53901859322190937</v>
      </c>
      <c r="H848" s="101">
        <v>0.43860894983741572</v>
      </c>
      <c r="I848" s="101">
        <v>5.5999999999999994E-2</v>
      </c>
      <c r="J848" s="69">
        <v>8.2269010794199571E-2</v>
      </c>
      <c r="K848" s="69">
        <v>7.6833279402733601E-2</v>
      </c>
      <c r="L848" s="75">
        <v>203.45175309518999</v>
      </c>
      <c r="M848" s="69">
        <v>29.249993595835722</v>
      </c>
      <c r="N848" s="69">
        <v>23.179584891205643</v>
      </c>
      <c r="O848" s="102">
        <v>84.976257613235092</v>
      </c>
      <c r="P848" s="102">
        <v>82.756809018376387</v>
      </c>
    </row>
    <row r="849" spans="2:16" x14ac:dyDescent="0.2">
      <c r="B849" s="66">
        <v>38845</v>
      </c>
      <c r="C849" s="74">
        <v>2006</v>
      </c>
      <c r="D849" s="75">
        <v>86.961805555555557</v>
      </c>
      <c r="E849" s="68" t="str">
        <f t="shared" si="13"/>
        <v>Low</v>
      </c>
      <c r="F849" s="75">
        <v>5053.166666666667</v>
      </c>
      <c r="G849" s="101">
        <v>0.3934390401453709</v>
      </c>
      <c r="H849" s="101">
        <v>0.25088345118300409</v>
      </c>
      <c r="I849" s="101">
        <v>4.5999999999999999E-2</v>
      </c>
      <c r="J849" s="69">
        <v>7.3431259325764886E-2</v>
      </c>
      <c r="K849" s="69">
        <v>5.3607593353787453E-2</v>
      </c>
      <c r="L849" s="75">
        <v>221.60119299724551</v>
      </c>
      <c r="M849" s="69">
        <v>28.021766191761309</v>
      </c>
      <c r="N849" s="69">
        <v>17.28294905299358</v>
      </c>
      <c r="O849" s="102">
        <v>81.549481407672388</v>
      </c>
      <c r="P849" s="102">
        <v>78.876745827488122</v>
      </c>
    </row>
    <row r="850" spans="2:16" x14ac:dyDescent="0.2">
      <c r="B850" s="66">
        <v>38846</v>
      </c>
      <c r="C850" s="74">
        <v>2006</v>
      </c>
      <c r="D850" s="75">
        <v>46.736111111111114</v>
      </c>
      <c r="E850" s="68" t="str">
        <f t="shared" si="13"/>
        <v>Low</v>
      </c>
      <c r="F850" s="75">
        <v>4677.1665937909966</v>
      </c>
      <c r="G850" s="101">
        <v>0.43435989221507981</v>
      </c>
      <c r="H850" s="101">
        <v>0.27948630519660306</v>
      </c>
      <c r="I850" s="101">
        <v>4.1000000000000002E-2</v>
      </c>
      <c r="J850" s="69">
        <v>5.3648470087826083E-2</v>
      </c>
      <c r="K850" s="69">
        <v>5.6422059523327947E-2</v>
      </c>
      <c r="L850" s="75">
        <v>182.01871608811041</v>
      </c>
      <c r="M850" s="69">
        <v>30.673578318319354</v>
      </c>
      <c r="N850" s="69">
        <v>17.996952967169847</v>
      </c>
      <c r="O850" s="102">
        <v>87.802078214316339</v>
      </c>
      <c r="P850" s="102">
        <v>80.062384143178619</v>
      </c>
    </row>
    <row r="851" spans="2:16" x14ac:dyDescent="0.2">
      <c r="B851" s="66">
        <v>38847</v>
      </c>
      <c r="C851" s="74">
        <v>2006</v>
      </c>
      <c r="D851" s="75">
        <v>74.791666666666671</v>
      </c>
      <c r="E851" s="68" t="str">
        <f t="shared" si="13"/>
        <v>Low</v>
      </c>
      <c r="F851" s="75">
        <v>5425.833333333333</v>
      </c>
      <c r="G851" s="101">
        <v>0.56246350484472429</v>
      </c>
      <c r="H851" s="101">
        <v>0.59791110540009207</v>
      </c>
      <c r="I851" s="101">
        <v>3.6249999999999998E-2</v>
      </c>
      <c r="J851" s="69">
        <v>5.0321211348018785E-2</v>
      </c>
      <c r="K851" s="69">
        <v>0.15500259608480002</v>
      </c>
      <c r="L851" s="75">
        <v>256.31254062943174</v>
      </c>
      <c r="M851" s="69">
        <v>31.840150857926638</v>
      </c>
      <c r="N851" s="69">
        <v>27.647142033212905</v>
      </c>
      <c r="O851" s="102">
        <v>91.1967140069425</v>
      </c>
      <c r="P851" s="102">
        <v>74.492413588225261</v>
      </c>
    </row>
    <row r="852" spans="2:16" x14ac:dyDescent="0.2">
      <c r="B852" s="66">
        <v>38848</v>
      </c>
      <c r="C852" s="74">
        <v>2006</v>
      </c>
      <c r="D852" s="75">
        <v>87.743055555555557</v>
      </c>
      <c r="E852" s="68" t="str">
        <f t="shared" si="13"/>
        <v>Low</v>
      </c>
      <c r="F852" s="75">
        <v>5669.791666666667</v>
      </c>
      <c r="G852" s="101">
        <v>0.5489088319901525</v>
      </c>
      <c r="H852" s="101">
        <v>0.46855631052125674</v>
      </c>
      <c r="I852" s="101">
        <v>5.3499999999999992E-2</v>
      </c>
      <c r="J852" s="69">
        <v>6.6331210991096318E-2</v>
      </c>
      <c r="K852" s="69">
        <v>7.788699951605213E-2</v>
      </c>
      <c r="L852" s="75">
        <v>230.66761055894548</v>
      </c>
      <c r="M852" s="69">
        <v>31.384424311581739</v>
      </c>
      <c r="N852" s="69">
        <v>25.431043686694213</v>
      </c>
      <c r="O852" s="102">
        <v>88.100902937704234</v>
      </c>
      <c r="P852" s="102">
        <v>83.6312915864724</v>
      </c>
    </row>
    <row r="853" spans="2:16" x14ac:dyDescent="0.2">
      <c r="B853" s="66">
        <v>38849</v>
      </c>
      <c r="C853" s="74">
        <v>2006</v>
      </c>
      <c r="D853" s="75">
        <v>99.236111111111114</v>
      </c>
      <c r="E853" s="68" t="str">
        <f t="shared" si="13"/>
        <v>High</v>
      </c>
      <c r="F853" s="75">
        <v>5309.75</v>
      </c>
      <c r="G853" s="101">
        <v>0.446678993199774</v>
      </c>
      <c r="H853" s="101">
        <v>0.20724054591835775</v>
      </c>
      <c r="I853" s="101">
        <v>3.6999999999999998E-2</v>
      </c>
      <c r="J853" s="69">
        <v>8.0609790288044089E-2</v>
      </c>
      <c r="K853" s="69">
        <v>4.721214394355415E-2</v>
      </c>
      <c r="L853" s="75">
        <v>243.9109005682175</v>
      </c>
      <c r="M853" s="69">
        <v>23.674340082720761</v>
      </c>
      <c r="N853" s="69">
        <v>10.3612853270117</v>
      </c>
      <c r="O853" s="102">
        <v>82.233499678793549</v>
      </c>
      <c r="P853" s="102">
        <v>77.572060164434134</v>
      </c>
    </row>
    <row r="854" spans="2:16" x14ac:dyDescent="0.2">
      <c r="B854" s="66">
        <v>38850</v>
      </c>
      <c r="C854" s="74">
        <v>2006</v>
      </c>
      <c r="D854" s="75">
        <v>96.423611111111114</v>
      </c>
      <c r="E854" s="68" t="str">
        <f t="shared" si="13"/>
        <v>High</v>
      </c>
      <c r="F854" s="75">
        <v>5273.458333333333</v>
      </c>
      <c r="G854" s="101">
        <v>0.35389568816241712</v>
      </c>
      <c r="H854" s="101">
        <v>0.12668801266033516</v>
      </c>
      <c r="I854" s="101">
        <v>3.2500000000000001E-2</v>
      </c>
      <c r="J854" s="69">
        <v>0.10149679630986118</v>
      </c>
      <c r="K854" s="69">
        <v>4.699826182717582E-2</v>
      </c>
      <c r="L854" s="75">
        <v>295.13154686843251</v>
      </c>
      <c r="M854" s="69">
        <v>25.289648569527362</v>
      </c>
      <c r="N854" s="69">
        <v>7.9995541826704795</v>
      </c>
      <c r="O854" s="102">
        <v>71.607155986099613</v>
      </c>
      <c r="P854" s="102">
        <v>63.273107316654865</v>
      </c>
    </row>
    <row r="855" spans="2:16" x14ac:dyDescent="0.2">
      <c r="B855" s="66">
        <v>38851</v>
      </c>
      <c r="C855" s="74">
        <v>2006</v>
      </c>
      <c r="D855" s="75">
        <v>97.569444444444457</v>
      </c>
      <c r="E855" s="68" t="str">
        <f t="shared" si="13"/>
        <v>High</v>
      </c>
      <c r="F855" s="75">
        <v>5174.625</v>
      </c>
      <c r="G855" s="101">
        <v>0.39698006118857238</v>
      </c>
      <c r="H855" s="101">
        <v>0.20232589451353158</v>
      </c>
      <c r="I855" s="101">
        <v>3.4250000000000003E-2</v>
      </c>
      <c r="J855" s="69">
        <v>8.2914374291260001E-2</v>
      </c>
      <c r="K855" s="69">
        <v>5.4273211166788599E-2</v>
      </c>
      <c r="L855" s="75">
        <v>301.45963114754124</v>
      </c>
      <c r="M855" s="69">
        <v>26.291476535670082</v>
      </c>
      <c r="N855" s="69">
        <v>12.409003700762314</v>
      </c>
      <c r="O855" s="102">
        <v>79.363584677903191</v>
      </c>
      <c r="P855" s="102">
        <v>73.495447419468235</v>
      </c>
    </row>
    <row r="856" spans="2:16" x14ac:dyDescent="0.2">
      <c r="B856" s="66">
        <v>38852</v>
      </c>
      <c r="C856" s="74">
        <v>2006</v>
      </c>
      <c r="D856" s="75">
        <v>90.295138888888886</v>
      </c>
      <c r="E856" s="68" t="str">
        <f t="shared" si="13"/>
        <v>High</v>
      </c>
      <c r="F856" s="75">
        <v>5435.6745332863647</v>
      </c>
      <c r="G856" s="101">
        <v>0.45647720990886398</v>
      </c>
      <c r="H856" s="101">
        <v>0.14401449012107403</v>
      </c>
      <c r="I856" s="101">
        <v>2.325E-2</v>
      </c>
      <c r="J856" s="69">
        <v>8.135088315512061E-2</v>
      </c>
      <c r="K856" s="69">
        <v>4.3682809427490803E-2</v>
      </c>
      <c r="L856" s="75">
        <v>308.68099735233977</v>
      </c>
      <c r="M856" s="69">
        <v>27.283534792373949</v>
      </c>
      <c r="N856" s="69">
        <v>7.319148536607158</v>
      </c>
      <c r="O856" s="102">
        <v>82.423973690956046</v>
      </c>
      <c r="P856" s="102">
        <v>70.085210481790725</v>
      </c>
    </row>
    <row r="857" spans="2:16" x14ac:dyDescent="0.2">
      <c r="B857" s="66">
        <v>38853</v>
      </c>
      <c r="C857" s="74">
        <v>2006</v>
      </c>
      <c r="D857" s="75">
        <v>72.517361111111128</v>
      </c>
      <c r="E857" s="68" t="str">
        <f t="shared" si="13"/>
        <v>Low</v>
      </c>
      <c r="F857" s="75">
        <v>4917.791666666667</v>
      </c>
      <c r="G857" s="101">
        <v>0.5117232883846069</v>
      </c>
      <c r="H857" s="101">
        <v>0.19360607760198936</v>
      </c>
      <c r="I857" s="101">
        <v>2.7749999999999997E-2</v>
      </c>
      <c r="J857" s="69">
        <v>7.6971692984528411E-2</v>
      </c>
      <c r="K857" s="69">
        <v>4.8479385707678443E-2</v>
      </c>
      <c r="L857" s="75">
        <v>239.15337957754124</v>
      </c>
      <c r="M857" s="69">
        <v>30.427120956372587</v>
      </c>
      <c r="N857" s="69">
        <v>10.17975795945509</v>
      </c>
      <c r="O857" s="102">
        <v>85.173408572359563</v>
      </c>
      <c r="P857" s="102">
        <v>75.31765926828686</v>
      </c>
    </row>
    <row r="858" spans="2:16" x14ac:dyDescent="0.2">
      <c r="B858" s="66">
        <v>38854</v>
      </c>
      <c r="C858" s="74">
        <v>2006</v>
      </c>
      <c r="D858" s="75">
        <v>59.809027777777779</v>
      </c>
      <c r="E858" s="68" t="str">
        <f t="shared" si="13"/>
        <v>Low</v>
      </c>
      <c r="F858" s="75">
        <v>4490.4378283712813</v>
      </c>
      <c r="G858" s="101">
        <v>0.38297781260813402</v>
      </c>
      <c r="H858" s="101">
        <v>0.14812704315149527</v>
      </c>
      <c r="I858" s="101">
        <v>2.35E-2</v>
      </c>
      <c r="J858" s="69">
        <v>4.8508209721651145E-2</v>
      </c>
      <c r="K858" s="69">
        <v>4.7212755661686721E-2</v>
      </c>
      <c r="L858" s="75">
        <v>182.99255655126024</v>
      </c>
      <c r="M858" s="69">
        <v>30.446039800640076</v>
      </c>
      <c r="N858" s="69">
        <v>9.218552534528957</v>
      </c>
      <c r="O858" s="102">
        <v>87.472858916896058</v>
      </c>
      <c r="P858" s="102">
        <v>68.476965362164435</v>
      </c>
    </row>
    <row r="859" spans="2:16" x14ac:dyDescent="0.2">
      <c r="B859" s="66">
        <v>38855</v>
      </c>
      <c r="C859" s="74">
        <v>2006</v>
      </c>
      <c r="D859" s="75">
        <v>78.142361111111114</v>
      </c>
      <c r="E859" s="68" t="str">
        <f t="shared" si="13"/>
        <v>Low</v>
      </c>
      <c r="F859" s="75">
        <v>5472.708333333333</v>
      </c>
      <c r="G859" s="101">
        <v>0.53068996355559794</v>
      </c>
      <c r="H859" s="101">
        <v>0.33942344364391491</v>
      </c>
      <c r="I859" s="101">
        <v>3.8250000000000006E-2</v>
      </c>
      <c r="J859" s="69">
        <v>9.5088559081747862E-2</v>
      </c>
      <c r="K859" s="69">
        <v>8.925746930055814E-2</v>
      </c>
      <c r="L859" s="75">
        <v>235.4329204214975</v>
      </c>
      <c r="M859" s="69">
        <v>32.547520778398244</v>
      </c>
      <c r="N859" s="69">
        <v>18.726694452809561</v>
      </c>
      <c r="O859" s="102">
        <v>82.322596563279262</v>
      </c>
      <c r="P859" s="102">
        <v>74.056180764146646</v>
      </c>
    </row>
    <row r="860" spans="2:16" x14ac:dyDescent="0.2">
      <c r="B860" s="66">
        <v>38856</v>
      </c>
      <c r="C860" s="74">
        <v>2006</v>
      </c>
      <c r="D860" s="75">
        <v>96.545138888888886</v>
      </c>
      <c r="E860" s="68" t="str">
        <f t="shared" si="13"/>
        <v>High</v>
      </c>
      <c r="F860" s="75">
        <v>4776.166666666667</v>
      </c>
      <c r="G860" s="101">
        <v>0.42973891435007155</v>
      </c>
      <c r="H860" s="101">
        <v>0.27162875621034999</v>
      </c>
      <c r="I860" s="101">
        <v>3.175E-2</v>
      </c>
      <c r="J860" s="69">
        <v>5.470446901424799E-2</v>
      </c>
      <c r="K860" s="69">
        <v>6.1529326848729367E-2</v>
      </c>
      <c r="L860" s="75">
        <v>192.29376772243177</v>
      </c>
      <c r="M860" s="69">
        <v>31.308280453939986</v>
      </c>
      <c r="N860" s="69">
        <v>17.570146303313969</v>
      </c>
      <c r="O860" s="102">
        <v>87.422768371857046</v>
      </c>
      <c r="P860" s="102">
        <v>77.619287989853433</v>
      </c>
    </row>
    <row r="861" spans="2:16" x14ac:dyDescent="0.2">
      <c r="B861" s="66">
        <v>38857</v>
      </c>
      <c r="C861" s="74">
        <v>2006</v>
      </c>
      <c r="D861" s="75">
        <v>97.899305555555557</v>
      </c>
      <c r="E861" s="68" t="str">
        <f t="shared" si="13"/>
        <v>High</v>
      </c>
      <c r="F861" s="75">
        <v>4673.416666666667</v>
      </c>
      <c r="G861" s="101">
        <v>0.42598894013694483</v>
      </c>
      <c r="H861" s="101">
        <v>0.26712393745493129</v>
      </c>
      <c r="I861" s="101">
        <v>3.7499999999999999E-2</v>
      </c>
      <c r="J861" s="69">
        <v>5.5169229964213667E-2</v>
      </c>
      <c r="K861" s="69">
        <v>6.3730459405438825E-2</v>
      </c>
      <c r="L861" s="75">
        <v>213.44867982852924</v>
      </c>
      <c r="M861" s="69">
        <v>30.592149699828592</v>
      </c>
      <c r="N861" s="69">
        <v>16.813165379896411</v>
      </c>
      <c r="O861" s="102">
        <v>87.20637336699977</v>
      </c>
      <c r="P861" s="102">
        <v>76.431649280856391</v>
      </c>
    </row>
    <row r="862" spans="2:16" x14ac:dyDescent="0.2">
      <c r="B862" s="66">
        <v>38858</v>
      </c>
      <c r="C862" s="74">
        <v>2006</v>
      </c>
      <c r="D862" s="75">
        <v>91.493055555555543</v>
      </c>
      <c r="E862" s="68" t="str">
        <f t="shared" si="13"/>
        <v>High</v>
      </c>
      <c r="F862" s="75">
        <v>5449.958333333333</v>
      </c>
      <c r="G862" s="101">
        <v>0.47005897377220013</v>
      </c>
      <c r="H862" s="101">
        <v>0.35613369390874544</v>
      </c>
      <c r="I862" s="101">
        <v>4.8500000000000001E-2</v>
      </c>
      <c r="J862" s="69">
        <v>5.9790809081861768E-2</v>
      </c>
      <c r="K862" s="69">
        <v>7.887135042972046E-2</v>
      </c>
      <c r="L862" s="75">
        <v>219.93313988360052</v>
      </c>
      <c r="M862" s="69">
        <v>27.861608637335749</v>
      </c>
      <c r="N862" s="69">
        <v>18.867322430415751</v>
      </c>
      <c r="O862" s="102">
        <v>87.467211408000523</v>
      </c>
      <c r="P862" s="102">
        <v>78.178736693597784</v>
      </c>
    </row>
    <row r="863" spans="2:16" x14ac:dyDescent="0.2">
      <c r="B863" s="66">
        <v>38859</v>
      </c>
      <c r="C863" s="74">
        <v>2006</v>
      </c>
      <c r="D863" s="75">
        <v>93.541666666666686</v>
      </c>
      <c r="E863" s="68" t="str">
        <f t="shared" si="13"/>
        <v>High</v>
      </c>
      <c r="F863" s="75">
        <v>5031.333333333333</v>
      </c>
      <c r="G863" s="101">
        <v>0.4783656758776666</v>
      </c>
      <c r="H863" s="101">
        <v>0.42680333069978132</v>
      </c>
      <c r="I863" s="101">
        <v>4.5499999999999999E-2</v>
      </c>
      <c r="J863" s="69">
        <v>7.6592073477706121E-2</v>
      </c>
      <c r="K863" s="69">
        <v>9.1252649998218846E-2</v>
      </c>
      <c r="L863" s="75">
        <v>167.46235495269599</v>
      </c>
      <c r="M863" s="69">
        <v>26.947933991993761</v>
      </c>
      <c r="N863" s="69">
        <v>22.533391337189084</v>
      </c>
      <c r="O863" s="102">
        <v>84.228078090933735</v>
      </c>
      <c r="P863" s="102">
        <v>78.938739207526666</v>
      </c>
    </row>
    <row r="864" spans="2:16" x14ac:dyDescent="0.2">
      <c r="B864" s="66">
        <v>38860</v>
      </c>
      <c r="C864" s="74">
        <v>2006</v>
      </c>
      <c r="D864" s="75">
        <v>89.774305555555557</v>
      </c>
      <c r="E864" s="68" t="str">
        <f t="shared" si="13"/>
        <v>Low</v>
      </c>
      <c r="F864" s="75">
        <v>5028.3507306889351</v>
      </c>
      <c r="G864" s="101">
        <v>0.68330962264404749</v>
      </c>
      <c r="H864" s="101">
        <v>0.90690326991123393</v>
      </c>
      <c r="I864" s="101">
        <v>3.15E-2</v>
      </c>
      <c r="J864" s="69">
        <v>6.7547061024614885E-2</v>
      </c>
      <c r="K864" s="69">
        <v>0.21255639250677424</v>
      </c>
      <c r="L864" s="75">
        <v>213.46578409109077</v>
      </c>
      <c r="M864" s="69">
        <v>32.753659999784304</v>
      </c>
      <c r="N864" s="69">
        <v>37.069882542386189</v>
      </c>
      <c r="O864" s="102">
        <v>90.300527905784335</v>
      </c>
      <c r="P864" s="102">
        <v>77.003103932949074</v>
      </c>
    </row>
    <row r="865" spans="2:16" x14ac:dyDescent="0.2">
      <c r="B865" s="66">
        <v>38861</v>
      </c>
      <c r="C865" s="74">
        <v>2006</v>
      </c>
      <c r="D865" s="75">
        <v>70.260416666666671</v>
      </c>
      <c r="E865" s="68" t="str">
        <f t="shared" si="13"/>
        <v>Low</v>
      </c>
      <c r="F865" s="75">
        <v>4753.4033613445472</v>
      </c>
      <c r="G865" s="101">
        <v>0.8159425924971051</v>
      </c>
      <c r="H865" s="101">
        <v>1.1839673687282883</v>
      </c>
      <c r="I865" s="101">
        <v>5.1499999999999997E-2</v>
      </c>
      <c r="J865" s="69">
        <v>5.2916939918451873E-2</v>
      </c>
      <c r="K865" s="69">
        <v>0.20879548588584329</v>
      </c>
      <c r="L865" s="75">
        <v>253.29828967100224</v>
      </c>
      <c r="M865" s="69">
        <v>32.49099923549575</v>
      </c>
      <c r="N865" s="69">
        <v>41.665671535084321</v>
      </c>
      <c r="O865" s="102">
        <v>93.667090702409496</v>
      </c>
      <c r="P865" s="102">
        <v>82.779389707349992</v>
      </c>
    </row>
    <row r="866" spans="2:16" x14ac:dyDescent="0.2">
      <c r="B866" s="66">
        <v>38862</v>
      </c>
      <c r="C866" s="74">
        <v>2006</v>
      </c>
      <c r="D866" s="75">
        <v>81.753472222222214</v>
      </c>
      <c r="E866" s="68" t="str">
        <f t="shared" si="13"/>
        <v>Low</v>
      </c>
      <c r="F866" s="75">
        <v>4917.4040474528929</v>
      </c>
      <c r="G866" s="101">
        <v>0.64788771420762237</v>
      </c>
      <c r="H866" s="101">
        <v>0.82152262375157525</v>
      </c>
      <c r="I866" s="101">
        <v>5.3000000000000005E-2</v>
      </c>
      <c r="J866" s="69">
        <v>4.5203585573510702E-2</v>
      </c>
      <c r="K866" s="69">
        <v>0.12939441254591252</v>
      </c>
      <c r="L866" s="75">
        <v>230.88983783309124</v>
      </c>
      <c r="M866" s="69">
        <v>30.800415695159607</v>
      </c>
      <c r="N866" s="69">
        <v>35.448913832188403</v>
      </c>
      <c r="O866" s="102">
        <v>93.159487404262308</v>
      </c>
      <c r="P866" s="102">
        <v>84.557797397021105</v>
      </c>
    </row>
    <row r="867" spans="2:16" x14ac:dyDescent="0.2">
      <c r="B867" s="66">
        <v>38863</v>
      </c>
      <c r="C867" s="74">
        <v>2006</v>
      </c>
      <c r="D867" s="75">
        <v>83.732638888888872</v>
      </c>
      <c r="E867" s="68" t="str">
        <f t="shared" si="13"/>
        <v>Low</v>
      </c>
      <c r="F867" s="75">
        <v>4132.875</v>
      </c>
      <c r="G867" s="101">
        <v>0.44097202049551865</v>
      </c>
      <c r="H867" s="101">
        <v>0.34862431136386096</v>
      </c>
      <c r="I867" s="101">
        <v>3.875E-2</v>
      </c>
      <c r="J867" s="69">
        <v>5.3260883510091082E-2</v>
      </c>
      <c r="K867" s="69">
        <v>7.7248827192946748E-2</v>
      </c>
      <c r="L867" s="75">
        <v>150.09778695352099</v>
      </c>
      <c r="M867" s="69">
        <v>25.367425967598013</v>
      </c>
      <c r="N867" s="69">
        <v>17.79569481476204</v>
      </c>
      <c r="O867" s="102">
        <v>88.106854028059914</v>
      </c>
      <c r="P867" s="102">
        <v>78.181069505979337</v>
      </c>
    </row>
    <row r="868" spans="2:16" x14ac:dyDescent="0.2">
      <c r="B868" s="66">
        <v>38864</v>
      </c>
      <c r="C868" s="74">
        <v>2006</v>
      </c>
      <c r="D868" s="75">
        <v>82.65625</v>
      </c>
      <c r="E868" s="68" t="str">
        <f t="shared" si="13"/>
        <v>Low</v>
      </c>
      <c r="F868" s="75">
        <v>4447.625</v>
      </c>
      <c r="G868" s="101">
        <v>0.42507334538461544</v>
      </c>
      <c r="H868" s="101">
        <v>0.24360961197127678</v>
      </c>
      <c r="I868" s="101">
        <v>2.5250000000000002E-2</v>
      </c>
      <c r="J868" s="69">
        <v>5.5993260232648091E-2</v>
      </c>
      <c r="K868" s="69">
        <v>5.3313183797655359E-2</v>
      </c>
      <c r="L868" s="75">
        <v>155.11330320162725</v>
      </c>
      <c r="M868" s="69">
        <v>24.119449869798036</v>
      </c>
      <c r="N868" s="69">
        <v>12.460299566809708</v>
      </c>
      <c r="O868" s="102">
        <v>87.029199539983409</v>
      </c>
      <c r="P868" s="102">
        <v>78.450466010665338</v>
      </c>
    </row>
    <row r="869" spans="2:16" x14ac:dyDescent="0.2">
      <c r="B869" s="66">
        <v>38865</v>
      </c>
      <c r="C869" s="74">
        <v>2006</v>
      </c>
      <c r="D869" s="75">
        <v>83.958333333333329</v>
      </c>
      <c r="E869" s="68" t="str">
        <f t="shared" si="13"/>
        <v>Low</v>
      </c>
      <c r="F869" s="75">
        <v>5701.875</v>
      </c>
      <c r="G869" s="101">
        <v>0.4866396156737916</v>
      </c>
      <c r="H869" s="101">
        <v>0.52302332106741201</v>
      </c>
      <c r="I869" s="101">
        <v>3.8999999999999993E-2</v>
      </c>
      <c r="J869" s="69">
        <v>5.0049016170667565E-2</v>
      </c>
      <c r="K869" s="69">
        <v>0.1137261532428518</v>
      </c>
      <c r="L869" s="75">
        <v>190.55488742509976</v>
      </c>
      <c r="M869" s="69">
        <v>25.592396944892396</v>
      </c>
      <c r="N869" s="69">
        <v>24.059259710251887</v>
      </c>
      <c r="O869" s="102">
        <v>89.891084060839674</v>
      </c>
      <c r="P869" s="102">
        <v>78.627473592595663</v>
      </c>
    </row>
    <row r="870" spans="2:16" x14ac:dyDescent="0.2">
      <c r="B870" s="66">
        <v>38866</v>
      </c>
      <c r="C870" s="74">
        <v>2006</v>
      </c>
      <c r="D870" s="75">
        <v>87.152777777777771</v>
      </c>
      <c r="E870" s="68" t="str">
        <f t="shared" si="13"/>
        <v>Low</v>
      </c>
      <c r="F870" s="75">
        <v>5096.3035154890395</v>
      </c>
      <c r="G870" s="101">
        <v>0.47970216174479979</v>
      </c>
      <c r="H870" s="101">
        <v>0.42156324644139193</v>
      </c>
      <c r="I870" s="101">
        <v>4.65E-2</v>
      </c>
      <c r="J870" s="69">
        <v>8.4378699658178236E-2</v>
      </c>
      <c r="K870" s="69">
        <v>9.9165708078981396E-2</v>
      </c>
      <c r="L870" s="75">
        <v>222.77560225628201</v>
      </c>
      <c r="M870" s="69">
        <v>32.246441556441184</v>
      </c>
      <c r="N870" s="69">
        <v>26.328118263557315</v>
      </c>
      <c r="O870" s="102">
        <v>82.626114689942284</v>
      </c>
      <c r="P870" s="102">
        <v>76.765183127747434</v>
      </c>
    </row>
    <row r="871" spans="2:16" x14ac:dyDescent="0.2">
      <c r="B871" s="66">
        <v>38867</v>
      </c>
      <c r="C871" s="74">
        <v>2006</v>
      </c>
      <c r="D871" s="75">
        <v>93.194444444444443</v>
      </c>
      <c r="E871" s="68" t="str">
        <f t="shared" si="13"/>
        <v>High</v>
      </c>
      <c r="F871" s="75">
        <v>5764.666666666667</v>
      </c>
      <c r="G871" s="101">
        <v>0.70395774254604204</v>
      </c>
      <c r="H871" s="101">
        <v>0.78717262488811146</v>
      </c>
      <c r="I871" s="101">
        <v>3.5000000000000003E-2</v>
      </c>
      <c r="J871" s="69">
        <v>0.12299017429056776</v>
      </c>
      <c r="K871" s="69">
        <v>0.24217299408096468</v>
      </c>
      <c r="L871" s="75">
        <v>219.69290179471705</v>
      </c>
      <c r="M871" s="69">
        <v>31.65925074288123</v>
      </c>
      <c r="N871" s="69">
        <v>29.825952471415434</v>
      </c>
      <c r="O871" s="102">
        <v>82.850462404435973</v>
      </c>
      <c r="P871" s="102">
        <v>69.801576758584346</v>
      </c>
    </row>
    <row r="872" spans="2:16" x14ac:dyDescent="0.2">
      <c r="B872" s="66">
        <v>38868</v>
      </c>
      <c r="C872" s="74">
        <v>2006</v>
      </c>
      <c r="D872" s="75">
        <v>94.496527777777786</v>
      </c>
      <c r="E872" s="68" t="str">
        <f t="shared" si="13"/>
        <v>High</v>
      </c>
      <c r="F872" s="75">
        <v>5100.541666666667</v>
      </c>
      <c r="G872" s="101">
        <v>0.58576822463226952</v>
      </c>
      <c r="H872" s="101">
        <v>0.58372512688121359</v>
      </c>
      <c r="I872" s="101">
        <v>3.7025000000000002E-2</v>
      </c>
      <c r="J872" s="69">
        <v>9.0923674880877339E-2</v>
      </c>
      <c r="K872" s="69">
        <v>0.11655192553014157</v>
      </c>
      <c r="L872" s="75">
        <v>276.75088748102002</v>
      </c>
      <c r="M872" s="69">
        <v>31.45530644775911</v>
      </c>
      <c r="N872" s="69">
        <v>29.727021716265796</v>
      </c>
      <c r="O872" s="102">
        <v>84.722714190339317</v>
      </c>
      <c r="P872" s="102">
        <v>80.347942745853786</v>
      </c>
    </row>
    <row r="873" spans="2:16" x14ac:dyDescent="0.2">
      <c r="B873" s="66">
        <v>38869</v>
      </c>
      <c r="C873" s="74">
        <v>2006</v>
      </c>
      <c r="D873" s="75">
        <v>89.236111111111114</v>
      </c>
      <c r="E873" s="68" t="str">
        <f t="shared" si="13"/>
        <v>Low</v>
      </c>
      <c r="F873" s="75">
        <v>4897.9175704989157</v>
      </c>
      <c r="G873" s="101">
        <v>0.4842088088949219</v>
      </c>
      <c r="H873" s="101">
        <v>0.36645372811934773</v>
      </c>
      <c r="I873" s="101">
        <v>3.5999999999999997E-2</v>
      </c>
      <c r="J873" s="69">
        <v>8.2618416311837459E-2</v>
      </c>
      <c r="K873" s="69">
        <v>8.872622449437291E-2</v>
      </c>
      <c r="L873" s="75">
        <v>203.12446624877774</v>
      </c>
      <c r="M873" s="69">
        <v>26.395298820496389</v>
      </c>
      <c r="N873" s="69">
        <v>18.285741434723093</v>
      </c>
      <c r="O873" s="102">
        <v>83.197702108818547</v>
      </c>
      <c r="P873" s="102">
        <v>76.157181783786484</v>
      </c>
    </row>
    <row r="874" spans="2:16" x14ac:dyDescent="0.2">
      <c r="B874" s="66">
        <v>38870</v>
      </c>
      <c r="C874" s="74">
        <v>2006</v>
      </c>
      <c r="D874" s="75">
        <v>95.607638888888886</v>
      </c>
      <c r="E874" s="68" t="str">
        <f t="shared" si="13"/>
        <v>High</v>
      </c>
      <c r="F874" s="75">
        <v>5545.958333333333</v>
      </c>
      <c r="G874" s="101">
        <v>0.47990240080959862</v>
      </c>
      <c r="H874" s="101">
        <v>0.39097522588003275</v>
      </c>
      <c r="I874" s="101">
        <v>4.4999999999999998E-2</v>
      </c>
      <c r="J874" s="69">
        <v>8.0523628497100957E-2</v>
      </c>
      <c r="K874" s="69">
        <v>0.10120499614363961</v>
      </c>
      <c r="L874" s="75">
        <v>259.29549487317576</v>
      </c>
      <c r="M874" s="69">
        <v>28.545993617573913</v>
      </c>
      <c r="N874" s="69">
        <v>20.754201524315739</v>
      </c>
      <c r="O874" s="102">
        <v>83.455820534654663</v>
      </c>
      <c r="P874" s="102">
        <v>74.476829428056789</v>
      </c>
    </row>
    <row r="875" spans="2:16" x14ac:dyDescent="0.2">
      <c r="B875" s="66">
        <v>38871</v>
      </c>
      <c r="C875" s="74">
        <v>2006</v>
      </c>
      <c r="D875" s="75">
        <v>80.104166666666671</v>
      </c>
      <c r="E875" s="68" t="str">
        <f t="shared" si="13"/>
        <v>Low</v>
      </c>
      <c r="F875" s="75">
        <v>5035.875</v>
      </c>
      <c r="G875" s="101">
        <v>0.4661811539787028</v>
      </c>
      <c r="H875" s="101">
        <v>0.50577182363764983</v>
      </c>
      <c r="I875" s="101">
        <v>4.8999999999999995E-2</v>
      </c>
      <c r="J875" s="69">
        <v>9.1303245338135011E-2</v>
      </c>
      <c r="K875" s="69">
        <v>0.11416225975255601</v>
      </c>
      <c r="L875" s="75">
        <v>215.51244662073651</v>
      </c>
      <c r="M875" s="69">
        <v>29.577886893348996</v>
      </c>
      <c r="N875" s="69">
        <v>30.916741447629885</v>
      </c>
      <c r="O875" s="102">
        <v>80.663527459040239</v>
      </c>
      <c r="P875" s="102">
        <v>77.71482286875343</v>
      </c>
    </row>
    <row r="876" spans="2:16" x14ac:dyDescent="0.2">
      <c r="B876" s="66">
        <v>38872</v>
      </c>
      <c r="C876" s="74">
        <v>2006</v>
      </c>
      <c r="D876" s="75">
        <v>93.767361111111114</v>
      </c>
      <c r="E876" s="68" t="str">
        <f t="shared" si="13"/>
        <v>High</v>
      </c>
      <c r="F876" s="75">
        <v>5321.458333333333</v>
      </c>
      <c r="G876" s="101">
        <v>0.42603202156974512</v>
      </c>
      <c r="H876" s="101">
        <v>0.35873049871636065</v>
      </c>
      <c r="I876" s="101">
        <v>5.1000000000000004E-2</v>
      </c>
      <c r="J876" s="69">
        <v>8.3542821201938622E-2</v>
      </c>
      <c r="K876" s="69">
        <v>9.4152370796585477E-2</v>
      </c>
      <c r="L876" s="75">
        <v>211.60062410329999</v>
      </c>
      <c r="M876" s="69">
        <v>27.204572120653999</v>
      </c>
      <c r="N876" s="69">
        <v>21.045365472374069</v>
      </c>
      <c r="O876" s="102">
        <v>80.63728896398851</v>
      </c>
      <c r="P876" s="102">
        <v>74.084001591907494</v>
      </c>
    </row>
    <row r="877" spans="2:16" x14ac:dyDescent="0.2">
      <c r="B877" s="66">
        <v>38873</v>
      </c>
      <c r="C877" s="74">
        <v>2006</v>
      </c>
      <c r="D877" s="75">
        <v>91.545138888888872</v>
      </c>
      <c r="E877" s="68" t="str">
        <f t="shared" si="13"/>
        <v>High</v>
      </c>
      <c r="F877" s="75">
        <v>4953.041666666667</v>
      </c>
      <c r="G877" s="101">
        <v>0.42356463106062769</v>
      </c>
      <c r="H877" s="101">
        <v>0.29525212128548961</v>
      </c>
      <c r="I877" s="101">
        <v>4.4999999999999998E-2</v>
      </c>
      <c r="J877" s="69">
        <v>5.2668634994163147E-2</v>
      </c>
      <c r="K877" s="69">
        <v>7.3859768467272505E-2</v>
      </c>
      <c r="L877" s="75">
        <v>214.02273646033299</v>
      </c>
      <c r="M877" s="69">
        <v>25.881859467310903</v>
      </c>
      <c r="N877" s="69">
        <v>15.49153317651353</v>
      </c>
      <c r="O877" s="102">
        <v>87.743581157351429</v>
      </c>
      <c r="P877" s="102">
        <v>75.342659094314257</v>
      </c>
    </row>
    <row r="878" spans="2:16" x14ac:dyDescent="0.2">
      <c r="B878" s="66">
        <v>38874</v>
      </c>
      <c r="C878" s="74">
        <v>2006</v>
      </c>
      <c r="D878" s="75">
        <v>81.822916666666671</v>
      </c>
      <c r="E878" s="68" t="str">
        <f t="shared" si="13"/>
        <v>Low</v>
      </c>
      <c r="F878" s="75">
        <v>4834.1544885177454</v>
      </c>
      <c r="G878" s="101">
        <v>0.59301867094283889</v>
      </c>
      <c r="H878" s="101">
        <v>0.43048645937552898</v>
      </c>
      <c r="I878" s="101">
        <v>4.5499999999999999E-2</v>
      </c>
      <c r="J878" s="69">
        <v>6.7939392132346371E-2</v>
      </c>
      <c r="K878" s="69">
        <v>0.10334428225906928</v>
      </c>
      <c r="L878" s="75">
        <v>211.49153275792975</v>
      </c>
      <c r="M878" s="69">
        <v>30.258365572670982</v>
      </c>
      <c r="N878" s="69">
        <v>18.912962191861716</v>
      </c>
      <c r="O878" s="102">
        <v>88.74263456598122</v>
      </c>
      <c r="P878" s="102">
        <v>76.410893508847607</v>
      </c>
    </row>
    <row r="879" spans="2:16" x14ac:dyDescent="0.2">
      <c r="B879" s="66">
        <v>38875</v>
      </c>
      <c r="C879" s="74">
        <v>2006</v>
      </c>
      <c r="D879" s="75">
        <v>52.378472222222214</v>
      </c>
      <c r="E879" s="68" t="str">
        <f t="shared" si="13"/>
        <v>Low</v>
      </c>
      <c r="F879" s="75">
        <v>4418.7262569832401</v>
      </c>
      <c r="G879" s="101">
        <v>0.52770896571230619</v>
      </c>
      <c r="H879" s="101">
        <v>0.5566046677713945</v>
      </c>
      <c r="I879" s="101">
        <v>8.1750000000000003E-2</v>
      </c>
      <c r="J879" s="69">
        <v>7.1220548577376155E-2</v>
      </c>
      <c r="K879" s="69">
        <v>0.10725796891786409</v>
      </c>
      <c r="L879" s="75">
        <v>209.3498958233715</v>
      </c>
      <c r="M879" s="69">
        <v>29.777465239863574</v>
      </c>
      <c r="N879" s="69">
        <v>29.348618195335998</v>
      </c>
      <c r="O879" s="102">
        <v>86.710630642418394</v>
      </c>
      <c r="P879" s="102">
        <v>81.025161563581221</v>
      </c>
    </row>
    <row r="880" spans="2:16" x14ac:dyDescent="0.2">
      <c r="B880" s="66">
        <v>38876</v>
      </c>
      <c r="C880" s="74">
        <v>2006</v>
      </c>
      <c r="D880" s="75">
        <v>99.027777777777786</v>
      </c>
      <c r="E880" s="68" t="str">
        <f t="shared" si="13"/>
        <v>High</v>
      </c>
      <c r="F880" s="75">
        <v>5255.083333333333</v>
      </c>
      <c r="G880" s="101">
        <v>0.49839960108323694</v>
      </c>
      <c r="H880" s="101">
        <v>0.46077369990961131</v>
      </c>
      <c r="I880" s="101">
        <v>5.6000000000000001E-2</v>
      </c>
      <c r="J880" s="69">
        <v>8.6038162995124109E-2</v>
      </c>
      <c r="K880" s="69">
        <v>0.11238568572597087</v>
      </c>
      <c r="L880" s="75">
        <v>244.92327171281275</v>
      </c>
      <c r="M880" s="69">
        <v>27.666972965197981</v>
      </c>
      <c r="N880" s="69">
        <v>23.414271883595344</v>
      </c>
      <c r="O880" s="102">
        <v>82.994889622351224</v>
      </c>
      <c r="P880" s="102">
        <v>75.973190780141863</v>
      </c>
    </row>
    <row r="881" spans="2:16" x14ac:dyDescent="0.2">
      <c r="B881" s="66">
        <v>38877</v>
      </c>
      <c r="C881" s="74">
        <v>2006</v>
      </c>
      <c r="D881" s="75">
        <v>94.027777777777771</v>
      </c>
      <c r="E881" s="68" t="str">
        <f t="shared" si="13"/>
        <v>High</v>
      </c>
      <c r="F881" s="75">
        <v>5208.5</v>
      </c>
      <c r="G881" s="101">
        <v>0.49351685852372723</v>
      </c>
      <c r="H881" s="101">
        <v>0.4926568178476689</v>
      </c>
      <c r="I881" s="101">
        <v>4.4999999999999998E-2</v>
      </c>
      <c r="J881" s="69">
        <v>7.9985640133646063E-2</v>
      </c>
      <c r="K881" s="69">
        <v>0.14019462526899501</v>
      </c>
      <c r="L881" s="75">
        <v>226.88364537845351</v>
      </c>
      <c r="M881" s="69">
        <v>27.820441935719757</v>
      </c>
      <c r="N881" s="69">
        <v>23.784024039136771</v>
      </c>
      <c r="O881" s="102">
        <v>84.03432827470175</v>
      </c>
      <c r="P881" s="102">
        <v>71.967354569625428</v>
      </c>
    </row>
    <row r="882" spans="2:16" x14ac:dyDescent="0.2">
      <c r="B882" s="66">
        <v>38878</v>
      </c>
      <c r="C882" s="74">
        <v>2006</v>
      </c>
      <c r="D882" s="75">
        <v>90</v>
      </c>
      <c r="E882" s="68" t="str">
        <f t="shared" si="13"/>
        <v>Low</v>
      </c>
      <c r="F882" s="75">
        <v>4946.5267576075548</v>
      </c>
      <c r="G882" s="101">
        <v>0.47081102495685229</v>
      </c>
      <c r="H882" s="101">
        <v>0.48987862829793555</v>
      </c>
      <c r="I882" s="101">
        <v>5.1999999999999998E-2</v>
      </c>
      <c r="J882" s="69">
        <v>5.5034616989943184E-2</v>
      </c>
      <c r="K882" s="69">
        <v>9.8957102886179968E-2</v>
      </c>
      <c r="L882" s="75">
        <v>207.68370995907924</v>
      </c>
      <c r="M882" s="69">
        <v>27.65563215564433</v>
      </c>
      <c r="N882" s="69">
        <v>26.049363475610903</v>
      </c>
      <c r="O882" s="102">
        <v>88.486257307931723</v>
      </c>
      <c r="P882" s="102">
        <v>80.102760463463795</v>
      </c>
    </row>
    <row r="883" spans="2:16" x14ac:dyDescent="0.2">
      <c r="B883" s="66">
        <v>38879</v>
      </c>
      <c r="C883" s="74">
        <v>2006</v>
      </c>
      <c r="D883" s="75">
        <v>80.46875</v>
      </c>
      <c r="E883" s="68" t="str">
        <f t="shared" si="13"/>
        <v>Low</v>
      </c>
      <c r="F883" s="75">
        <v>4994.125</v>
      </c>
      <c r="G883" s="101">
        <v>0.43877198901934772</v>
      </c>
      <c r="H883" s="101">
        <v>0.44920612119640579</v>
      </c>
      <c r="I883" s="101">
        <v>5.2250000000000005E-2</v>
      </c>
      <c r="J883" s="69">
        <v>5.0496052251478844E-2</v>
      </c>
      <c r="K883" s="69">
        <v>9.0294492320563788E-2</v>
      </c>
      <c r="L883" s="75">
        <v>187.55844042354823</v>
      </c>
      <c r="M883" s="69">
        <v>26.00144054062163</v>
      </c>
      <c r="N883" s="69">
        <v>24.078532984350502</v>
      </c>
      <c r="O883" s="102">
        <v>88.6634285433598</v>
      </c>
      <c r="P883" s="102">
        <v>80.199260542639578</v>
      </c>
    </row>
    <row r="884" spans="2:16" x14ac:dyDescent="0.2">
      <c r="B884" s="66">
        <v>38880</v>
      </c>
      <c r="C884" s="74">
        <v>2006</v>
      </c>
      <c r="D884" s="75">
        <v>82.222222222222229</v>
      </c>
      <c r="E884" s="68" t="str">
        <f t="shared" si="13"/>
        <v>Low</v>
      </c>
      <c r="F884" s="75">
        <v>5458.291666666667</v>
      </c>
      <c r="G884" s="101">
        <v>0.50896621782937268</v>
      </c>
      <c r="H884" s="101">
        <v>0.48865610810563437</v>
      </c>
      <c r="I884" s="101">
        <v>3.6000000000000004E-2</v>
      </c>
      <c r="J884" s="69">
        <v>8.4353178150334648E-2</v>
      </c>
      <c r="K884" s="69">
        <v>0.13202572846248184</v>
      </c>
      <c r="L884" s="75">
        <v>248.941515552261</v>
      </c>
      <c r="M884" s="69">
        <v>28.268141568317301</v>
      </c>
      <c r="N884" s="69">
        <v>23.803375296343386</v>
      </c>
      <c r="O884" s="102">
        <v>83.676075810202263</v>
      </c>
      <c r="P884" s="102">
        <v>73.388534736573561</v>
      </c>
    </row>
    <row r="885" spans="2:16" x14ac:dyDescent="0.2">
      <c r="B885" s="66">
        <v>38881</v>
      </c>
      <c r="C885" s="74">
        <v>2006</v>
      </c>
      <c r="D885" s="75">
        <v>99.809027777777771</v>
      </c>
      <c r="E885" s="68" t="str">
        <f t="shared" si="13"/>
        <v>High</v>
      </c>
      <c r="F885" s="75">
        <v>5493.9804469273786</v>
      </c>
      <c r="G885" s="101">
        <v>0.45231941502688316</v>
      </c>
      <c r="H885" s="101">
        <v>0.22443908683076194</v>
      </c>
      <c r="I885" s="101">
        <v>3.9750000000000001E-2</v>
      </c>
      <c r="J885" s="69">
        <v>0.13428200836872439</v>
      </c>
      <c r="K885" s="69">
        <v>8.2347107360482494E-2</v>
      </c>
      <c r="L885" s="75">
        <v>210.62859915958725</v>
      </c>
      <c r="M885" s="69">
        <v>21.606378589025585</v>
      </c>
      <c r="N885" s="69">
        <v>9.6755661854680177</v>
      </c>
      <c r="O885" s="102">
        <v>70.752146122177905</v>
      </c>
      <c r="P885" s="102">
        <v>63.852919763958063</v>
      </c>
    </row>
    <row r="886" spans="2:16" x14ac:dyDescent="0.2">
      <c r="B886" s="66">
        <v>38882</v>
      </c>
      <c r="C886" s="74">
        <v>2006</v>
      </c>
      <c r="D886" s="75">
        <v>97.5</v>
      </c>
      <c r="E886" s="68" t="str">
        <f t="shared" si="13"/>
        <v>High</v>
      </c>
      <c r="F886" s="75">
        <v>5142.5104602510464</v>
      </c>
      <c r="G886" s="101">
        <v>0.41947569858753847</v>
      </c>
      <c r="H886" s="101">
        <v>0.24098226617496299</v>
      </c>
      <c r="I886" s="101">
        <v>4.5249999999999999E-2</v>
      </c>
      <c r="J886" s="69">
        <v>8.6751126733800976E-2</v>
      </c>
      <c r="K886" s="69">
        <v>6.5967285268846612E-2</v>
      </c>
      <c r="L886" s="75">
        <v>259.96990876424798</v>
      </c>
      <c r="M886" s="69">
        <v>25.311663233497658</v>
      </c>
      <c r="N886" s="69">
        <v>13.33431144848857</v>
      </c>
      <c r="O886" s="102">
        <v>79.59156707739541</v>
      </c>
      <c r="P886" s="102">
        <v>72.985853071421118</v>
      </c>
    </row>
    <row r="887" spans="2:16" x14ac:dyDescent="0.2">
      <c r="B887" s="66">
        <v>38883</v>
      </c>
      <c r="C887" s="74">
        <v>2006</v>
      </c>
      <c r="D887" s="75">
        <v>94.965277777777786</v>
      </c>
      <c r="E887" s="68" t="str">
        <f t="shared" si="13"/>
        <v>High</v>
      </c>
      <c r="F887" s="75">
        <v>5198.541666666667</v>
      </c>
      <c r="G887" s="101">
        <v>0.43927900538251913</v>
      </c>
      <c r="H887" s="101">
        <v>0.43155123091740472</v>
      </c>
      <c r="I887" s="101">
        <v>5.5500000000000001E-2</v>
      </c>
      <c r="J887" s="69">
        <v>6.7555609286750015E-2</v>
      </c>
      <c r="K887" s="69">
        <v>0.10727330557862742</v>
      </c>
      <c r="L887" s="75">
        <v>288.7068360726895</v>
      </c>
      <c r="M887" s="69">
        <v>28.345174683218243</v>
      </c>
      <c r="N887" s="69">
        <v>24.775585306103466</v>
      </c>
      <c r="O887" s="102">
        <v>84.823333740217194</v>
      </c>
      <c r="P887" s="102">
        <v>75.468933070578117</v>
      </c>
    </row>
    <row r="888" spans="2:16" x14ac:dyDescent="0.2">
      <c r="B888" s="66">
        <v>38884</v>
      </c>
      <c r="C888" s="74">
        <v>2006</v>
      </c>
      <c r="D888" s="75">
        <v>93.003472222222214</v>
      </c>
      <c r="E888" s="68" t="str">
        <f t="shared" si="13"/>
        <v>High</v>
      </c>
      <c r="F888" s="75">
        <v>4554.041666666667</v>
      </c>
      <c r="G888" s="101">
        <v>0.40880972145173244</v>
      </c>
      <c r="H888" s="101">
        <v>0.17974989282066295</v>
      </c>
      <c r="I888" s="101">
        <v>3.4750000000000003E-2</v>
      </c>
      <c r="J888" s="69">
        <v>0.11497956182324937</v>
      </c>
      <c r="K888" s="69">
        <v>6.4537519947129821E-2</v>
      </c>
      <c r="L888" s="75">
        <v>255.11732456140322</v>
      </c>
      <c r="M888" s="69">
        <v>28.012148225862191</v>
      </c>
      <c r="N888" s="69">
        <v>11.003132915113953</v>
      </c>
      <c r="O888" s="102">
        <v>72.170716627885014</v>
      </c>
      <c r="P888" s="102">
        <v>64.473839791935831</v>
      </c>
    </row>
    <row r="889" spans="2:16" x14ac:dyDescent="0.2">
      <c r="B889" s="66">
        <v>38885</v>
      </c>
      <c r="C889" s="74">
        <v>2006</v>
      </c>
      <c r="D889" s="75">
        <v>78.541666666666671</v>
      </c>
      <c r="E889" s="68" t="str">
        <f t="shared" si="13"/>
        <v>Low</v>
      </c>
      <c r="F889" s="75">
        <v>4182</v>
      </c>
      <c r="G889" s="101">
        <v>0.39748252452116212</v>
      </c>
      <c r="H889" s="101">
        <v>0.13310101935377811</v>
      </c>
      <c r="I889" s="101">
        <v>4.2749999999999996E-2</v>
      </c>
      <c r="J889" s="69">
        <v>0.11694132815412531</v>
      </c>
      <c r="K889" s="69">
        <v>4.664121055652632E-2</v>
      </c>
      <c r="L889" s="75">
        <v>283.4433590251183</v>
      </c>
      <c r="M889" s="69">
        <v>29.896478793948198</v>
      </c>
      <c r="N889" s="69">
        <v>9.224366412526841</v>
      </c>
      <c r="O889" s="102">
        <v>70.856606395213205</v>
      </c>
      <c r="P889" s="102">
        <v>65.288022119341392</v>
      </c>
    </row>
    <row r="890" spans="2:16" x14ac:dyDescent="0.2">
      <c r="B890" s="66">
        <v>38886</v>
      </c>
      <c r="C890" s="74">
        <v>2006</v>
      </c>
      <c r="D890" s="75">
        <v>83.472222222222214</v>
      </c>
      <c r="E890" s="68" t="str">
        <f t="shared" si="13"/>
        <v>Low</v>
      </c>
      <c r="F890" s="75">
        <v>4339.541666666667</v>
      </c>
      <c r="G890" s="101">
        <v>0.34255322631835161</v>
      </c>
      <c r="H890" s="101">
        <v>0.13817949066424068</v>
      </c>
      <c r="I890" s="101">
        <v>2.0249999999999997E-2</v>
      </c>
      <c r="J890" s="69">
        <v>6.0289328946852426E-2</v>
      </c>
      <c r="K890" s="69">
        <v>4.9844324765192093E-2</v>
      </c>
      <c r="L890" s="75">
        <v>203.6327672840645</v>
      </c>
      <c r="M890" s="69">
        <v>26.3987650607116</v>
      </c>
      <c r="N890" s="69">
        <v>8.2925193626287204</v>
      </c>
      <c r="O890" s="102">
        <v>82.588270914198773</v>
      </c>
      <c r="P890" s="102">
        <v>64.314031162833118</v>
      </c>
    </row>
    <row r="891" spans="2:16" x14ac:dyDescent="0.2">
      <c r="B891" s="66">
        <v>38887</v>
      </c>
      <c r="C891" s="74">
        <v>2006</v>
      </c>
      <c r="D891" s="75">
        <v>84.184027777777771</v>
      </c>
      <c r="E891" s="68" t="str">
        <f t="shared" si="13"/>
        <v>Low</v>
      </c>
      <c r="F891" s="75">
        <v>4888.166666666667</v>
      </c>
      <c r="G891" s="101">
        <v>0.39469145363266739</v>
      </c>
      <c r="H891" s="101">
        <v>0.32411050695079957</v>
      </c>
      <c r="I891" s="101">
        <v>0.02</v>
      </c>
      <c r="J891" s="69">
        <v>4.6168590137788776E-2</v>
      </c>
      <c r="K891" s="69">
        <v>7.5044174683445555E-2</v>
      </c>
      <c r="L891" s="75">
        <v>203.99710100791324</v>
      </c>
      <c r="M891" s="69">
        <v>27.252754694967241</v>
      </c>
      <c r="N891" s="69">
        <v>19.517765360177552</v>
      </c>
      <c r="O891" s="102">
        <v>88.452240780417981</v>
      </c>
      <c r="P891" s="102">
        <v>77.142398452486049</v>
      </c>
    </row>
    <row r="892" spans="2:16" x14ac:dyDescent="0.2">
      <c r="B892" s="66">
        <v>38888</v>
      </c>
      <c r="C892" s="74">
        <v>2006</v>
      </c>
      <c r="D892" s="75">
        <v>80.017361111111114</v>
      </c>
      <c r="E892" s="68" t="str">
        <f t="shared" si="13"/>
        <v>Low</v>
      </c>
      <c r="F892" s="75">
        <v>5234.958333333333</v>
      </c>
      <c r="G892" s="101">
        <v>0.51295776838752305</v>
      </c>
      <c r="H892" s="101">
        <v>0.73405282900468805</v>
      </c>
      <c r="I892" s="101">
        <v>4.1999999999999996E-2</v>
      </c>
      <c r="J892" s="69">
        <v>5.1555359935732799E-2</v>
      </c>
      <c r="K892" s="69">
        <v>0.1514500631831483</v>
      </c>
      <c r="L892" s="75">
        <v>238.47917729093425</v>
      </c>
      <c r="M892" s="69">
        <v>28.373718421237978</v>
      </c>
      <c r="N892" s="69">
        <v>35.91307606470027</v>
      </c>
      <c r="O892" s="102">
        <v>90.112839622300442</v>
      </c>
      <c r="P892" s="102">
        <v>79.703486756372342</v>
      </c>
    </row>
    <row r="893" spans="2:16" x14ac:dyDescent="0.2">
      <c r="B893" s="66">
        <v>38889</v>
      </c>
      <c r="C893" s="74">
        <v>2006</v>
      </c>
      <c r="D893" s="75">
        <v>57.708333333333329</v>
      </c>
      <c r="E893" s="68" t="str">
        <f t="shared" si="13"/>
        <v>Low</v>
      </c>
      <c r="F893" s="75">
        <v>5063.833333333333</v>
      </c>
      <c r="G893" s="101">
        <v>0.414408342301616</v>
      </c>
      <c r="H893" s="101">
        <v>0.46293153931022279</v>
      </c>
      <c r="I893" s="101">
        <v>3.3750000000000002E-2</v>
      </c>
      <c r="J893" s="69">
        <v>6.4690319376519437E-2</v>
      </c>
      <c r="K893" s="69">
        <v>9.6765011277765919E-2</v>
      </c>
      <c r="L893" s="75">
        <v>205.2551131667835</v>
      </c>
      <c r="M893" s="69">
        <v>26.61751934310173</v>
      </c>
      <c r="N893" s="69">
        <v>27.898026491417877</v>
      </c>
      <c r="O893" s="102">
        <v>84.594848439521158</v>
      </c>
      <c r="P893" s="102">
        <v>79.370942979190119</v>
      </c>
    </row>
    <row r="894" spans="2:16" x14ac:dyDescent="0.2">
      <c r="B894" s="66">
        <v>38890</v>
      </c>
      <c r="C894" s="74">
        <v>2006</v>
      </c>
      <c r="D894" s="75">
        <v>81.840277777777771</v>
      </c>
      <c r="E894" s="68" t="str">
        <f t="shared" si="13"/>
        <v>Low</v>
      </c>
      <c r="F894" s="75">
        <v>4572.0614035087719</v>
      </c>
      <c r="G894" s="101">
        <v>0.3610678217509089</v>
      </c>
      <c r="H894" s="101">
        <v>0.25080717752127241</v>
      </c>
      <c r="I894" s="101">
        <v>2.5000000000000001E-2</v>
      </c>
      <c r="J894" s="69">
        <v>5.5901921481774287E-2</v>
      </c>
      <c r="K894" s="69">
        <v>6.7296757919887026E-2</v>
      </c>
      <c r="L894" s="75">
        <v>217.28834775714876</v>
      </c>
      <c r="M894" s="69">
        <v>17.130061842807329</v>
      </c>
      <c r="N894" s="69">
        <v>10.334781290611353</v>
      </c>
      <c r="O894" s="102">
        <v>84.79432856605132</v>
      </c>
      <c r="P894" s="102">
        <v>73.647496798176761</v>
      </c>
    </row>
    <row r="895" spans="2:16" x14ac:dyDescent="0.2">
      <c r="B895" s="66">
        <v>38891</v>
      </c>
      <c r="C895" s="74">
        <v>2006</v>
      </c>
      <c r="D895" s="75">
        <v>90.833333333333329</v>
      </c>
      <c r="E895" s="68" t="str">
        <f t="shared" si="13"/>
        <v>High</v>
      </c>
      <c r="F895" s="75">
        <v>4613.4404470834761</v>
      </c>
      <c r="G895" s="101">
        <v>0.34268722156510911</v>
      </c>
      <c r="H895" s="101">
        <v>0.17355456844706504</v>
      </c>
      <c r="I895" s="101">
        <v>3.3500000000000002E-2</v>
      </c>
      <c r="J895" s="69">
        <v>6.4503453687655657E-2</v>
      </c>
      <c r="K895" s="69">
        <v>5.1657410621484795E-2</v>
      </c>
      <c r="L895" s="75">
        <v>239.0654890945145</v>
      </c>
      <c r="M895" s="69">
        <v>20.113350150728923</v>
      </c>
      <c r="N895" s="69">
        <v>8.8368194515178473</v>
      </c>
      <c r="O895" s="102">
        <v>81.438178945485291</v>
      </c>
      <c r="P895" s="102">
        <v>70.648261895269584</v>
      </c>
    </row>
    <row r="896" spans="2:16" x14ac:dyDescent="0.2">
      <c r="B896" s="66">
        <v>38892</v>
      </c>
      <c r="C896" s="74">
        <v>2006</v>
      </c>
      <c r="D896" s="75">
        <v>93.975694444444443</v>
      </c>
      <c r="E896" s="68" t="str">
        <f t="shared" si="13"/>
        <v>High</v>
      </c>
      <c r="F896" s="75">
        <v>5504.083333333333</v>
      </c>
      <c r="G896" s="101">
        <v>0.48234581697315626</v>
      </c>
      <c r="H896" s="101">
        <v>0.19544208111614103</v>
      </c>
      <c r="I896" s="101">
        <v>3.7749999999999999E-2</v>
      </c>
      <c r="J896" s="69">
        <v>0.10971738330621415</v>
      </c>
      <c r="K896" s="69">
        <v>5.3360135272293503E-2</v>
      </c>
      <c r="L896" s="75">
        <v>303.03638377176799</v>
      </c>
      <c r="M896" s="69">
        <v>28.350663951715646</v>
      </c>
      <c r="N896" s="69">
        <v>10.821451896174477</v>
      </c>
      <c r="O896" s="102">
        <v>77.553229915194407</v>
      </c>
      <c r="P896" s="102">
        <v>73.057133329746208</v>
      </c>
    </row>
    <row r="897" spans="2:16" x14ac:dyDescent="0.2">
      <c r="B897" s="66">
        <v>38893</v>
      </c>
      <c r="C897" s="74">
        <v>2006</v>
      </c>
      <c r="D897" s="75">
        <v>97.013888888888872</v>
      </c>
      <c r="E897" s="68" t="str">
        <f t="shared" si="13"/>
        <v>High</v>
      </c>
      <c r="F897" s="75">
        <v>5818.1985164252837</v>
      </c>
      <c r="G897" s="101">
        <v>0.50812209758387306</v>
      </c>
      <c r="H897" s="101">
        <v>0.16343970882639641</v>
      </c>
      <c r="I897" s="101">
        <v>0.05</v>
      </c>
      <c r="J897" s="69">
        <v>9.2473447197183631E-2</v>
      </c>
      <c r="K897" s="69">
        <v>3.7181600369026756E-2</v>
      </c>
      <c r="L897" s="75">
        <v>284.622723480697</v>
      </c>
      <c r="M897" s="69">
        <v>28.004449690211395</v>
      </c>
      <c r="N897" s="69">
        <v>8.5155362138206243</v>
      </c>
      <c r="O897" s="102">
        <v>82.071309194040865</v>
      </c>
      <c r="P897" s="102">
        <v>77.586617925255823</v>
      </c>
    </row>
    <row r="898" spans="2:16" x14ac:dyDescent="0.2">
      <c r="B898" s="66">
        <v>38894</v>
      </c>
      <c r="C898" s="74">
        <v>2006</v>
      </c>
      <c r="D898" s="75">
        <v>92.638888888888886</v>
      </c>
      <c r="E898" s="68" t="str">
        <f t="shared" ref="E898:E961" si="14">IF(D898&gt;90,"High","Low")</f>
        <v>High</v>
      </c>
      <c r="F898" s="75">
        <v>5644.25</v>
      </c>
      <c r="G898" s="101">
        <v>0.44119282821898387</v>
      </c>
      <c r="H898" s="101">
        <v>0.20620690330801258</v>
      </c>
      <c r="I898" s="101">
        <v>4.9249999999999995E-2</v>
      </c>
      <c r="J898" s="69">
        <v>8.311578437242878E-2</v>
      </c>
      <c r="K898" s="69">
        <v>6.6552741473393753E-2</v>
      </c>
      <c r="L898" s="75">
        <v>345.62492247396631</v>
      </c>
      <c r="M898" s="69">
        <v>29.198433089075731</v>
      </c>
      <c r="N898" s="69">
        <v>11.421854020041353</v>
      </c>
      <c r="O898" s="102">
        <v>81.392772438142813</v>
      </c>
      <c r="P898" s="102">
        <v>68.122118429002285</v>
      </c>
    </row>
    <row r="899" spans="2:16" x14ac:dyDescent="0.2">
      <c r="B899" s="66">
        <v>38895</v>
      </c>
      <c r="C899" s="74">
        <v>2006</v>
      </c>
      <c r="D899" s="75">
        <v>84.947916666666671</v>
      </c>
      <c r="E899" s="68" t="str">
        <f t="shared" si="14"/>
        <v>Low</v>
      </c>
      <c r="F899" s="75">
        <v>4846.041666666667</v>
      </c>
      <c r="G899" s="101">
        <v>0.40670805689127726</v>
      </c>
      <c r="H899" s="101">
        <v>0.12632252006620523</v>
      </c>
      <c r="I899" s="101">
        <v>3.5499999999999997E-2</v>
      </c>
      <c r="J899" s="69">
        <v>8.0533782806256782E-2</v>
      </c>
      <c r="K899" s="69">
        <v>3.0943966865636927E-2</v>
      </c>
      <c r="L899" s="75">
        <v>226.71934431710798</v>
      </c>
      <c r="M899" s="69">
        <v>31.165758406864349</v>
      </c>
      <c r="N899" s="69">
        <v>9.1207578087870811</v>
      </c>
      <c r="O899" s="102">
        <v>80.406393753010107</v>
      </c>
      <c r="P899" s="102">
        <v>75.761018257346421</v>
      </c>
    </row>
    <row r="900" spans="2:16" x14ac:dyDescent="0.2">
      <c r="B900" s="66">
        <v>38896</v>
      </c>
      <c r="C900" s="74">
        <v>2006</v>
      </c>
      <c r="D900" s="75">
        <v>88.142361111111128</v>
      </c>
      <c r="E900" s="68" t="str">
        <f t="shared" si="14"/>
        <v>Low</v>
      </c>
      <c r="F900" s="75">
        <v>4836.125</v>
      </c>
      <c r="G900" s="101">
        <v>0.41015874799684665</v>
      </c>
      <c r="H900" s="101">
        <v>0.11863531221716768</v>
      </c>
      <c r="I900" s="101">
        <v>2.6749999999999999E-2</v>
      </c>
      <c r="J900" s="69">
        <v>6.5063850242378735E-2</v>
      </c>
      <c r="K900" s="69">
        <v>3.0538671688646553E-2</v>
      </c>
      <c r="L900" s="75">
        <v>251.41692967726925</v>
      </c>
      <c r="M900" s="69">
        <v>30.629861103476181</v>
      </c>
      <c r="N900" s="69">
        <v>7.8330899281823294</v>
      </c>
      <c r="O900" s="102">
        <v>84.315407196117263</v>
      </c>
      <c r="P900" s="102">
        <v>74.547490450616635</v>
      </c>
    </row>
    <row r="901" spans="2:16" x14ac:dyDescent="0.2">
      <c r="B901" s="66">
        <v>38897</v>
      </c>
      <c r="C901" s="74">
        <v>2006</v>
      </c>
      <c r="D901" s="75">
        <v>89.84375</v>
      </c>
      <c r="E901" s="68" t="str">
        <f t="shared" si="14"/>
        <v>Low</v>
      </c>
      <c r="F901" s="75">
        <v>4888.458333333333</v>
      </c>
      <c r="G901" s="101">
        <v>0.4022996657358745</v>
      </c>
      <c r="H901" s="101">
        <v>0.10603398049105461</v>
      </c>
      <c r="I901" s="101">
        <v>2.7999999999999997E-2</v>
      </c>
      <c r="J901" s="69">
        <v>5.6505899991746711E-2</v>
      </c>
      <c r="K901" s="69">
        <v>2.6100473091249115E-2</v>
      </c>
      <c r="L901" s="75">
        <v>263.42752098547703</v>
      </c>
      <c r="M901" s="69">
        <v>31.669673823515762</v>
      </c>
      <c r="N901" s="69">
        <v>7.3337330908491865</v>
      </c>
      <c r="O901" s="102">
        <v>86.107645650966447</v>
      </c>
      <c r="P901" s="102">
        <v>75.653292049696816</v>
      </c>
    </row>
    <row r="902" spans="2:16" x14ac:dyDescent="0.2">
      <c r="B902" s="66">
        <v>38898</v>
      </c>
      <c r="C902" s="74">
        <v>2006</v>
      </c>
      <c r="D902" s="75">
        <v>96.892361111111128</v>
      </c>
      <c r="E902" s="68" t="str">
        <f t="shared" si="14"/>
        <v>High</v>
      </c>
      <c r="F902" s="75">
        <v>4980.875</v>
      </c>
      <c r="G902" s="101">
        <v>0.41804327224132309</v>
      </c>
      <c r="H902" s="101">
        <v>0.11941282696823684</v>
      </c>
      <c r="I902" s="101">
        <v>2.5000000000000001E-2</v>
      </c>
      <c r="J902" s="69">
        <v>7.4155653237412189E-2</v>
      </c>
      <c r="K902" s="69">
        <v>3.2847855381115378E-2</v>
      </c>
      <c r="L902" s="75">
        <v>304.17694730046708</v>
      </c>
      <c r="M902" s="69">
        <v>27.706981810868051</v>
      </c>
      <c r="N902" s="69">
        <v>6.988701320259703</v>
      </c>
      <c r="O902" s="102">
        <v>82.481953752007968</v>
      </c>
      <c r="P902" s="102">
        <v>72.834385215317994</v>
      </c>
    </row>
    <row r="903" spans="2:16" x14ac:dyDescent="0.2">
      <c r="B903" s="66">
        <v>38899</v>
      </c>
      <c r="C903" s="74">
        <v>2006</v>
      </c>
      <c r="D903" s="75">
        <v>85.885416666666657</v>
      </c>
      <c r="E903" s="68" t="str">
        <f t="shared" si="14"/>
        <v>Low</v>
      </c>
      <c r="F903" s="75">
        <v>5300.583333333333</v>
      </c>
      <c r="G903" s="101">
        <v>0.416708895674061</v>
      </c>
      <c r="H903" s="101">
        <v>0.11122515176269908</v>
      </c>
      <c r="I903" s="101">
        <v>2.2750000000000003E-2</v>
      </c>
      <c r="J903" s="69">
        <v>8.45314150901018E-2</v>
      </c>
      <c r="K903" s="69">
        <v>3.5964171332387322E-2</v>
      </c>
      <c r="L903" s="75">
        <v>262.46060172519299</v>
      </c>
      <c r="M903" s="69">
        <v>26.170012816994848</v>
      </c>
      <c r="N903" s="69">
        <v>5.9460914763830264</v>
      </c>
      <c r="O903" s="102">
        <v>79.972671267460598</v>
      </c>
      <c r="P903" s="102">
        <v>68.076781970200543</v>
      </c>
    </row>
    <row r="904" spans="2:16" x14ac:dyDescent="0.2">
      <c r="B904" s="66">
        <v>38900</v>
      </c>
      <c r="C904" s="74">
        <v>2006</v>
      </c>
      <c r="D904" s="75">
        <v>89.722222222222214</v>
      </c>
      <c r="E904" s="68" t="str">
        <f t="shared" si="14"/>
        <v>Low</v>
      </c>
      <c r="F904" s="75">
        <v>4849.541666666667</v>
      </c>
      <c r="G904" s="101">
        <v>0.38799301226292865</v>
      </c>
      <c r="H904" s="101">
        <v>0.1170406358561376</v>
      </c>
      <c r="I904" s="101">
        <v>2.0750000000000001E-2</v>
      </c>
      <c r="J904" s="69">
        <v>6.4668327837098791E-2</v>
      </c>
      <c r="K904" s="69">
        <v>3.4840819000932083E-2</v>
      </c>
      <c r="L904" s="75">
        <v>281.16294722131624</v>
      </c>
      <c r="M904" s="69">
        <v>26.566119723557101</v>
      </c>
      <c r="N904" s="69">
        <v>6.7723581326035438</v>
      </c>
      <c r="O904" s="102">
        <v>83.535756710447558</v>
      </c>
      <c r="P904" s="102">
        <v>70.594592101672362</v>
      </c>
    </row>
    <row r="905" spans="2:16" x14ac:dyDescent="0.2">
      <c r="B905" s="66">
        <v>38901</v>
      </c>
      <c r="C905" s="74">
        <v>2006</v>
      </c>
      <c r="D905" s="75">
        <v>64.53125</v>
      </c>
      <c r="E905" s="68" t="str">
        <f t="shared" si="14"/>
        <v>Low</v>
      </c>
      <c r="F905" s="75">
        <v>4885.5114822546975</v>
      </c>
      <c r="G905" s="101">
        <v>0.41242755381888418</v>
      </c>
      <c r="H905" s="101">
        <v>0.13069739141853548</v>
      </c>
      <c r="I905" s="101">
        <v>3.7499999999999999E-2</v>
      </c>
      <c r="J905" s="69">
        <v>6.9876618597996668E-2</v>
      </c>
      <c r="K905" s="69">
        <v>3.4721863158102551E-2</v>
      </c>
      <c r="L905" s="75">
        <v>216.36420857210499</v>
      </c>
      <c r="M905" s="69">
        <v>28.688256374982871</v>
      </c>
      <c r="N905" s="69">
        <v>8.0529283543203984</v>
      </c>
      <c r="O905" s="102">
        <v>83.259766609907558</v>
      </c>
      <c r="P905" s="102">
        <v>73.750611188720839</v>
      </c>
    </row>
    <row r="906" spans="2:16" x14ac:dyDescent="0.2">
      <c r="B906" s="66">
        <v>38902</v>
      </c>
      <c r="C906" s="74">
        <v>2006</v>
      </c>
      <c r="D906" s="75">
        <v>85.590277777777786</v>
      </c>
      <c r="E906" s="68" t="str">
        <f t="shared" si="14"/>
        <v>Low</v>
      </c>
      <c r="F906" s="75">
        <v>4779.583333333333</v>
      </c>
      <c r="G906" s="101">
        <v>0.41090472793592536</v>
      </c>
      <c r="H906" s="101">
        <v>0.16788401135576672</v>
      </c>
      <c r="I906" s="101">
        <v>2.1999999999999999E-2</v>
      </c>
      <c r="J906" s="69">
        <v>6.9413920027675546E-2</v>
      </c>
      <c r="K906" s="69">
        <v>5.1510728783439888E-2</v>
      </c>
      <c r="L906" s="75">
        <v>289.72552101590776</v>
      </c>
      <c r="M906" s="69">
        <v>26.60659104589854</v>
      </c>
      <c r="N906" s="69">
        <v>9.0948427983113742</v>
      </c>
      <c r="O906" s="102">
        <v>83.324337091159933</v>
      </c>
      <c r="P906" s="102">
        <v>69.71233513951978</v>
      </c>
    </row>
    <row r="907" spans="2:16" x14ac:dyDescent="0.2">
      <c r="B907" s="66">
        <v>38903</v>
      </c>
      <c r="C907" s="74">
        <v>2006</v>
      </c>
      <c r="D907" s="75">
        <v>71.857638888888886</v>
      </c>
      <c r="E907" s="68" t="str">
        <f t="shared" si="14"/>
        <v>Low</v>
      </c>
      <c r="F907" s="75">
        <v>4104.291666666667</v>
      </c>
      <c r="G907" s="101">
        <v>0.39019637197141205</v>
      </c>
      <c r="H907" s="101">
        <v>0.12316130894043836</v>
      </c>
      <c r="I907" s="101">
        <v>3.2250000000000001E-2</v>
      </c>
      <c r="J907" s="69">
        <v>7.0806641381838051E-2</v>
      </c>
      <c r="K907" s="69">
        <v>3.9519362845558126E-2</v>
      </c>
      <c r="L907" s="75">
        <v>182.10196826213726</v>
      </c>
      <c r="M907" s="69">
        <v>27.581248122112807</v>
      </c>
      <c r="N907" s="69">
        <v>7.2439485192712665</v>
      </c>
      <c r="O907" s="102">
        <v>82.063985517728995</v>
      </c>
      <c r="P907" s="102">
        <v>68.284632472339609</v>
      </c>
    </row>
    <row r="908" spans="2:16" x14ac:dyDescent="0.2">
      <c r="B908" s="66">
        <v>38904</v>
      </c>
      <c r="C908" s="74">
        <v>2006</v>
      </c>
      <c r="D908" s="75">
        <v>96.354166666666657</v>
      </c>
      <c r="E908" s="68" t="str">
        <f t="shared" si="14"/>
        <v>High</v>
      </c>
      <c r="F908" s="75">
        <v>5205.791666666667</v>
      </c>
      <c r="G908" s="101">
        <v>0.45745579275534465</v>
      </c>
      <c r="H908" s="101">
        <v>0.12444273423030439</v>
      </c>
      <c r="I908" s="101">
        <v>4.0750000000000001E-2</v>
      </c>
      <c r="J908" s="69">
        <v>6.8922538648127238E-2</v>
      </c>
      <c r="K908" s="69">
        <v>3.2118313435434302E-2</v>
      </c>
      <c r="L908" s="75">
        <v>209.680518518518</v>
      </c>
      <c r="M908" s="69">
        <v>24.9034682668557</v>
      </c>
      <c r="N908" s="69">
        <v>5.9333760287952746</v>
      </c>
      <c r="O908" s="102">
        <v>85.169222710211315</v>
      </c>
      <c r="P908" s="102">
        <v>74.594070771297126</v>
      </c>
    </row>
    <row r="909" spans="2:16" x14ac:dyDescent="0.2">
      <c r="B909" s="66">
        <v>38905</v>
      </c>
      <c r="C909" s="74">
        <v>2006</v>
      </c>
      <c r="D909" s="75">
        <v>89.027777777777786</v>
      </c>
      <c r="E909" s="68" t="str">
        <f t="shared" si="14"/>
        <v>Low</v>
      </c>
      <c r="F909" s="75">
        <v>4589.041666666667</v>
      </c>
      <c r="G909" s="101">
        <v>0.43710879465792601</v>
      </c>
      <c r="H909" s="101">
        <v>0.17290699432543105</v>
      </c>
      <c r="I909" s="101">
        <v>3.6249999999999998E-2</v>
      </c>
      <c r="J909" s="69">
        <v>6.589972689397057E-2</v>
      </c>
      <c r="K909" s="69">
        <v>3.9344321349150647E-2</v>
      </c>
      <c r="L909" s="75">
        <v>212.93451246058649</v>
      </c>
      <c r="M909" s="69">
        <v>24.772962227479308</v>
      </c>
      <c r="N909" s="69">
        <v>8.9290256151650595</v>
      </c>
      <c r="O909" s="102">
        <v>85.150093345057996</v>
      </c>
      <c r="P909" s="102">
        <v>77.586871426456028</v>
      </c>
    </row>
    <row r="910" spans="2:16" x14ac:dyDescent="0.2">
      <c r="B910" s="66">
        <v>38906</v>
      </c>
      <c r="C910" s="74">
        <v>2006</v>
      </c>
      <c r="D910" s="75">
        <v>85.642361111111114</v>
      </c>
      <c r="E910" s="68" t="str">
        <f t="shared" si="14"/>
        <v>Low</v>
      </c>
      <c r="F910" s="75">
        <v>5160.1671309192161</v>
      </c>
      <c r="G910" s="101">
        <v>0.44726651256299599</v>
      </c>
      <c r="H910" s="101">
        <v>0.25143775041530364</v>
      </c>
      <c r="I910" s="101">
        <v>4.5749999999999999E-2</v>
      </c>
      <c r="J910" s="69">
        <v>0.10197015648212224</v>
      </c>
      <c r="K910" s="69">
        <v>6.8789781295960459E-2</v>
      </c>
      <c r="L910" s="75">
        <v>303.4627169470765</v>
      </c>
      <c r="M910" s="69">
        <v>23.721546312098521</v>
      </c>
      <c r="N910" s="69">
        <v>12.562599983198815</v>
      </c>
      <c r="O910" s="102">
        <v>77.534316604233638</v>
      </c>
      <c r="P910" s="102">
        <v>73.040947747875009</v>
      </c>
    </row>
    <row r="911" spans="2:16" x14ac:dyDescent="0.2">
      <c r="B911" s="66">
        <v>38907</v>
      </c>
      <c r="C911" s="74">
        <v>2006</v>
      </c>
      <c r="D911" s="75">
        <v>85.190972222222214</v>
      </c>
      <c r="E911" s="68" t="str">
        <f t="shared" si="14"/>
        <v>Low</v>
      </c>
      <c r="F911" s="75">
        <v>5313.416666666667</v>
      </c>
      <c r="G911" s="101">
        <v>0.47943526528536251</v>
      </c>
      <c r="H911" s="101">
        <v>0.33224345769075136</v>
      </c>
      <c r="I911" s="101">
        <v>3.2250000000000001E-2</v>
      </c>
      <c r="J911" s="69">
        <v>0.13316044598743093</v>
      </c>
      <c r="K911" s="69">
        <v>7.8762866917516883E-2</v>
      </c>
      <c r="L911" s="75">
        <v>311.2261407660518</v>
      </c>
      <c r="M911" s="69">
        <v>19.370525024444763</v>
      </c>
      <c r="N911" s="69">
        <v>14.1606452625225</v>
      </c>
      <c r="O911" s="102">
        <v>72.725266525523551</v>
      </c>
      <c r="P911" s="102">
        <v>76.718572045927814</v>
      </c>
    </row>
    <row r="912" spans="2:16" x14ac:dyDescent="0.2">
      <c r="B912" s="66">
        <v>38908</v>
      </c>
      <c r="C912" s="74">
        <v>2006</v>
      </c>
      <c r="D912" s="75">
        <v>76.753472222222229</v>
      </c>
      <c r="E912" s="68" t="str">
        <f t="shared" si="14"/>
        <v>Low</v>
      </c>
      <c r="F912" s="75">
        <v>4488.916666666667</v>
      </c>
      <c r="G912" s="101">
        <v>0.55361174318181816</v>
      </c>
      <c r="H912" s="101">
        <v>0.39776691538520803</v>
      </c>
      <c r="I912" s="101">
        <v>4.9250000000000002E-2</v>
      </c>
      <c r="J912" s="69">
        <v>0.10759572298915569</v>
      </c>
      <c r="K912" s="69">
        <v>0.12840291129079923</v>
      </c>
      <c r="L912" s="75">
        <v>231.37635145424125</v>
      </c>
      <c r="M912" s="69">
        <v>25.549560844813296</v>
      </c>
      <c r="N912" s="69">
        <v>15.493546123349184</v>
      </c>
      <c r="O912" s="102">
        <v>80.905154828564775</v>
      </c>
      <c r="P912" s="102">
        <v>68.284198990976591</v>
      </c>
    </row>
    <row r="913" spans="2:16" x14ac:dyDescent="0.2">
      <c r="B913" s="66">
        <v>38909</v>
      </c>
      <c r="C913" s="74">
        <v>2006</v>
      </c>
      <c r="D913" s="75">
        <v>71.5625</v>
      </c>
      <c r="E913" s="68" t="str">
        <f t="shared" si="14"/>
        <v>Low</v>
      </c>
      <c r="F913" s="75">
        <v>4484.1425020712504</v>
      </c>
      <c r="G913" s="101">
        <v>0.66363809339068358</v>
      </c>
      <c r="H913" s="101">
        <v>0.42887643670975323</v>
      </c>
      <c r="I913" s="101">
        <v>5.1000000000000004E-2</v>
      </c>
      <c r="J913" s="69">
        <v>7.5763144599142809E-2</v>
      </c>
      <c r="K913" s="69">
        <v>8.4572801818146248E-2</v>
      </c>
      <c r="L913" s="75">
        <v>213.45995879120926</v>
      </c>
      <c r="M913" s="69">
        <v>29.87489828071206</v>
      </c>
      <c r="N913" s="69">
        <v>17.537124488597716</v>
      </c>
      <c r="O913" s="102">
        <v>88.808627246216489</v>
      </c>
      <c r="P913" s="102">
        <v>80.668917219525923</v>
      </c>
    </row>
    <row r="914" spans="2:16" x14ac:dyDescent="0.2">
      <c r="B914" s="66">
        <v>38910</v>
      </c>
      <c r="C914" s="74">
        <v>2006</v>
      </c>
      <c r="D914" s="75">
        <v>50.885416666666671</v>
      </c>
      <c r="E914" s="68" t="str">
        <f t="shared" si="14"/>
        <v>Low</v>
      </c>
      <c r="F914" s="75">
        <v>4012.8828181164686</v>
      </c>
      <c r="G914" s="101">
        <v>0.63844207967753031</v>
      </c>
      <c r="H914" s="101">
        <v>0.50538080189913148</v>
      </c>
      <c r="I914" s="101">
        <v>7.3000000000000009E-2</v>
      </c>
      <c r="J914" s="69">
        <v>8.2425893211831941E-2</v>
      </c>
      <c r="K914" s="69">
        <v>0.10455790727123956</v>
      </c>
      <c r="L914" s="75">
        <v>186.64531193046776</v>
      </c>
      <c r="M914" s="69">
        <v>31.875858632682291</v>
      </c>
      <c r="N914" s="69">
        <v>23.023711526573837</v>
      </c>
      <c r="O914" s="102">
        <v>87.314649330541968</v>
      </c>
      <c r="P914" s="102">
        <v>79.671559955562316</v>
      </c>
    </row>
    <row r="915" spans="2:16" x14ac:dyDescent="0.2">
      <c r="B915" s="66">
        <v>38911</v>
      </c>
      <c r="C915" s="74">
        <v>2006</v>
      </c>
      <c r="D915" s="75">
        <v>36.163194444444443</v>
      </c>
      <c r="E915" s="68" t="str">
        <f t="shared" si="14"/>
        <v>Low</v>
      </c>
      <c r="F915" s="75">
        <v>3974.9583333333335</v>
      </c>
      <c r="G915" s="101">
        <v>0.56739058090441197</v>
      </c>
      <c r="H915" s="101">
        <v>0.39213257551515218</v>
      </c>
      <c r="I915" s="101">
        <v>0.10099999999999999</v>
      </c>
      <c r="J915" s="69">
        <v>9.6575878056980938E-2</v>
      </c>
      <c r="K915" s="69">
        <v>8.0788824805291162E-2</v>
      </c>
      <c r="L915" s="75">
        <v>153.033511361423</v>
      </c>
      <c r="M915" s="69">
        <v>28.639858473277307</v>
      </c>
      <c r="N915" s="69">
        <v>18.955966710694355</v>
      </c>
      <c r="O915" s="102">
        <v>83.259240515330632</v>
      </c>
      <c r="P915" s="102">
        <v>79.736416702165926</v>
      </c>
    </row>
    <row r="916" spans="2:16" x14ac:dyDescent="0.2">
      <c r="B916" s="66">
        <v>38912</v>
      </c>
      <c r="C916" s="74">
        <v>2006</v>
      </c>
      <c r="D916" s="75">
        <v>35.208333333333329</v>
      </c>
      <c r="E916" s="68" t="str">
        <f t="shared" si="14"/>
        <v>Low</v>
      </c>
      <c r="F916" s="75">
        <v>3857.875</v>
      </c>
      <c r="G916" s="101">
        <v>0.46554289522340664</v>
      </c>
      <c r="H916" s="101">
        <v>0.36249929849463758</v>
      </c>
      <c r="I916" s="101">
        <v>7.9000000000000001E-2</v>
      </c>
      <c r="J916" s="69">
        <v>0.10604277574173085</v>
      </c>
      <c r="K916" s="69">
        <v>7.9316222337714057E-2</v>
      </c>
      <c r="L916" s="75">
        <v>164.39670613390001</v>
      </c>
      <c r="M916" s="69">
        <v>28.011293985043942</v>
      </c>
      <c r="N916" s="69">
        <v>22.060645218533921</v>
      </c>
      <c r="O916" s="102">
        <v>77.51512199955927</v>
      </c>
      <c r="P916" s="102">
        <v>78.4014340200454</v>
      </c>
    </row>
    <row r="917" spans="2:16" x14ac:dyDescent="0.2">
      <c r="B917" s="66">
        <v>38913</v>
      </c>
      <c r="C917" s="74">
        <v>2006</v>
      </c>
      <c r="D917" s="75">
        <v>33.385416666666664</v>
      </c>
      <c r="E917" s="68" t="str">
        <f t="shared" si="14"/>
        <v>Low</v>
      </c>
      <c r="F917" s="75">
        <v>3320.4583333333335</v>
      </c>
      <c r="G917" s="101">
        <v>0.49819958704232598</v>
      </c>
      <c r="H917" s="101">
        <v>0.26071250610671221</v>
      </c>
      <c r="I917" s="101">
        <v>7.5249999999999997E-2</v>
      </c>
      <c r="J917" s="69">
        <v>9.8695306303008948E-2</v>
      </c>
      <c r="K917" s="69">
        <v>5.2815105806179874E-2</v>
      </c>
      <c r="L917" s="75">
        <v>132.19359591992975</v>
      </c>
      <c r="M917" s="69">
        <v>26.351163215893131</v>
      </c>
      <c r="N917" s="69">
        <v>13.714201106378395</v>
      </c>
      <c r="O917" s="102">
        <v>80.490819332041653</v>
      </c>
      <c r="P917" s="102">
        <v>80.049490085850309</v>
      </c>
    </row>
    <row r="918" spans="2:16" x14ac:dyDescent="0.2">
      <c r="B918" s="66">
        <v>38914</v>
      </c>
      <c r="C918" s="74">
        <v>2006</v>
      </c>
      <c r="D918" s="75">
        <v>0</v>
      </c>
      <c r="E918" s="68" t="str">
        <f t="shared" si="14"/>
        <v>Low</v>
      </c>
      <c r="F918" s="75">
        <v>4134.8596427269385</v>
      </c>
      <c r="G918" s="101">
        <v>0.47790999327309663</v>
      </c>
      <c r="H918" s="101">
        <v>0.29601053381300524</v>
      </c>
      <c r="I918" s="101">
        <v>3.875E-2</v>
      </c>
      <c r="J918" s="69">
        <v>7.9686244507796197E-2</v>
      </c>
      <c r="K918" s="69">
        <v>5.2920326961388382E-2</v>
      </c>
      <c r="L918" s="75">
        <v>156.79556129100575</v>
      </c>
      <c r="M918" s="69">
        <v>24.340559400348031</v>
      </c>
      <c r="N918" s="69">
        <v>14.862429476769492</v>
      </c>
      <c r="O918" s="102">
        <v>83.599393405318295</v>
      </c>
      <c r="P918" s="102">
        <v>82.414062711294022</v>
      </c>
    </row>
    <row r="919" spans="2:16" x14ac:dyDescent="0.2">
      <c r="B919" s="66">
        <v>38918</v>
      </c>
      <c r="C919" s="74">
        <v>2006</v>
      </c>
      <c r="D919" s="75">
        <v>8.1423611111111107</v>
      </c>
      <c r="E919" s="68" t="str">
        <f t="shared" si="14"/>
        <v>Low</v>
      </c>
      <c r="F919" s="75">
        <v>3807.2354948809584</v>
      </c>
      <c r="G919" s="101">
        <v>0.49808254999994639</v>
      </c>
      <c r="H919" s="101">
        <v>0.22582885999997568</v>
      </c>
      <c r="I919" s="101">
        <v>0.03</v>
      </c>
      <c r="J919" s="69">
        <v>7.1999575999992196E-2</v>
      </c>
      <c r="K919" s="69">
        <v>6.8752531999992567E-2</v>
      </c>
      <c r="L919" s="75">
        <v>136.857142857143</v>
      </c>
      <c r="M919" s="69">
        <v>25.819080999998317</v>
      </c>
      <c r="N919" s="69">
        <v>9.5604603999993767</v>
      </c>
      <c r="O919" s="102">
        <v>85.783853596056986</v>
      </c>
      <c r="P919" s="102">
        <v>70.059246700412089</v>
      </c>
    </row>
    <row r="920" spans="2:16" x14ac:dyDescent="0.2">
      <c r="B920" s="66">
        <v>38919</v>
      </c>
      <c r="C920" s="74">
        <v>2006</v>
      </c>
      <c r="D920" s="75">
        <v>32.777777777777779</v>
      </c>
      <c r="E920" s="68" t="str">
        <f t="shared" si="14"/>
        <v>Low</v>
      </c>
      <c r="F920" s="75">
        <v>3341.7593790426918</v>
      </c>
      <c r="G920" s="101">
        <v>0.4894121375483706</v>
      </c>
      <c r="H920" s="101">
        <v>0.20657135818061459</v>
      </c>
      <c r="I920" s="101">
        <v>3.85E-2</v>
      </c>
      <c r="J920" s="69">
        <v>6.8218652331949417E-2</v>
      </c>
      <c r="K920" s="69">
        <v>5.9251024203208956E-2</v>
      </c>
      <c r="L920" s="75">
        <v>209.29387307321775</v>
      </c>
      <c r="M920" s="69">
        <v>27.092859741421247</v>
      </c>
      <c r="N920" s="69">
        <v>9.5116233005497435</v>
      </c>
      <c r="O920" s="102">
        <v>86.278346980645651</v>
      </c>
      <c r="P920" s="102">
        <v>71.763934316963557</v>
      </c>
    </row>
    <row r="921" spans="2:16" x14ac:dyDescent="0.2">
      <c r="B921" s="66">
        <v>38920</v>
      </c>
      <c r="C921" s="74">
        <v>2006</v>
      </c>
      <c r="D921" s="75">
        <v>83.576388888888872</v>
      </c>
      <c r="E921" s="68" t="str">
        <f t="shared" si="14"/>
        <v>Low</v>
      </c>
      <c r="F921" s="75">
        <v>3984.8652751423147</v>
      </c>
      <c r="G921" s="101">
        <v>0.45395129362761572</v>
      </c>
      <c r="H921" s="101">
        <v>0.17136998208580473</v>
      </c>
      <c r="I921" s="101">
        <v>3.6333333333333336E-2</v>
      </c>
      <c r="J921" s="69">
        <v>7.1980437840151401E-2</v>
      </c>
      <c r="K921" s="69">
        <v>4.7064720124467656E-2</v>
      </c>
      <c r="L921" s="75">
        <v>169.53484236433263</v>
      </c>
      <c r="M921" s="69">
        <v>29.15467601474921</v>
      </c>
      <c r="N921" s="69">
        <v>9.5114018234656381</v>
      </c>
      <c r="O921" s="102">
        <v>84.351375042162346</v>
      </c>
      <c r="P921" s="102">
        <v>72.895880001950829</v>
      </c>
    </row>
    <row r="922" spans="2:16" x14ac:dyDescent="0.2">
      <c r="B922" s="66">
        <v>38921</v>
      </c>
      <c r="C922" s="74">
        <v>2006</v>
      </c>
      <c r="D922" s="75">
        <v>95.9375</v>
      </c>
      <c r="E922" s="68" t="str">
        <f t="shared" si="14"/>
        <v>High</v>
      </c>
      <c r="F922" s="75">
        <v>4684.125</v>
      </c>
      <c r="G922" s="101">
        <v>0.55714190686334153</v>
      </c>
      <c r="H922" s="101">
        <v>0.18864248910166428</v>
      </c>
      <c r="I922" s="101">
        <v>7.0500000000000007E-2</v>
      </c>
      <c r="J922" s="69">
        <v>6.932206670190437E-2</v>
      </c>
      <c r="K922" s="69">
        <v>4.715126495332185E-2</v>
      </c>
      <c r="L922" s="75">
        <v>211.34188726711352</v>
      </c>
      <c r="M922" s="69">
        <v>31.748244100570183</v>
      </c>
      <c r="N922" s="69">
        <v>9.2355134984300111</v>
      </c>
      <c r="O922" s="102">
        <v>87.748852016886062</v>
      </c>
      <c r="P922" s="102">
        <v>75.389191904991307</v>
      </c>
    </row>
    <row r="923" spans="2:16" x14ac:dyDescent="0.2">
      <c r="B923" s="66">
        <v>38922</v>
      </c>
      <c r="C923" s="74">
        <v>2006</v>
      </c>
      <c r="D923" s="75">
        <v>72.847222222222214</v>
      </c>
      <c r="E923" s="68" t="str">
        <f t="shared" si="14"/>
        <v>Low</v>
      </c>
      <c r="F923" s="75">
        <v>4541.4274258219693</v>
      </c>
      <c r="G923" s="101">
        <v>0.64117775019007051</v>
      </c>
      <c r="H923" s="101">
        <v>0.3806257040652215</v>
      </c>
      <c r="I923" s="101">
        <v>0.05</v>
      </c>
      <c r="J923" s="69">
        <v>5.6817656549302063E-2</v>
      </c>
      <c r="K923" s="69">
        <v>0.1016666719678037</v>
      </c>
      <c r="L923" s="75">
        <v>188.58444903540351</v>
      </c>
      <c r="M923" s="69">
        <v>28.935212239845935</v>
      </c>
      <c r="N923" s="69">
        <v>13.887367932180577</v>
      </c>
      <c r="O923" s="102">
        <v>91.317362933887523</v>
      </c>
      <c r="P923" s="102">
        <v>73.828995745176556</v>
      </c>
    </row>
    <row r="924" spans="2:16" x14ac:dyDescent="0.2">
      <c r="B924" s="66">
        <v>38923</v>
      </c>
      <c r="C924" s="74">
        <v>2006</v>
      </c>
      <c r="D924" s="75">
        <v>82.065972222222214</v>
      </c>
      <c r="E924" s="68" t="str">
        <f t="shared" si="14"/>
        <v>Low</v>
      </c>
      <c r="F924" s="75">
        <v>4674.125</v>
      </c>
      <c r="G924" s="101">
        <v>0.5877185668965671</v>
      </c>
      <c r="H924" s="101">
        <v>0.26517040967908428</v>
      </c>
      <c r="I924" s="101">
        <v>5.9499999999999997E-2</v>
      </c>
      <c r="J924" s="69">
        <v>6.071879400070275E-2</v>
      </c>
      <c r="K924" s="69">
        <v>6.012418996022223E-2</v>
      </c>
      <c r="L924" s="75">
        <v>262.20550220304875</v>
      </c>
      <c r="M924" s="69">
        <v>25.738903604694134</v>
      </c>
      <c r="N924" s="69">
        <v>10.051046929106425</v>
      </c>
      <c r="O924" s="102">
        <v>89.880760290032924</v>
      </c>
      <c r="P924" s="102">
        <v>77.791535882493378</v>
      </c>
    </row>
    <row r="925" spans="2:16" x14ac:dyDescent="0.2">
      <c r="B925" s="66">
        <v>38924</v>
      </c>
      <c r="C925" s="74">
        <v>2006</v>
      </c>
      <c r="D925" s="75">
        <v>83.628472222222214</v>
      </c>
      <c r="E925" s="68" t="str">
        <f t="shared" si="14"/>
        <v>Low</v>
      </c>
      <c r="F925" s="75">
        <v>5277.875</v>
      </c>
      <c r="G925" s="101">
        <v>0.63638510662679892</v>
      </c>
      <c r="H925" s="101">
        <v>0.28923970134263316</v>
      </c>
      <c r="I925" s="101">
        <v>6.0249999999999998E-2</v>
      </c>
      <c r="J925" s="69">
        <v>7.6811887160718795E-2</v>
      </c>
      <c r="K925" s="69">
        <v>7.4709101341274092E-2</v>
      </c>
      <c r="L925" s="75">
        <v>299.80594633018927</v>
      </c>
      <c r="M925" s="69">
        <v>28.246042660848136</v>
      </c>
      <c r="N925" s="69">
        <v>10.874281124648492</v>
      </c>
      <c r="O925" s="102">
        <v>88.169600834766982</v>
      </c>
      <c r="P925" s="102">
        <v>74.683372806522513</v>
      </c>
    </row>
    <row r="926" spans="2:16" x14ac:dyDescent="0.2">
      <c r="B926" s="66">
        <v>38925</v>
      </c>
      <c r="C926" s="74">
        <v>2006</v>
      </c>
      <c r="D926" s="75">
        <v>94.670138888888872</v>
      </c>
      <c r="E926" s="68" t="str">
        <f t="shared" si="14"/>
        <v>High</v>
      </c>
      <c r="F926" s="75">
        <v>5340.291666666667</v>
      </c>
      <c r="G926" s="101">
        <v>0.5477765959867984</v>
      </c>
      <c r="H926" s="101">
        <v>0.21923112677132178</v>
      </c>
      <c r="I926" s="101">
        <v>5.1999999999999998E-2</v>
      </c>
      <c r="J926" s="69">
        <v>0.10019086486342194</v>
      </c>
      <c r="K926" s="69">
        <v>5.1941678283238944E-2</v>
      </c>
      <c r="L926" s="75">
        <v>341.86643166206551</v>
      </c>
      <c r="M926" s="69">
        <v>24.657042287698598</v>
      </c>
      <c r="N926" s="69">
        <v>9.2302411988553121</v>
      </c>
      <c r="O926" s="102">
        <v>82.042616302075544</v>
      </c>
      <c r="P926" s="102">
        <v>76.738415594965716</v>
      </c>
    </row>
    <row r="927" spans="2:16" x14ac:dyDescent="0.2">
      <c r="B927" s="66">
        <v>38926</v>
      </c>
      <c r="C927" s="74">
        <v>2006</v>
      </c>
      <c r="D927" s="75">
        <v>84.826388888888886</v>
      </c>
      <c r="E927" s="68" t="str">
        <f t="shared" si="14"/>
        <v>Low</v>
      </c>
      <c r="F927" s="75">
        <v>4710.291666666667</v>
      </c>
      <c r="G927" s="101">
        <v>0.4455856636229179</v>
      </c>
      <c r="H927" s="101">
        <v>0.16251742782577158</v>
      </c>
      <c r="I927" s="101">
        <v>3.5999999999999997E-2</v>
      </c>
      <c r="J927" s="69">
        <v>7.1722633904735142E-2</v>
      </c>
      <c r="K927" s="69">
        <v>4.4224044752105167E-2</v>
      </c>
      <c r="L927" s="75">
        <v>260.998345243328</v>
      </c>
      <c r="M927" s="69">
        <v>26.76632802466348</v>
      </c>
      <c r="N927" s="69">
        <v>8.4906175498212892</v>
      </c>
      <c r="O927" s="102">
        <v>84.129158321232396</v>
      </c>
      <c r="P927" s="102">
        <v>73.169198239285464</v>
      </c>
    </row>
    <row r="928" spans="2:16" x14ac:dyDescent="0.2">
      <c r="B928" s="66">
        <v>38927</v>
      </c>
      <c r="C928" s="74">
        <v>2006</v>
      </c>
      <c r="D928" s="75">
        <v>83.4375</v>
      </c>
      <c r="E928" s="68" t="str">
        <f t="shared" si="14"/>
        <v>Low</v>
      </c>
      <c r="F928" s="75">
        <v>4843.5</v>
      </c>
      <c r="G928" s="101">
        <v>0.49692004191880873</v>
      </c>
      <c r="H928" s="101">
        <v>0.21298025976411689</v>
      </c>
      <c r="I928" s="101">
        <v>4.4250000000000005E-2</v>
      </c>
      <c r="J928" s="69">
        <v>7.536307025716725E-2</v>
      </c>
      <c r="K928" s="69">
        <v>5.5703987045094376E-2</v>
      </c>
      <c r="L928" s="75">
        <v>201.86403836862451</v>
      </c>
      <c r="M928" s="69">
        <v>29.032105671703764</v>
      </c>
      <c r="N928" s="69">
        <v>10.858991048515453</v>
      </c>
      <c r="O928" s="102">
        <v>85.0546645244373</v>
      </c>
      <c r="P928" s="102">
        <v>74.226030531733073</v>
      </c>
    </row>
    <row r="929" spans="2:16" x14ac:dyDescent="0.2">
      <c r="B929" s="66">
        <v>38928</v>
      </c>
      <c r="C929" s="74">
        <v>2006</v>
      </c>
      <c r="D929" s="75">
        <v>56.458333333333336</v>
      </c>
      <c r="E929" s="68" t="str">
        <f t="shared" si="14"/>
        <v>Low</v>
      </c>
      <c r="F929" s="75">
        <v>4019.625</v>
      </c>
      <c r="G929" s="101">
        <v>0.52727966545977545</v>
      </c>
      <c r="H929" s="101">
        <v>0.23715847055498543</v>
      </c>
      <c r="I929" s="101">
        <v>2.8999999999999998E-2</v>
      </c>
      <c r="J929" s="69">
        <v>7.9561473051813728E-2</v>
      </c>
      <c r="K929" s="69">
        <v>5.287356900876073E-2</v>
      </c>
      <c r="L929" s="75">
        <v>180.53259344450743</v>
      </c>
      <c r="M929" s="69">
        <v>29.020773790128107</v>
      </c>
      <c r="N929" s="69">
        <v>11.965326328629356</v>
      </c>
      <c r="O929" s="102">
        <v>85.144310591491305</v>
      </c>
      <c r="P929" s="102">
        <v>78.050120004304432</v>
      </c>
    </row>
    <row r="930" spans="2:16" x14ac:dyDescent="0.2">
      <c r="B930" s="66">
        <v>38929</v>
      </c>
      <c r="C930" s="74">
        <v>2006</v>
      </c>
      <c r="D930" s="75">
        <v>66.267361111111114</v>
      </c>
      <c r="E930" s="68" t="str">
        <f t="shared" si="14"/>
        <v>Low</v>
      </c>
      <c r="F930" s="75">
        <v>4097.7042253521158</v>
      </c>
      <c r="G930" s="101">
        <v>0.3996197320153847</v>
      </c>
      <c r="H930" s="101">
        <v>0.14194084813701935</v>
      </c>
      <c r="I930" s="101">
        <v>2.8750000000000001E-2</v>
      </c>
      <c r="J930" s="69">
        <v>9.155527832447502E-2</v>
      </c>
      <c r="K930" s="69">
        <v>4.9422892990755744E-2</v>
      </c>
      <c r="L930" s="75">
        <v>203.63179590017833</v>
      </c>
      <c r="M930" s="69">
        <v>28.377360733450207</v>
      </c>
      <c r="N930" s="69">
        <v>8.5442075578729</v>
      </c>
      <c r="O930" s="102">
        <v>77.33884593755468</v>
      </c>
      <c r="P930" s="102">
        <v>65.559707051057117</v>
      </c>
    </row>
    <row r="931" spans="2:16" x14ac:dyDescent="0.2">
      <c r="B931" s="66">
        <v>38930</v>
      </c>
      <c r="C931" s="74">
        <v>2006</v>
      </c>
      <c r="D931" s="75">
        <v>94.704861111111114</v>
      </c>
      <c r="E931" s="68" t="str">
        <f t="shared" si="14"/>
        <v>High</v>
      </c>
      <c r="F931" s="75">
        <v>4931.3825691284528</v>
      </c>
      <c r="G931" s="101">
        <v>0.49795383608391253</v>
      </c>
      <c r="H931" s="101">
        <v>0.1589615582627249</v>
      </c>
      <c r="I931" s="101">
        <v>3.5499999999999997E-2</v>
      </c>
      <c r="J931" s="69">
        <v>9.9087212606170649E-2</v>
      </c>
      <c r="K931" s="69">
        <v>5.0800034399187982E-2</v>
      </c>
      <c r="L931" s="75">
        <v>254.96702806725227</v>
      </c>
      <c r="M931" s="69">
        <v>23.340489798139775</v>
      </c>
      <c r="N931" s="69">
        <v>6.353216680601907</v>
      </c>
      <c r="O931" s="102">
        <v>80.442588646567785</v>
      </c>
      <c r="P931" s="102">
        <v>68.590933072749863</v>
      </c>
    </row>
    <row r="932" spans="2:16" x14ac:dyDescent="0.2">
      <c r="B932" s="66">
        <v>38931</v>
      </c>
      <c r="C932" s="74">
        <v>2006</v>
      </c>
      <c r="D932" s="75">
        <v>94.496527777777786</v>
      </c>
      <c r="E932" s="68" t="str">
        <f t="shared" si="14"/>
        <v>High</v>
      </c>
      <c r="F932" s="75">
        <v>4466</v>
      </c>
      <c r="G932" s="101">
        <v>0.40214721579638751</v>
      </c>
      <c r="H932" s="101">
        <v>9.5963416281683825E-2</v>
      </c>
      <c r="I932" s="101">
        <v>2.4E-2</v>
      </c>
      <c r="J932" s="69">
        <v>8.1157424575774378E-2</v>
      </c>
      <c r="K932" s="69">
        <v>5.2367451332825485E-2</v>
      </c>
      <c r="L932" s="75">
        <v>233.51298295944923</v>
      </c>
      <c r="M932" s="69">
        <v>23.253387628921153</v>
      </c>
      <c r="N932" s="69">
        <v>3.1995554257680401</v>
      </c>
      <c r="O932" s="102">
        <v>80.098517859368187</v>
      </c>
      <c r="P932" s="102">
        <v>46.185670455803333</v>
      </c>
    </row>
    <row r="933" spans="2:16" x14ac:dyDescent="0.2">
      <c r="B933" s="66">
        <v>38932</v>
      </c>
      <c r="C933" s="74">
        <v>2006</v>
      </c>
      <c r="D933" s="75">
        <v>89.305555555555557</v>
      </c>
      <c r="E933" s="68" t="str">
        <f t="shared" si="14"/>
        <v>Low</v>
      </c>
      <c r="F933" s="75">
        <v>4320.6309148264991</v>
      </c>
      <c r="G933" s="101">
        <v>0.46524035903887156</v>
      </c>
      <c r="H933" s="101">
        <v>0.1523321794109401</v>
      </c>
      <c r="I933" s="101">
        <v>3.075E-2</v>
      </c>
      <c r="J933" s="69">
        <v>0.10042636155609981</v>
      </c>
      <c r="K933" s="69">
        <v>5.3539085146715786E-2</v>
      </c>
      <c r="L933" s="75">
        <v>232.806260025543</v>
      </c>
      <c r="M933" s="69">
        <v>28.048339609989085</v>
      </c>
      <c r="N933" s="69">
        <v>7.6219398217870769</v>
      </c>
      <c r="O933" s="102">
        <v>78.695803850213409</v>
      </c>
      <c r="P933" s="102">
        <v>65.312402706983988</v>
      </c>
    </row>
    <row r="934" spans="2:16" x14ac:dyDescent="0.2">
      <c r="B934" s="66">
        <v>38933</v>
      </c>
      <c r="C934" s="74">
        <v>2006</v>
      </c>
      <c r="D934" s="75">
        <v>81.961805555555557</v>
      </c>
      <c r="E934" s="68" t="str">
        <f t="shared" si="14"/>
        <v>Low</v>
      </c>
      <c r="F934" s="75">
        <v>3960.9583333333335</v>
      </c>
      <c r="G934" s="101">
        <v>0.43402382560775482</v>
      </c>
      <c r="H934" s="101">
        <v>0.15563869772656028</v>
      </c>
      <c r="I934" s="101">
        <v>4.3749999999999997E-2</v>
      </c>
      <c r="J934" s="69">
        <v>8.1509765995412084E-2</v>
      </c>
      <c r="K934" s="69">
        <v>4.956411788057126E-2</v>
      </c>
      <c r="L934" s="75">
        <v>234.06951961057476</v>
      </c>
      <c r="M934" s="69">
        <v>27.20101680725492</v>
      </c>
      <c r="N934" s="69">
        <v>8.2098915244567312</v>
      </c>
      <c r="O934" s="102">
        <v>81.463802566834858</v>
      </c>
      <c r="P934" s="102">
        <v>68.566651465174061</v>
      </c>
    </row>
    <row r="935" spans="2:16" x14ac:dyDescent="0.2">
      <c r="B935" s="66">
        <v>38934</v>
      </c>
      <c r="C935" s="74">
        <v>2006</v>
      </c>
      <c r="D935" s="75">
        <v>84.270833333333329</v>
      </c>
      <c r="E935" s="68" t="str">
        <f t="shared" si="14"/>
        <v>Low</v>
      </c>
      <c r="F935" s="75">
        <v>3896.334269662927</v>
      </c>
      <c r="G935" s="101">
        <v>0.39092940244103691</v>
      </c>
      <c r="H935" s="101">
        <v>0.12579014967579724</v>
      </c>
      <c r="I935" s="101">
        <v>2.2499999999999999E-2</v>
      </c>
      <c r="J935" s="69">
        <v>6.2782557521098917E-2</v>
      </c>
      <c r="K935" s="69">
        <v>3.4337251342038098E-2</v>
      </c>
      <c r="L935" s="75">
        <v>165.42196683710603</v>
      </c>
      <c r="M935" s="69">
        <v>26.866195282194091</v>
      </c>
      <c r="N935" s="69">
        <v>7.5042727139570271</v>
      </c>
      <c r="O935" s="102">
        <v>84.136387014424798</v>
      </c>
      <c r="P935" s="102">
        <v>73.036171816575703</v>
      </c>
    </row>
    <row r="936" spans="2:16" x14ac:dyDescent="0.2">
      <c r="B936" s="66">
        <v>38935</v>
      </c>
      <c r="C936" s="74">
        <v>2006</v>
      </c>
      <c r="D936" s="75">
        <v>93.229166666666657</v>
      </c>
      <c r="E936" s="68" t="str">
        <f t="shared" si="14"/>
        <v>High</v>
      </c>
      <c r="F936" s="75">
        <v>4326.7230443974631</v>
      </c>
      <c r="G936" s="101">
        <v>0.42694612781015762</v>
      </c>
      <c r="H936" s="101">
        <v>0.17524121614178076</v>
      </c>
      <c r="I936" s="101">
        <v>5.4249999999999993E-2</v>
      </c>
      <c r="J936" s="69">
        <v>7.5438046471936304E-2</v>
      </c>
      <c r="K936" s="69">
        <v>4.9166386484114859E-2</v>
      </c>
      <c r="L936" s="75">
        <v>213.80987688287601</v>
      </c>
      <c r="M936" s="69">
        <v>26.710710074551262</v>
      </c>
      <c r="N936" s="69">
        <v>9.6023711411122825</v>
      </c>
      <c r="O936" s="102">
        <v>82.5638656996409</v>
      </c>
      <c r="P936" s="102">
        <v>72.313585214666773</v>
      </c>
    </row>
    <row r="937" spans="2:16" x14ac:dyDescent="0.2">
      <c r="B937" s="66">
        <v>38936</v>
      </c>
      <c r="C937" s="74">
        <v>2006</v>
      </c>
      <c r="D937" s="75">
        <v>86.041666666666671</v>
      </c>
      <c r="E937" s="68" t="str">
        <f t="shared" si="14"/>
        <v>Low</v>
      </c>
      <c r="F937" s="75">
        <v>4042.9583333333335</v>
      </c>
      <c r="G937" s="101">
        <v>0.41445575147540475</v>
      </c>
      <c r="H937" s="101">
        <v>0.13895731024806504</v>
      </c>
      <c r="I937" s="101">
        <v>3.2000000000000001E-2</v>
      </c>
      <c r="J937" s="69">
        <v>6.247278970144967E-2</v>
      </c>
      <c r="K937" s="69">
        <v>3.924560378676166E-2</v>
      </c>
      <c r="L937" s="75">
        <v>188.15377289302401</v>
      </c>
      <c r="M937" s="69">
        <v>24.252157407841501</v>
      </c>
      <c r="N937" s="69">
        <v>6.8918288511022734</v>
      </c>
      <c r="O937" s="102">
        <v>85.145834324435384</v>
      </c>
      <c r="P937" s="102">
        <v>72.167935661475894</v>
      </c>
    </row>
    <row r="938" spans="2:16" x14ac:dyDescent="0.2">
      <c r="B938" s="66">
        <v>38937</v>
      </c>
      <c r="C938" s="74">
        <v>2006</v>
      </c>
      <c r="D938" s="75">
        <v>79.670138888888886</v>
      </c>
      <c r="E938" s="68" t="str">
        <f t="shared" si="14"/>
        <v>Low</v>
      </c>
      <c r="F938" s="75">
        <v>4070.0833333333335</v>
      </c>
      <c r="G938" s="101">
        <v>0.39171698901517171</v>
      </c>
      <c r="H938" s="101">
        <v>0.12717325406840563</v>
      </c>
      <c r="I938" s="101">
        <v>3.075E-2</v>
      </c>
      <c r="J938" s="69">
        <v>6.5709282575310279E-2</v>
      </c>
      <c r="K938" s="69">
        <v>3.8831618019013095E-2</v>
      </c>
      <c r="L938" s="75">
        <v>172.93805946893349</v>
      </c>
      <c r="M938" s="69">
        <v>25.194491995502737</v>
      </c>
      <c r="N938" s="69">
        <v>6.8482131164657982</v>
      </c>
      <c r="O938" s="102">
        <v>83.442745900165178</v>
      </c>
      <c r="P938" s="102">
        <v>69.861333638411693</v>
      </c>
    </row>
    <row r="939" spans="2:16" x14ac:dyDescent="0.2">
      <c r="B939" s="66">
        <v>38938</v>
      </c>
      <c r="C939" s="74">
        <v>2006</v>
      </c>
      <c r="D939" s="75">
        <v>68.90625</v>
      </c>
      <c r="E939" s="68" t="str">
        <f t="shared" si="14"/>
        <v>Low</v>
      </c>
      <c r="F939" s="75">
        <v>4380.3143555710767</v>
      </c>
      <c r="G939" s="101">
        <v>0.57596040592965059</v>
      </c>
      <c r="H939" s="101">
        <v>0.25794517194695094</v>
      </c>
      <c r="I939" s="101">
        <v>5.2999999999999999E-2</v>
      </c>
      <c r="J939" s="69">
        <v>6.2475164582713863E-2</v>
      </c>
      <c r="K939" s="69">
        <v>4.6998552168319621E-2</v>
      </c>
      <c r="L939" s="75">
        <v>266.43919837432577</v>
      </c>
      <c r="M939" s="69">
        <v>30.339822422304696</v>
      </c>
      <c r="N939" s="69">
        <v>12.48526970038467</v>
      </c>
      <c r="O939" s="102">
        <v>89.33643512679933</v>
      </c>
      <c r="P939" s="102">
        <v>82.087822923557056</v>
      </c>
    </row>
    <row r="940" spans="2:16" x14ac:dyDescent="0.2">
      <c r="B940" s="66">
        <v>38939</v>
      </c>
      <c r="C940" s="74">
        <v>2006</v>
      </c>
      <c r="D940" s="75">
        <v>71.458333333333343</v>
      </c>
      <c r="E940" s="68" t="str">
        <f t="shared" si="14"/>
        <v>Low</v>
      </c>
      <c r="F940" s="75">
        <v>4933.2152974504215</v>
      </c>
      <c r="G940" s="101">
        <v>0.77223934313088416</v>
      </c>
      <c r="H940" s="101">
        <v>0.3717067568957319</v>
      </c>
      <c r="I940" s="101">
        <v>4.0500000000000001E-2</v>
      </c>
      <c r="J940" s="69">
        <v>7.1821514286584495E-2</v>
      </c>
      <c r="K940" s="69">
        <v>8.9160245829943571E-2</v>
      </c>
      <c r="L940" s="75">
        <v>223.499154896422</v>
      </c>
      <c r="M940" s="69">
        <v>29.208633483792507</v>
      </c>
      <c r="N940" s="69">
        <v>11.842822956523772</v>
      </c>
      <c r="O940" s="102">
        <v>90.922813135774902</v>
      </c>
      <c r="P940" s="102">
        <v>76.589340516911037</v>
      </c>
    </row>
    <row r="941" spans="2:16" x14ac:dyDescent="0.2">
      <c r="B941" s="66">
        <v>38940</v>
      </c>
      <c r="C941" s="74">
        <v>2006</v>
      </c>
      <c r="D941" s="75">
        <v>85.052083333333343</v>
      </c>
      <c r="E941" s="68" t="str">
        <f t="shared" si="14"/>
        <v>Low</v>
      </c>
      <c r="F941" s="75">
        <v>5700.333333333333</v>
      </c>
      <c r="G941" s="101">
        <v>0.75966658279574295</v>
      </c>
      <c r="H941" s="101">
        <v>0.36763004649201803</v>
      </c>
      <c r="I941" s="101">
        <v>5.2499999999999998E-2</v>
      </c>
      <c r="J941" s="69">
        <v>9.1454896365716631E-2</v>
      </c>
      <c r="K941" s="69">
        <v>0.10182732577755675</v>
      </c>
      <c r="L941" s="75">
        <v>263.998599985711</v>
      </c>
      <c r="M941" s="69">
        <v>28.026508450239767</v>
      </c>
      <c r="N941" s="69">
        <v>11.213893558892414</v>
      </c>
      <c r="O941" s="102">
        <v>88.249138110151435</v>
      </c>
      <c r="P941" s="102">
        <v>72.964217416345463</v>
      </c>
    </row>
    <row r="942" spans="2:16" x14ac:dyDescent="0.2">
      <c r="B942" s="66">
        <v>38941</v>
      </c>
      <c r="C942" s="74">
        <v>2006</v>
      </c>
      <c r="D942" s="75">
        <v>99.565972222222229</v>
      </c>
      <c r="E942" s="68" t="str">
        <f t="shared" si="14"/>
        <v>High</v>
      </c>
      <c r="F942" s="75">
        <v>5863.9350052984855</v>
      </c>
      <c r="G942" s="101">
        <v>0.56267669371107421</v>
      </c>
      <c r="H942" s="101">
        <v>0.32813134264370392</v>
      </c>
      <c r="I942" s="101">
        <v>5.1999999999999998E-2</v>
      </c>
      <c r="J942" s="69">
        <v>8.5021050155077285E-2</v>
      </c>
      <c r="K942" s="69">
        <v>0.11805016889919999</v>
      </c>
      <c r="L942" s="75">
        <v>266.43143922005851</v>
      </c>
      <c r="M942" s="69">
        <v>26.745466699104846</v>
      </c>
      <c r="N942" s="69">
        <v>11.843714711358787</v>
      </c>
      <c r="O942" s="102">
        <v>85.160215381457988</v>
      </c>
      <c r="P942" s="102">
        <v>64.667447555305586</v>
      </c>
    </row>
    <row r="943" spans="2:16" x14ac:dyDescent="0.2">
      <c r="B943" s="66">
        <v>38942</v>
      </c>
      <c r="C943" s="74">
        <v>2006</v>
      </c>
      <c r="D943" s="75">
        <v>91.736111111111114</v>
      </c>
      <c r="E943" s="68" t="str">
        <f t="shared" si="14"/>
        <v>High</v>
      </c>
      <c r="F943" s="75">
        <v>4982.083333333333</v>
      </c>
      <c r="G943" s="101">
        <v>0.45196488029823534</v>
      </c>
      <c r="H943" s="101">
        <v>0.24983850828761392</v>
      </c>
      <c r="I943" s="101">
        <v>4.8349999999999997E-2</v>
      </c>
      <c r="J943" s="69">
        <v>5.7271643175075319E-2</v>
      </c>
      <c r="K943" s="69">
        <v>6.2353532257754501E-2</v>
      </c>
      <c r="L943" s="75">
        <v>205.641042348811</v>
      </c>
      <c r="M943" s="69">
        <v>24.831069351779686</v>
      </c>
      <c r="N943" s="69">
        <v>11.830263773808733</v>
      </c>
      <c r="O943" s="102">
        <v>87.530184979286616</v>
      </c>
      <c r="P943" s="102">
        <v>75.44008389395799</v>
      </c>
    </row>
    <row r="944" spans="2:16" x14ac:dyDescent="0.2">
      <c r="B944" s="66">
        <v>38943</v>
      </c>
      <c r="C944" s="74">
        <v>2006</v>
      </c>
      <c r="D944" s="75">
        <v>79.340277777777786</v>
      </c>
      <c r="E944" s="68" t="str">
        <f t="shared" si="14"/>
        <v>Low</v>
      </c>
      <c r="F944" s="75">
        <v>4017.5</v>
      </c>
      <c r="G944" s="101">
        <v>0.41228239947199746</v>
      </c>
      <c r="H944" s="101">
        <v>0.14817754115473969</v>
      </c>
      <c r="I944" s="101">
        <v>4.8500000000000001E-2</v>
      </c>
      <c r="J944" s="69">
        <v>6.8028281570213511E-2</v>
      </c>
      <c r="K944" s="69">
        <v>4.364229626322224E-2</v>
      </c>
      <c r="L944" s="75">
        <v>205.81144189434326</v>
      </c>
      <c r="M944" s="69">
        <v>27.89471263834233</v>
      </c>
      <c r="N944" s="69">
        <v>8.493386192977594</v>
      </c>
      <c r="O944" s="102">
        <v>83.703480744126679</v>
      </c>
      <c r="P944" s="102">
        <v>70.911212159577744</v>
      </c>
    </row>
    <row r="945" spans="2:16" x14ac:dyDescent="0.2">
      <c r="B945" s="66">
        <v>38944</v>
      </c>
      <c r="C945" s="74">
        <v>2006</v>
      </c>
      <c r="D945" s="75">
        <v>79.288194444444443</v>
      </c>
      <c r="E945" s="68" t="str">
        <f t="shared" si="14"/>
        <v>Low</v>
      </c>
      <c r="F945" s="75">
        <v>4854.375</v>
      </c>
      <c r="G945" s="101">
        <v>0.50471717764087376</v>
      </c>
      <c r="H945" s="101">
        <v>0.20623139879618904</v>
      </c>
      <c r="I945" s="101">
        <v>4.2249999999999996E-2</v>
      </c>
      <c r="J945" s="69">
        <v>6.7603105204112487E-2</v>
      </c>
      <c r="K945" s="69">
        <v>5.7446670192924251E-2</v>
      </c>
      <c r="L945" s="75">
        <v>211.93106462249148</v>
      </c>
      <c r="M945" s="69">
        <v>29.187483429947747</v>
      </c>
      <c r="N945" s="69">
        <v>9.9692602681444384</v>
      </c>
      <c r="O945" s="102">
        <v>86.806802412737454</v>
      </c>
      <c r="P945" s="102">
        <v>72.562684330854083</v>
      </c>
    </row>
    <row r="946" spans="2:16" x14ac:dyDescent="0.2">
      <c r="B946" s="66">
        <v>38945</v>
      </c>
      <c r="C946" s="74">
        <v>2006</v>
      </c>
      <c r="D946" s="75">
        <v>95.677083333333329</v>
      </c>
      <c r="E946" s="68" t="str">
        <f t="shared" si="14"/>
        <v>High</v>
      </c>
      <c r="F946" s="75">
        <v>5152.416666666667</v>
      </c>
      <c r="G946" s="101">
        <v>0.43379333113037577</v>
      </c>
      <c r="H946" s="101">
        <v>0.18361218537514756</v>
      </c>
      <c r="I946" s="101">
        <v>5.0750000000000003E-2</v>
      </c>
      <c r="J946" s="69">
        <v>6.987467508234306E-2</v>
      </c>
      <c r="K946" s="69">
        <v>5.1014640243099138E-2</v>
      </c>
      <c r="L946" s="75">
        <v>222.54711445687974</v>
      </c>
      <c r="M946" s="69">
        <v>27.18097208489306</v>
      </c>
      <c r="N946" s="69">
        <v>9.9290517451311544</v>
      </c>
      <c r="O946" s="102">
        <v>84.107605951813369</v>
      </c>
      <c r="P946" s="102">
        <v>72.587097745053413</v>
      </c>
    </row>
    <row r="947" spans="2:16" x14ac:dyDescent="0.2">
      <c r="B947" s="66">
        <v>38946</v>
      </c>
      <c r="C947" s="74">
        <v>2006</v>
      </c>
      <c r="D947" s="75">
        <v>93.368055555555557</v>
      </c>
      <c r="E947" s="68" t="str">
        <f t="shared" si="14"/>
        <v>High</v>
      </c>
      <c r="F947" s="75">
        <v>5338.583333333333</v>
      </c>
      <c r="G947" s="101">
        <v>0.49690550743065426</v>
      </c>
      <c r="H947" s="101">
        <v>0.21179288987886924</v>
      </c>
      <c r="I947" s="101">
        <v>4.7500000000000001E-2</v>
      </c>
      <c r="J947" s="69">
        <v>9.6027091010535484E-2</v>
      </c>
      <c r="K947" s="69">
        <v>6.0379133070021164E-2</v>
      </c>
      <c r="L947" s="75">
        <v>240.9718620265115</v>
      </c>
      <c r="M947" s="69">
        <v>23.137146763711055</v>
      </c>
      <c r="N947" s="69">
        <v>8.763104707999009</v>
      </c>
      <c r="O947" s="102">
        <v>81.011055321543381</v>
      </c>
      <c r="P947" s="102">
        <v>71.987140596289549</v>
      </c>
    </row>
    <row r="948" spans="2:16" x14ac:dyDescent="0.2">
      <c r="B948" s="66">
        <v>38947</v>
      </c>
      <c r="C948" s="74">
        <v>2006</v>
      </c>
      <c r="D948" s="75">
        <v>98.142361111111114</v>
      </c>
      <c r="E948" s="68" t="str">
        <f t="shared" si="14"/>
        <v>High</v>
      </c>
      <c r="F948" s="75">
        <v>5185.416666666667</v>
      </c>
      <c r="G948" s="101">
        <v>0.41586177722523099</v>
      </c>
      <c r="H948" s="101">
        <v>0.16613529484837286</v>
      </c>
      <c r="I948" s="101">
        <v>5.3999999999999999E-2</v>
      </c>
      <c r="J948" s="69">
        <v>8.2786885750019953E-2</v>
      </c>
      <c r="K948" s="69">
        <v>4.6222185460937634E-2</v>
      </c>
      <c r="L948" s="75">
        <v>222.26635561825174</v>
      </c>
      <c r="M948" s="69">
        <v>26.418979908299036</v>
      </c>
      <c r="N948" s="69">
        <v>9.5277189370155071</v>
      </c>
      <c r="O948" s="102">
        <v>80.344345401456508</v>
      </c>
      <c r="P948" s="102">
        <v>72.529604285823481</v>
      </c>
    </row>
    <row r="949" spans="2:16" x14ac:dyDescent="0.2">
      <c r="B949" s="66">
        <v>38948</v>
      </c>
      <c r="C949" s="74">
        <v>2006</v>
      </c>
      <c r="D949" s="75">
        <v>93.090277777777757</v>
      </c>
      <c r="E949" s="68" t="str">
        <f t="shared" si="14"/>
        <v>High</v>
      </c>
      <c r="F949" s="75">
        <v>5461.25</v>
      </c>
      <c r="G949" s="101">
        <v>0.43901892887541011</v>
      </c>
      <c r="H949" s="101">
        <v>0.17257393351094835</v>
      </c>
      <c r="I949" s="101">
        <v>6.3250000000000001E-2</v>
      </c>
      <c r="J949" s="69">
        <v>7.7769534452089437E-2</v>
      </c>
      <c r="K949" s="69">
        <v>4.9724832832555382E-2</v>
      </c>
      <c r="L949" s="75">
        <v>222.210783116123</v>
      </c>
      <c r="M949" s="69">
        <v>26.740724560064105</v>
      </c>
      <c r="N949" s="69">
        <v>9.1168918912495727</v>
      </c>
      <c r="O949" s="102">
        <v>82.525450965423218</v>
      </c>
      <c r="P949" s="102">
        <v>71.576356626861326</v>
      </c>
    </row>
    <row r="950" spans="2:16" x14ac:dyDescent="0.2">
      <c r="B950" s="66">
        <v>38949</v>
      </c>
      <c r="C950" s="74">
        <v>2006</v>
      </c>
      <c r="D950" s="75">
        <v>99.84375</v>
      </c>
      <c r="E950" s="68" t="str">
        <f t="shared" si="14"/>
        <v>High</v>
      </c>
      <c r="F950" s="75">
        <v>5466.208333333333</v>
      </c>
      <c r="G950" s="101">
        <v>0.41971086090274334</v>
      </c>
      <c r="H950" s="101">
        <v>0.14565995083955208</v>
      </c>
      <c r="I950" s="101">
        <v>4.1500000000000002E-2</v>
      </c>
      <c r="J950" s="69">
        <v>8.9132527885764354E-2</v>
      </c>
      <c r="K950" s="69">
        <v>4.9059517120062159E-2</v>
      </c>
      <c r="L950" s="75">
        <v>257.95897857142825</v>
      </c>
      <c r="M950" s="69">
        <v>26.089268325920191</v>
      </c>
      <c r="N950" s="69">
        <v>7.6467100805085462</v>
      </c>
      <c r="O950" s="102">
        <v>79.033216595168753</v>
      </c>
      <c r="P950" s="102">
        <v>66.747104616109581</v>
      </c>
    </row>
    <row r="951" spans="2:16" x14ac:dyDescent="0.2">
      <c r="B951" s="66">
        <v>38950</v>
      </c>
      <c r="C951" s="74">
        <v>2006</v>
      </c>
      <c r="D951" s="75">
        <v>99.409722222222229</v>
      </c>
      <c r="E951" s="68" t="str">
        <f t="shared" si="14"/>
        <v>High</v>
      </c>
      <c r="F951" s="75">
        <v>5691.291666666667</v>
      </c>
      <c r="G951" s="101">
        <v>0.43635873711013168</v>
      </c>
      <c r="H951" s="101">
        <v>0.18532188696034144</v>
      </c>
      <c r="I951" s="101">
        <v>5.2999999999999992E-2</v>
      </c>
      <c r="J951" s="69">
        <v>7.2386720775785354E-2</v>
      </c>
      <c r="K951" s="69">
        <v>5.3056605949889896E-2</v>
      </c>
      <c r="L951" s="75">
        <v>256.17054185622794</v>
      </c>
      <c r="M951" s="69">
        <v>26.353005582197316</v>
      </c>
      <c r="N951" s="69">
        <v>9.6032756013618812</v>
      </c>
      <c r="O951" s="102">
        <v>83.640909877514488</v>
      </c>
      <c r="P951" s="102">
        <v>71.767026048672065</v>
      </c>
    </row>
    <row r="952" spans="2:16" x14ac:dyDescent="0.2">
      <c r="B952" s="66">
        <v>38951</v>
      </c>
      <c r="C952" s="74">
        <v>2006</v>
      </c>
      <c r="D952" s="75">
        <v>90.625</v>
      </c>
      <c r="E952" s="68" t="str">
        <f t="shared" si="14"/>
        <v>High</v>
      </c>
      <c r="F952" s="75">
        <v>4793.416666666667</v>
      </c>
      <c r="G952" s="101">
        <v>0.40939546504233237</v>
      </c>
      <c r="H952" s="101">
        <v>0.15389097855496253</v>
      </c>
      <c r="I952" s="101">
        <v>4.5249999999999999E-2</v>
      </c>
      <c r="J952" s="69">
        <v>6.3144863970292092E-2</v>
      </c>
      <c r="K952" s="69">
        <v>4.1902260791458076E-2</v>
      </c>
      <c r="L952" s="75">
        <v>274.12198166721953</v>
      </c>
      <c r="M952" s="69">
        <v>26.271980432191221</v>
      </c>
      <c r="N952" s="69">
        <v>8.5186911288125202</v>
      </c>
      <c r="O952" s="102">
        <v>84.77982473881562</v>
      </c>
      <c r="P952" s="102">
        <v>73.131156372349906</v>
      </c>
    </row>
    <row r="953" spans="2:16" x14ac:dyDescent="0.2">
      <c r="B953" s="66">
        <v>38952</v>
      </c>
      <c r="C953" s="74">
        <v>2006</v>
      </c>
      <c r="D953" s="75">
        <v>98.003472222222229</v>
      </c>
      <c r="E953" s="68" t="str">
        <f t="shared" si="14"/>
        <v>High</v>
      </c>
      <c r="F953" s="75">
        <v>4602.666666666667</v>
      </c>
      <c r="G953" s="101">
        <v>0.42301024863910414</v>
      </c>
      <c r="H953" s="101">
        <v>0.17415336620962485</v>
      </c>
      <c r="I953" s="101">
        <v>3.6000000000000004E-2</v>
      </c>
      <c r="J953" s="69">
        <v>4.736464730120974E-2</v>
      </c>
      <c r="K953" s="69">
        <v>4.3504926842762463E-2</v>
      </c>
      <c r="L953" s="75">
        <v>265.5904588048665</v>
      </c>
      <c r="M953" s="69">
        <v>27.69942201643925</v>
      </c>
      <c r="N953" s="69">
        <v>9.6607923324707627</v>
      </c>
      <c r="O953" s="102">
        <v>88.954869629436885</v>
      </c>
      <c r="P953" s="102">
        <v>75.358246315668012</v>
      </c>
    </row>
    <row r="954" spans="2:16" x14ac:dyDescent="0.2">
      <c r="B954" s="66">
        <v>38953</v>
      </c>
      <c r="C954" s="74">
        <v>2006</v>
      </c>
      <c r="D954" s="75">
        <v>96.927083333333314</v>
      </c>
      <c r="E954" s="68" t="str">
        <f t="shared" si="14"/>
        <v>High</v>
      </c>
      <c r="F954" s="75">
        <v>4972.693110647182</v>
      </c>
      <c r="G954" s="101">
        <v>0.47839081812722506</v>
      </c>
      <c r="H954" s="101">
        <v>0.21197236945388595</v>
      </c>
      <c r="I954" s="101">
        <v>4.8000000000000001E-2</v>
      </c>
      <c r="J954" s="69">
        <v>6.2068277517251212E-2</v>
      </c>
      <c r="K954" s="69">
        <v>5.5204273265885381E-2</v>
      </c>
      <c r="L954" s="75">
        <v>254.8578022194925</v>
      </c>
      <c r="M954" s="69">
        <v>28.765560056984221</v>
      </c>
      <c r="N954" s="69">
        <v>10.863516248869686</v>
      </c>
      <c r="O954" s="102">
        <v>87.213181177977773</v>
      </c>
      <c r="P954" s="102">
        <v>74.333279432073979</v>
      </c>
    </row>
    <row r="955" spans="2:16" x14ac:dyDescent="0.2">
      <c r="B955" s="66">
        <v>38954</v>
      </c>
      <c r="C955" s="74">
        <v>2006</v>
      </c>
      <c r="D955" s="75">
        <v>83.506944444444457</v>
      </c>
      <c r="E955" s="68" t="str">
        <f t="shared" si="14"/>
        <v>Low</v>
      </c>
      <c r="F955" s="75">
        <v>5343.6637589214915</v>
      </c>
      <c r="G955" s="101">
        <v>0.426968484011718</v>
      </c>
      <c r="H955" s="101">
        <v>0.1639191140279237</v>
      </c>
      <c r="I955" s="101">
        <v>4.3499999999999997E-2</v>
      </c>
      <c r="J955" s="69">
        <v>5.7310182093953284E-2</v>
      </c>
      <c r="K955" s="69">
        <v>4.2011971620782268E-2</v>
      </c>
      <c r="L955" s="75">
        <v>268.58210605444424</v>
      </c>
      <c r="M955" s="69">
        <v>28.798844275625076</v>
      </c>
      <c r="N955" s="69">
        <v>9.5204324137498322</v>
      </c>
      <c r="O955" s="102">
        <v>86.749671245526315</v>
      </c>
      <c r="P955" s="102">
        <v>74.6991523786009</v>
      </c>
    </row>
    <row r="956" spans="2:16" x14ac:dyDescent="0.2">
      <c r="B956" s="66">
        <v>38955</v>
      </c>
      <c r="C956" s="74">
        <v>2006</v>
      </c>
      <c r="D956" s="75">
        <v>84.010416666666671</v>
      </c>
      <c r="E956" s="68" t="str">
        <f t="shared" si="14"/>
        <v>Low</v>
      </c>
      <c r="F956" s="75">
        <v>5434.866008462619</v>
      </c>
      <c r="G956" s="101">
        <v>0.6631664257665596</v>
      </c>
      <c r="H956" s="101">
        <v>0.37650123381146644</v>
      </c>
      <c r="I956" s="101">
        <v>4.2249999999999996E-2</v>
      </c>
      <c r="J956" s="69">
        <v>6.5508868685284813E-2</v>
      </c>
      <c r="K956" s="69">
        <v>6.6328520922729714E-2</v>
      </c>
      <c r="L956" s="75">
        <v>246.545381436772</v>
      </c>
      <c r="M956" s="69">
        <v>30.805931173194907</v>
      </c>
      <c r="N956" s="69">
        <v>16.020006915547729</v>
      </c>
      <c r="O956" s="102">
        <v>90.313857511544185</v>
      </c>
      <c r="P956" s="102">
        <v>82.725400442156754</v>
      </c>
    </row>
    <row r="957" spans="2:16" x14ac:dyDescent="0.2">
      <c r="B957" s="66">
        <v>38956</v>
      </c>
      <c r="C957" s="74">
        <v>2006</v>
      </c>
      <c r="D957" s="75">
        <v>93.072916666666671</v>
      </c>
      <c r="E957" s="68" t="str">
        <f t="shared" si="14"/>
        <v>High</v>
      </c>
      <c r="F957" s="75">
        <v>5675.958333333333</v>
      </c>
      <c r="G957" s="101">
        <v>0.74547784833545006</v>
      </c>
      <c r="H957" s="101">
        <v>0.40558736035904364</v>
      </c>
      <c r="I957" s="101">
        <v>5.5E-2</v>
      </c>
      <c r="J957" s="69">
        <v>6.2643291502265094E-2</v>
      </c>
      <c r="K957" s="69">
        <v>9.9095720749391644E-2</v>
      </c>
      <c r="L957" s="75">
        <v>231.78145786452174</v>
      </c>
      <c r="M957" s="69">
        <v>32.529615261119638</v>
      </c>
      <c r="N957" s="69">
        <v>14.671861193307537</v>
      </c>
      <c r="O957" s="102">
        <v>91.772849418103263</v>
      </c>
      <c r="P957" s="102">
        <v>76.080057077839285</v>
      </c>
    </row>
    <row r="958" spans="2:16" x14ac:dyDescent="0.2">
      <c r="B958" s="66">
        <v>38957</v>
      </c>
      <c r="C958" s="74">
        <v>2006</v>
      </c>
      <c r="D958" s="75">
        <v>98.715277777777771</v>
      </c>
      <c r="E958" s="68" t="str">
        <f t="shared" si="14"/>
        <v>High</v>
      </c>
      <c r="F958" s="75">
        <v>5440.375</v>
      </c>
      <c r="G958" s="101">
        <v>0.5705268645875361</v>
      </c>
      <c r="H958" s="101">
        <v>0.31294512863773177</v>
      </c>
      <c r="I958" s="101">
        <v>4.4999999999999998E-2</v>
      </c>
      <c r="J958" s="69">
        <v>6.7455586677523438E-2</v>
      </c>
      <c r="K958" s="69">
        <v>7.1338284000112273E-2</v>
      </c>
      <c r="L958" s="75">
        <v>288.18144273262703</v>
      </c>
      <c r="M958" s="69">
        <v>27.765094253217033</v>
      </c>
      <c r="N958" s="69">
        <v>13.373499412901607</v>
      </c>
      <c r="O958" s="102">
        <v>88.391307468651874</v>
      </c>
      <c r="P958" s="102">
        <v>77.618165177804727</v>
      </c>
    </row>
    <row r="959" spans="2:16" x14ac:dyDescent="0.2">
      <c r="B959" s="66">
        <v>38958</v>
      </c>
      <c r="C959" s="74">
        <v>2006</v>
      </c>
      <c r="D959" s="75">
        <v>98.732638888888886</v>
      </c>
      <c r="E959" s="68" t="str">
        <f t="shared" si="14"/>
        <v>High</v>
      </c>
      <c r="F959" s="75">
        <v>5497.3234984193887</v>
      </c>
      <c r="G959" s="101">
        <v>0.51599349555879293</v>
      </c>
      <c r="H959" s="101">
        <v>0.24061143776850888</v>
      </c>
      <c r="I959" s="101">
        <v>4.4749999999999998E-2</v>
      </c>
      <c r="J959" s="69">
        <v>6.1142785767820992E-2</v>
      </c>
      <c r="K959" s="69">
        <v>5.2407482955416661E-2</v>
      </c>
      <c r="L959" s="75">
        <v>276.17181268749249</v>
      </c>
      <c r="M959" s="69">
        <v>27.261574265520647</v>
      </c>
      <c r="N959" s="69">
        <v>11.307077066839284</v>
      </c>
      <c r="O959" s="102">
        <v>88.348078452271835</v>
      </c>
      <c r="P959" s="102">
        <v>78.582255141369444</v>
      </c>
    </row>
    <row r="960" spans="2:16" x14ac:dyDescent="0.2">
      <c r="B960" s="66">
        <v>38959</v>
      </c>
      <c r="C960" s="74">
        <v>2006</v>
      </c>
      <c r="D960" s="75">
        <v>98.59375</v>
      </c>
      <c r="E960" s="68" t="str">
        <f t="shared" si="14"/>
        <v>High</v>
      </c>
      <c r="F960" s="75">
        <v>5638.458333333333</v>
      </c>
      <c r="G960" s="101">
        <v>0.51668945369360719</v>
      </c>
      <c r="H960" s="101">
        <v>0.25394923239478878</v>
      </c>
      <c r="I960" s="101">
        <v>4.675E-2</v>
      </c>
      <c r="J960" s="69">
        <v>5.3454391677359547E-2</v>
      </c>
      <c r="K960" s="69">
        <v>5.5451315598213674E-2</v>
      </c>
      <c r="L960" s="75">
        <v>226.16036744496176</v>
      </c>
      <c r="M960" s="69">
        <v>25.737532339913212</v>
      </c>
      <c r="N960" s="69">
        <v>11.061105052514343</v>
      </c>
      <c r="O960" s="102">
        <v>89.840583786823046</v>
      </c>
      <c r="P960" s="102">
        <v>78.557358119099646</v>
      </c>
    </row>
    <row r="961" spans="2:16" x14ac:dyDescent="0.2">
      <c r="B961" s="66">
        <v>38960</v>
      </c>
      <c r="C961" s="74">
        <v>2006</v>
      </c>
      <c r="D961" s="75">
        <v>94.427083333333343</v>
      </c>
      <c r="E961" s="68" t="str">
        <f t="shared" si="14"/>
        <v>High</v>
      </c>
      <c r="F961" s="75">
        <v>5544.791666666667</v>
      </c>
      <c r="G961" s="101">
        <v>0.5671693178805185</v>
      </c>
      <c r="H961" s="101">
        <v>0.23576770892459142</v>
      </c>
      <c r="I961" s="101">
        <v>5.5499999999999994E-2</v>
      </c>
      <c r="J961" s="69">
        <v>6.1530031335839279E-2</v>
      </c>
      <c r="K961" s="69">
        <v>4.919227784053809E-2</v>
      </c>
      <c r="L961" s="75">
        <v>205.90973273797968</v>
      </c>
      <c r="M961" s="69">
        <v>27.046296131806649</v>
      </c>
      <c r="N961" s="69">
        <v>10.006234214712052</v>
      </c>
      <c r="O961" s="102">
        <v>89.354396773786547</v>
      </c>
      <c r="P961" s="102">
        <v>79.525644624392015</v>
      </c>
    </row>
    <row r="962" spans="2:16" x14ac:dyDescent="0.2">
      <c r="B962" s="66">
        <v>38961</v>
      </c>
      <c r="C962" s="74">
        <v>2006</v>
      </c>
      <c r="D962" s="75">
        <v>90.972222222222229</v>
      </c>
      <c r="E962" s="68" t="str">
        <f t="shared" ref="E962:E1025" si="15">IF(D962&gt;90,"High","Low")</f>
        <v>High</v>
      </c>
      <c r="F962" s="75">
        <v>4533.5</v>
      </c>
      <c r="G962" s="101">
        <v>0.43730160638349697</v>
      </c>
      <c r="H962" s="101">
        <v>0.16493260258611817</v>
      </c>
      <c r="I962" s="101">
        <v>4.4000000000000004E-2</v>
      </c>
      <c r="J962" s="69">
        <v>7.1535420044073622E-2</v>
      </c>
      <c r="K962" s="69">
        <v>5.6689925795327882E-2</v>
      </c>
      <c r="L962" s="75">
        <v>204.65990997838725</v>
      </c>
      <c r="M962" s="69">
        <v>25.949298586085309</v>
      </c>
      <c r="N962" s="69">
        <v>7.7147545646371141</v>
      </c>
      <c r="O962" s="102">
        <v>83.872551165903971</v>
      </c>
      <c r="P962" s="102">
        <v>66.113615032191106</v>
      </c>
    </row>
    <row r="963" spans="2:16" x14ac:dyDescent="0.2">
      <c r="B963" s="66">
        <v>38962</v>
      </c>
      <c r="C963" s="74">
        <v>2006</v>
      </c>
      <c r="D963" s="75">
        <v>88.072916666666671</v>
      </c>
      <c r="E963" s="68" t="str">
        <f t="shared" si="15"/>
        <v>Low</v>
      </c>
      <c r="F963" s="75">
        <v>4872.541666666667</v>
      </c>
      <c r="G963" s="101">
        <v>0.60161474474256249</v>
      </c>
      <c r="H963" s="101">
        <v>0.27605035211918832</v>
      </c>
      <c r="I963" s="101">
        <v>4.2999999999999997E-2</v>
      </c>
      <c r="J963" s="69">
        <v>6.8323161512994834E-2</v>
      </c>
      <c r="K963" s="69">
        <v>6.0262150375191885E-2</v>
      </c>
      <c r="L963" s="75">
        <v>225.20452689380301</v>
      </c>
      <c r="M963" s="69">
        <v>28.367236952279669</v>
      </c>
      <c r="N963" s="69">
        <v>11.510970410563813</v>
      </c>
      <c r="O963" s="102">
        <v>88.857342024934582</v>
      </c>
      <c r="P963" s="102">
        <v>78.581150958244208</v>
      </c>
    </row>
    <row r="964" spans="2:16" x14ac:dyDescent="0.2">
      <c r="B964" s="66">
        <v>38963</v>
      </c>
      <c r="C964" s="74">
        <v>2006</v>
      </c>
      <c r="D964" s="75">
        <v>99.201388888888886</v>
      </c>
      <c r="E964" s="68" t="str">
        <f t="shared" si="15"/>
        <v>High</v>
      </c>
      <c r="F964" s="75">
        <v>5045.291666666667</v>
      </c>
      <c r="G964" s="101">
        <v>0.5007085427234137</v>
      </c>
      <c r="H964" s="101">
        <v>0.23911591163791324</v>
      </c>
      <c r="I964" s="101">
        <v>2.8249999999999997E-2</v>
      </c>
      <c r="J964" s="69">
        <v>5.0557370141189495E-2</v>
      </c>
      <c r="K964" s="69">
        <v>4.2312094594632976E-2</v>
      </c>
      <c r="L964" s="75">
        <v>189.0564021607135</v>
      </c>
      <c r="M964" s="69">
        <v>26.555881839312057</v>
      </c>
      <c r="N964" s="69">
        <v>11.630294373161721</v>
      </c>
      <c r="O964" s="102">
        <v>90.074245712795602</v>
      </c>
      <c r="P964" s="102">
        <v>82.60515266001569</v>
      </c>
    </row>
    <row r="965" spans="2:16" x14ac:dyDescent="0.2">
      <c r="B965" s="66">
        <v>38964</v>
      </c>
      <c r="C965" s="74">
        <v>2006</v>
      </c>
      <c r="D965" s="75">
        <v>100</v>
      </c>
      <c r="E965" s="68" t="str">
        <f t="shared" si="15"/>
        <v>High</v>
      </c>
      <c r="F965" s="75">
        <v>5275.666666666667</v>
      </c>
      <c r="G965" s="101">
        <v>0.51500534706751122</v>
      </c>
      <c r="H965" s="101">
        <v>0.20755504477356734</v>
      </c>
      <c r="I965" s="101">
        <v>3.8249999999999999E-2</v>
      </c>
      <c r="J965" s="69">
        <v>5.9516042588595004E-2</v>
      </c>
      <c r="K965" s="69">
        <v>4.8408841279872744E-2</v>
      </c>
      <c r="L965" s="75">
        <v>258.29640743184825</v>
      </c>
      <c r="M965" s="69">
        <v>28.751856596996252</v>
      </c>
      <c r="N965" s="69">
        <v>10.073340660400943</v>
      </c>
      <c r="O965" s="102">
        <v>88.626564770692937</v>
      </c>
      <c r="P965" s="102">
        <v>77.045980782149144</v>
      </c>
    </row>
    <row r="966" spans="2:16" x14ac:dyDescent="0.2">
      <c r="B966" s="66">
        <v>38965</v>
      </c>
      <c r="C966" s="74">
        <v>2006</v>
      </c>
      <c r="D966" s="75">
        <v>99.670138888888886</v>
      </c>
      <c r="E966" s="68" t="str">
        <f t="shared" si="15"/>
        <v>High</v>
      </c>
      <c r="F966" s="75">
        <v>5285.3370984821713</v>
      </c>
      <c r="G966" s="101">
        <v>0.47715860489557455</v>
      </c>
      <c r="H966" s="101">
        <v>0.20077536817523922</v>
      </c>
      <c r="I966" s="101">
        <v>4.7E-2</v>
      </c>
      <c r="J966" s="69">
        <v>8.354296028716604E-2</v>
      </c>
      <c r="K966" s="69">
        <v>5.2846492897364157E-2</v>
      </c>
      <c r="L966" s="75">
        <v>239.38923674482203</v>
      </c>
      <c r="M966" s="69">
        <v>27.08737006490751</v>
      </c>
      <c r="N966" s="69">
        <v>10.201313984975439</v>
      </c>
      <c r="O966" s="102">
        <v>82.7462948343519</v>
      </c>
      <c r="P966" s="102">
        <v>74.061100185587961</v>
      </c>
    </row>
    <row r="967" spans="2:16" x14ac:dyDescent="0.2">
      <c r="B967" s="66">
        <v>38966</v>
      </c>
      <c r="C967" s="74">
        <v>2006</v>
      </c>
      <c r="D967" s="75">
        <v>97.899305555555557</v>
      </c>
      <c r="E967" s="68" t="str">
        <f t="shared" si="15"/>
        <v>High</v>
      </c>
      <c r="F967" s="75">
        <v>5248.458333333333</v>
      </c>
      <c r="G967" s="101">
        <v>0.50824529553829301</v>
      </c>
      <c r="H967" s="101">
        <v>0.23056307876042967</v>
      </c>
      <c r="I967" s="101">
        <v>3.7000000000000005E-2</v>
      </c>
      <c r="J967" s="69">
        <v>6.5514486475835118E-2</v>
      </c>
      <c r="K967" s="69">
        <v>5.6358800236372242E-2</v>
      </c>
      <c r="L967" s="75">
        <v>231.42868852459</v>
      </c>
      <c r="M967" s="69">
        <v>25.132917521746112</v>
      </c>
      <c r="N967" s="69">
        <v>9.9197574929307351</v>
      </c>
      <c r="O967" s="102">
        <v>87.336992416444062</v>
      </c>
      <c r="P967" s="102">
        <v>75.987120252145587</v>
      </c>
    </row>
    <row r="968" spans="2:16" x14ac:dyDescent="0.2">
      <c r="B968" s="66">
        <v>38967</v>
      </c>
      <c r="C968" s="74">
        <v>2006</v>
      </c>
      <c r="D968" s="75">
        <v>96.076388888888886</v>
      </c>
      <c r="E968" s="68" t="str">
        <f t="shared" si="15"/>
        <v>High</v>
      </c>
      <c r="F968" s="75">
        <v>5221.2140575079866</v>
      </c>
      <c r="G968" s="101">
        <v>0.45550898747731877</v>
      </c>
      <c r="H968" s="101">
        <v>0.1806921913934306</v>
      </c>
      <c r="I968" s="101">
        <v>6.3250000000000001E-2</v>
      </c>
      <c r="J968" s="69">
        <v>7.6394393711181632E-2</v>
      </c>
      <c r="K968" s="69">
        <v>5.0929095071619461E-2</v>
      </c>
      <c r="L968" s="75">
        <v>218.055867794204</v>
      </c>
      <c r="M968" s="69">
        <v>23.425296824339863</v>
      </c>
      <c r="N968" s="69">
        <v>8.0427702815737057</v>
      </c>
      <c r="O968" s="102">
        <v>83.501061660721433</v>
      </c>
      <c r="P968" s="102">
        <v>72.272008545168802</v>
      </c>
    </row>
    <row r="969" spans="2:16" x14ac:dyDescent="0.2">
      <c r="B969" s="66">
        <v>38968</v>
      </c>
      <c r="C969" s="74">
        <v>2006</v>
      </c>
      <c r="D969" s="75">
        <v>95.416666666666657</v>
      </c>
      <c r="E969" s="68" t="str">
        <f t="shared" si="15"/>
        <v>High</v>
      </c>
      <c r="F969" s="75">
        <v>5395.291666666667</v>
      </c>
      <c r="G969" s="101">
        <v>0.56569195061589195</v>
      </c>
      <c r="H969" s="101">
        <v>0.28093305853815442</v>
      </c>
      <c r="I969" s="101">
        <v>6.0749999999999998E-2</v>
      </c>
      <c r="J969" s="69">
        <v>8.8562177039697987E-2</v>
      </c>
      <c r="K969" s="69">
        <v>5.3347753379902614E-2</v>
      </c>
      <c r="L969" s="75">
        <v>222.68887049515149</v>
      </c>
      <c r="M969" s="69">
        <v>29.27931487001381</v>
      </c>
      <c r="N969" s="69">
        <v>13.976704215319856</v>
      </c>
      <c r="O969" s="102">
        <v>84.599481274127797</v>
      </c>
      <c r="P969" s="102">
        <v>81.318379621982857</v>
      </c>
    </row>
    <row r="970" spans="2:16" x14ac:dyDescent="0.2">
      <c r="B970" s="66">
        <v>38969</v>
      </c>
      <c r="C970" s="74">
        <v>2006</v>
      </c>
      <c r="D970" s="75">
        <v>91.649305555555543</v>
      </c>
      <c r="E970" s="68" t="str">
        <f t="shared" si="15"/>
        <v>High</v>
      </c>
      <c r="F970" s="75">
        <v>5558.666666666667</v>
      </c>
      <c r="G970" s="101">
        <v>0.72193445794997302</v>
      </c>
      <c r="H970" s="101">
        <v>0.35816952026812487</v>
      </c>
      <c r="I970" s="101">
        <v>6.6250000000000003E-2</v>
      </c>
      <c r="J970" s="69">
        <v>8.9906902103079098E-2</v>
      </c>
      <c r="K970" s="69">
        <v>6.8395904566212029E-2</v>
      </c>
      <c r="L970" s="75">
        <v>236.21613168697849</v>
      </c>
      <c r="M970" s="69">
        <v>33.197257833041682</v>
      </c>
      <c r="N970" s="69">
        <v>15.247388842254757</v>
      </c>
      <c r="O970" s="102">
        <v>87.783499306679786</v>
      </c>
      <c r="P970" s="102">
        <v>81.267200516624598</v>
      </c>
    </row>
    <row r="971" spans="2:16" x14ac:dyDescent="0.2">
      <c r="B971" s="66">
        <v>38970</v>
      </c>
      <c r="C971" s="74">
        <v>2006</v>
      </c>
      <c r="D971" s="75">
        <v>97.743055555555571</v>
      </c>
      <c r="E971" s="68" t="str">
        <f t="shared" si="15"/>
        <v>High</v>
      </c>
      <c r="F971" s="75">
        <v>6086.833333333333</v>
      </c>
      <c r="G971" s="101">
        <v>0.61474136821486269</v>
      </c>
      <c r="H971" s="101">
        <v>0.41001200651857839</v>
      </c>
      <c r="I971" s="101">
        <v>7.4750000000000011E-2</v>
      </c>
      <c r="J971" s="69">
        <v>7.5611263085389346E-2</v>
      </c>
      <c r="K971" s="69">
        <v>9.3718147836632543E-2</v>
      </c>
      <c r="L971" s="75">
        <v>183.46285009313976</v>
      </c>
      <c r="M971" s="69">
        <v>29.1265828238915</v>
      </c>
      <c r="N971" s="69">
        <v>17.137112127915838</v>
      </c>
      <c r="O971" s="102">
        <v>87.928350855269272</v>
      </c>
      <c r="P971" s="102">
        <v>77.566267833446375</v>
      </c>
    </row>
    <row r="972" spans="2:16" x14ac:dyDescent="0.2">
      <c r="B972" s="66">
        <v>38971</v>
      </c>
      <c r="C972" s="74">
        <v>2006</v>
      </c>
      <c r="D972" s="75">
        <v>94.739583333333314</v>
      </c>
      <c r="E972" s="68" t="str">
        <f t="shared" si="15"/>
        <v>High</v>
      </c>
      <c r="F972" s="75">
        <v>5876.833333333333</v>
      </c>
      <c r="G972" s="101">
        <v>0.57969059141813895</v>
      </c>
      <c r="H972" s="101">
        <v>0.38446980994285473</v>
      </c>
      <c r="I972" s="101">
        <v>8.8749999999999996E-2</v>
      </c>
      <c r="J972" s="69">
        <v>7.1242149181688627E-2</v>
      </c>
      <c r="K972" s="69">
        <v>8.3311772248628679E-2</v>
      </c>
      <c r="L972" s="75">
        <v>173.15816030634323</v>
      </c>
      <c r="M972" s="69">
        <v>26.748846940338094</v>
      </c>
      <c r="N972" s="69">
        <v>15.884543214288641</v>
      </c>
      <c r="O972" s="102">
        <v>87.94399255560262</v>
      </c>
      <c r="P972" s="102">
        <v>78.742618323235476</v>
      </c>
    </row>
    <row r="973" spans="2:16" x14ac:dyDescent="0.2">
      <c r="B973" s="66">
        <v>38972</v>
      </c>
      <c r="C973" s="74">
        <v>2006</v>
      </c>
      <c r="D973" s="75">
        <v>89.201388888888872</v>
      </c>
      <c r="E973" s="68" t="str">
        <f t="shared" si="15"/>
        <v>Low</v>
      </c>
      <c r="F973" s="75">
        <v>5465.833333333333</v>
      </c>
      <c r="G973" s="101">
        <v>0.4844652262386035</v>
      </c>
      <c r="H973" s="101">
        <v>0.29403541186484217</v>
      </c>
      <c r="I973" s="101">
        <v>5.6999999999999995E-2</v>
      </c>
      <c r="J973" s="69">
        <v>4.7299103906960953E-2</v>
      </c>
      <c r="K973" s="69">
        <v>6.0200490995630761E-2</v>
      </c>
      <c r="L973" s="75">
        <v>259.98259203421753</v>
      </c>
      <c r="M973" s="69">
        <v>26.887157827560706</v>
      </c>
      <c r="N973" s="69">
        <v>14.41637248056078</v>
      </c>
      <c r="O973" s="102">
        <v>90.395275366387082</v>
      </c>
      <c r="P973" s="102">
        <v>79.858252564626753</v>
      </c>
    </row>
    <row r="974" spans="2:16" x14ac:dyDescent="0.2">
      <c r="B974" s="66">
        <v>38973</v>
      </c>
      <c r="C974" s="74">
        <v>2006</v>
      </c>
      <c r="D974" s="75">
        <v>75.260416666666657</v>
      </c>
      <c r="E974" s="68" t="str">
        <f t="shared" si="15"/>
        <v>Low</v>
      </c>
      <c r="F974" s="75">
        <v>5073.4929006085194</v>
      </c>
      <c r="G974" s="101">
        <v>0.49565427388301442</v>
      </c>
      <c r="H974" s="101">
        <v>0.21043219072367536</v>
      </c>
      <c r="I974" s="101">
        <v>5.8666666666666666E-2</v>
      </c>
      <c r="J974" s="69">
        <v>5.5205330366559335E-2</v>
      </c>
      <c r="K974" s="69">
        <v>4.843639210011829E-2</v>
      </c>
      <c r="L974" s="75">
        <v>285.75460368206899</v>
      </c>
      <c r="M974" s="69">
        <v>23.73558208047583</v>
      </c>
      <c r="N974" s="69">
        <v>8.7579800063085855</v>
      </c>
      <c r="O974" s="102">
        <v>89.069091682768757</v>
      </c>
      <c r="P974" s="102">
        <v>77.410124346956991</v>
      </c>
    </row>
    <row r="975" spans="2:16" x14ac:dyDescent="0.2">
      <c r="B975" s="66">
        <v>38974</v>
      </c>
      <c r="C975" s="74">
        <v>2006</v>
      </c>
      <c r="D975" s="75">
        <v>99.809027777777771</v>
      </c>
      <c r="E975" s="68" t="str">
        <f t="shared" si="15"/>
        <v>High</v>
      </c>
      <c r="F975" s="75">
        <v>5215</v>
      </c>
      <c r="G975" s="101">
        <v>0.63166812526462124</v>
      </c>
      <c r="H975" s="101">
        <v>0.2657752145118249</v>
      </c>
      <c r="I975" s="101">
        <v>8.0250000000000002E-2</v>
      </c>
      <c r="J975" s="69">
        <v>6.6425456906922822E-2</v>
      </c>
      <c r="K975" s="69">
        <v>5.2473198306447401E-2</v>
      </c>
      <c r="L975" s="75">
        <v>196.81635948165848</v>
      </c>
      <c r="M975" s="69">
        <v>30.95794179964232</v>
      </c>
      <c r="N975" s="69">
        <v>11.709749279870708</v>
      </c>
      <c r="O975" s="102">
        <v>89.676162599144291</v>
      </c>
      <c r="P975" s="102">
        <v>80.617071479029846</v>
      </c>
    </row>
    <row r="976" spans="2:16" x14ac:dyDescent="0.2">
      <c r="B976" s="66">
        <v>38975</v>
      </c>
      <c r="C976" s="74">
        <v>2006</v>
      </c>
      <c r="D976" s="75">
        <v>89.722222222222214</v>
      </c>
      <c r="E976" s="68" t="str">
        <f t="shared" si="15"/>
        <v>Low</v>
      </c>
      <c r="F976" s="75">
        <v>3971.3734939759079</v>
      </c>
      <c r="G976" s="101">
        <v>0.57942765445355926</v>
      </c>
      <c r="H976" s="101">
        <v>0.22311641141348931</v>
      </c>
      <c r="I976" s="101">
        <v>6.6000000000000003E-2</v>
      </c>
      <c r="J976" s="69">
        <v>7.7562650551606716E-2</v>
      </c>
      <c r="K976" s="69">
        <v>5.4988534720645112E-2</v>
      </c>
      <c r="L976" s="75">
        <v>211.83751665749747</v>
      </c>
      <c r="M976" s="69">
        <v>31.460656792557224</v>
      </c>
      <c r="N976" s="69">
        <v>10.568512190531063</v>
      </c>
      <c r="O976" s="102">
        <v>86.827938967532504</v>
      </c>
      <c r="P976" s="102">
        <v>75.748364943795281</v>
      </c>
    </row>
    <row r="977" spans="2:16" x14ac:dyDescent="0.2">
      <c r="B977" s="66">
        <v>38976</v>
      </c>
      <c r="C977" s="74">
        <v>2006</v>
      </c>
      <c r="D977" s="75">
        <v>91.458333333333329</v>
      </c>
      <c r="E977" s="68" t="str">
        <f t="shared" si="15"/>
        <v>High</v>
      </c>
      <c r="F977" s="75">
        <v>4757.2354211663069</v>
      </c>
      <c r="G977" s="101">
        <v>0.45371088115554342</v>
      </c>
      <c r="H977" s="101">
        <v>0.21168708153909019</v>
      </c>
      <c r="I977" s="101">
        <v>3.7749999999999999E-2</v>
      </c>
      <c r="J977" s="69">
        <v>5.0348692232330336E-2</v>
      </c>
      <c r="K977" s="69">
        <v>3.7356749501927002E-2</v>
      </c>
      <c r="L977" s="75">
        <v>214.89381194112451</v>
      </c>
      <c r="M977" s="69">
        <v>30.558821406558348</v>
      </c>
      <c r="N977" s="69">
        <v>13.222904505501528</v>
      </c>
      <c r="O977" s="102">
        <v>89.04962530864988</v>
      </c>
      <c r="P977" s="102">
        <v>82.586145505733782</v>
      </c>
    </row>
    <row r="978" spans="2:16" x14ac:dyDescent="0.2">
      <c r="B978" s="66">
        <v>38977</v>
      </c>
      <c r="C978" s="74">
        <v>2006</v>
      </c>
      <c r="D978" s="75">
        <v>87.065972222222214</v>
      </c>
      <c r="E978" s="68" t="str">
        <f t="shared" si="15"/>
        <v>Low</v>
      </c>
      <c r="F978" s="75">
        <v>4810.666666666667</v>
      </c>
      <c r="G978" s="101">
        <v>0.4533991293777716</v>
      </c>
      <c r="H978" s="101">
        <v>0.20283036034368071</v>
      </c>
      <c r="I978" s="101">
        <v>4.0749999999999995E-2</v>
      </c>
      <c r="J978" s="69">
        <v>5.4216244576512307E-2</v>
      </c>
      <c r="K978" s="69">
        <v>4.5054132876501243E-2</v>
      </c>
      <c r="L978" s="75">
        <v>201.8324691952015</v>
      </c>
      <c r="M978" s="69">
        <v>28.034048154331856</v>
      </c>
      <c r="N978" s="69">
        <v>11.103925827185641</v>
      </c>
      <c r="O978" s="102">
        <v>88.212194523657018</v>
      </c>
      <c r="P978" s="102">
        <v>78.102886238277733</v>
      </c>
    </row>
    <row r="979" spans="2:16" x14ac:dyDescent="0.2">
      <c r="B979" s="66">
        <v>38978</v>
      </c>
      <c r="C979" s="74">
        <v>2006</v>
      </c>
      <c r="D979" s="75">
        <v>98.177083333333343</v>
      </c>
      <c r="E979" s="68" t="str">
        <f t="shared" si="15"/>
        <v>High</v>
      </c>
      <c r="F979" s="75">
        <v>5456.208333333333</v>
      </c>
      <c r="G979" s="101">
        <v>0.42389493434382858</v>
      </c>
      <c r="H979" s="101">
        <v>0.24386609427433584</v>
      </c>
      <c r="I979" s="101">
        <v>6.3E-2</v>
      </c>
      <c r="J979" s="69">
        <v>6.3294902167878836E-2</v>
      </c>
      <c r="K979" s="69">
        <v>6.8140547787515396E-2</v>
      </c>
      <c r="L979" s="75">
        <v>234.23368766309949</v>
      </c>
      <c r="M979" s="69">
        <v>25.082333552496564</v>
      </c>
      <c r="N979" s="69">
        <v>12.260267242028705</v>
      </c>
      <c r="O979" s="102">
        <v>85.283303457150978</v>
      </c>
      <c r="P979" s="102">
        <v>72.460748561352119</v>
      </c>
    </row>
    <row r="980" spans="2:16" x14ac:dyDescent="0.2">
      <c r="B980" s="66">
        <v>38979</v>
      </c>
      <c r="C980" s="74">
        <v>2006</v>
      </c>
      <c r="D980" s="75">
        <v>99.722222222222229</v>
      </c>
      <c r="E980" s="68" t="str">
        <f t="shared" si="15"/>
        <v>High</v>
      </c>
      <c r="F980" s="75">
        <v>4737.458333333333</v>
      </c>
      <c r="G980" s="101">
        <v>0.47298793322307142</v>
      </c>
      <c r="H980" s="101">
        <v>0.34068389541895705</v>
      </c>
      <c r="I980" s="101">
        <v>3.175E-2</v>
      </c>
      <c r="J980" s="69">
        <v>6.24824377152726E-2</v>
      </c>
      <c r="K980" s="69">
        <v>7.1577168042565864E-2</v>
      </c>
      <c r="L980" s="75">
        <v>232.82718821136575</v>
      </c>
      <c r="M980" s="69">
        <v>27.164125431804418</v>
      </c>
      <c r="N980" s="69">
        <v>17.837970946874883</v>
      </c>
      <c r="O980" s="102">
        <v>86.989649293463756</v>
      </c>
      <c r="P980" s="102">
        <v>79.307774283768211</v>
      </c>
    </row>
    <row r="981" spans="2:16" x14ac:dyDescent="0.2">
      <c r="B981" s="66">
        <v>38980</v>
      </c>
      <c r="C981" s="74">
        <v>2006</v>
      </c>
      <c r="D981" s="75">
        <v>95.017361111111114</v>
      </c>
      <c r="E981" s="68" t="str">
        <f t="shared" si="15"/>
        <v>High</v>
      </c>
      <c r="F981" s="75">
        <v>4895.208333333333</v>
      </c>
      <c r="G981" s="101">
        <v>0.41402542803804743</v>
      </c>
      <c r="H981" s="101">
        <v>0.19269373435289611</v>
      </c>
      <c r="I981" s="101">
        <v>6.5750000000000003E-2</v>
      </c>
      <c r="J981" s="69">
        <v>5.504555983915984E-2</v>
      </c>
      <c r="K981" s="69">
        <v>4.2593320578077923E-2</v>
      </c>
      <c r="L981" s="75">
        <v>228.04112417021724</v>
      </c>
      <c r="M981" s="69">
        <v>28.337483490177529</v>
      </c>
      <c r="N981" s="69">
        <v>11.868317242800419</v>
      </c>
      <c r="O981" s="102">
        <v>86.873433737864048</v>
      </c>
      <c r="P981" s="102">
        <v>78.176149471566077</v>
      </c>
    </row>
    <row r="982" spans="2:16" x14ac:dyDescent="0.2">
      <c r="B982" s="66">
        <v>38981</v>
      </c>
      <c r="C982" s="74">
        <v>2006</v>
      </c>
      <c r="D982" s="75">
        <v>98.576328627180914</v>
      </c>
      <c r="E982" s="68" t="str">
        <f t="shared" si="15"/>
        <v>High</v>
      </c>
      <c r="F982" s="75">
        <v>4935.583333333333</v>
      </c>
      <c r="G982" s="101">
        <v>0.3740193925840411</v>
      </c>
      <c r="H982" s="101">
        <v>0.18507688691694665</v>
      </c>
      <c r="I982" s="101">
        <v>4.5999999999999999E-2</v>
      </c>
      <c r="J982" s="69">
        <v>5.9526239558034572E-2</v>
      </c>
      <c r="K982" s="69">
        <v>5.5254498863479204E-2</v>
      </c>
      <c r="L982" s="75">
        <v>181.7852000621815</v>
      </c>
      <c r="M982" s="69">
        <v>28.884549353948437</v>
      </c>
      <c r="N982" s="69">
        <v>11.953919443238922</v>
      </c>
      <c r="O982" s="102">
        <v>84.257342934407049</v>
      </c>
      <c r="P982" s="102">
        <v>70.46840193821545</v>
      </c>
    </row>
    <row r="983" spans="2:16" x14ac:dyDescent="0.2">
      <c r="B983" s="66">
        <v>38982</v>
      </c>
      <c r="C983" s="74">
        <v>2006</v>
      </c>
      <c r="D983" s="75">
        <v>93.628472222222214</v>
      </c>
      <c r="E983" s="68" t="str">
        <f t="shared" si="15"/>
        <v>High</v>
      </c>
      <c r="F983" s="75">
        <v>4973.1147540983538</v>
      </c>
      <c r="G983" s="101">
        <v>0.46005715870345743</v>
      </c>
      <c r="H983" s="101">
        <v>0.27366585744680855</v>
      </c>
      <c r="I983" s="101">
        <v>0.05</v>
      </c>
      <c r="J983" s="69">
        <v>6.3685782183083448E-2</v>
      </c>
      <c r="K983" s="69">
        <v>5.8487722484218595E-2</v>
      </c>
      <c r="L983" s="75">
        <v>202.32947358365902</v>
      </c>
      <c r="M983" s="69">
        <v>31.145603358515984</v>
      </c>
      <c r="N983" s="69">
        <v>16.931914201502746</v>
      </c>
      <c r="O983" s="102">
        <v>86.33342990002798</v>
      </c>
      <c r="P983" s="102">
        <v>78.900450048855348</v>
      </c>
    </row>
    <row r="984" spans="2:16" x14ac:dyDescent="0.2">
      <c r="B984" s="66">
        <v>38983</v>
      </c>
      <c r="C984" s="74">
        <v>2006</v>
      </c>
      <c r="D984" s="75">
        <v>99.375</v>
      </c>
      <c r="E984" s="68" t="str">
        <f t="shared" si="15"/>
        <v>High</v>
      </c>
      <c r="F984" s="75">
        <v>5583.958333333333</v>
      </c>
      <c r="G984" s="101">
        <v>0.48392222670223478</v>
      </c>
      <c r="H984" s="101">
        <v>0.3583906968193859</v>
      </c>
      <c r="I984" s="101">
        <v>4.4000000000000004E-2</v>
      </c>
      <c r="J984" s="69">
        <v>5.9536070976640806E-2</v>
      </c>
      <c r="K984" s="69">
        <v>6.0373866042307107E-2</v>
      </c>
      <c r="L984" s="75">
        <v>272.21989346132199</v>
      </c>
      <c r="M984" s="69">
        <v>30.416113229352923</v>
      </c>
      <c r="N984" s="69">
        <v>21.377662828275827</v>
      </c>
      <c r="O984" s="102">
        <v>87.869139796287882</v>
      </c>
      <c r="P984" s="102">
        <v>83.389567973958776</v>
      </c>
    </row>
    <row r="985" spans="2:16" x14ac:dyDescent="0.2">
      <c r="B985" s="66">
        <v>38984</v>
      </c>
      <c r="C985" s="74">
        <v>2006</v>
      </c>
      <c r="D985" s="75">
        <v>87.621527777777786</v>
      </c>
      <c r="E985" s="68" t="str">
        <f t="shared" si="15"/>
        <v>Low</v>
      </c>
      <c r="F985" s="75">
        <v>5658.583333333333</v>
      </c>
      <c r="G985" s="101">
        <v>0.53068663920305437</v>
      </c>
      <c r="H985" s="101">
        <v>0.39693991289361297</v>
      </c>
      <c r="I985" s="101">
        <v>5.2999999999999992E-2</v>
      </c>
      <c r="J985" s="69">
        <v>6.60856986196795E-2</v>
      </c>
      <c r="K985" s="69">
        <v>7.3654830673167665E-2</v>
      </c>
      <c r="L985" s="75">
        <v>256.39883072158875</v>
      </c>
      <c r="M985" s="69">
        <v>31.468884797788498</v>
      </c>
      <c r="N985" s="69">
        <v>21.924774273532918</v>
      </c>
      <c r="O985" s="102">
        <v>87.73133804837002</v>
      </c>
      <c r="P985" s="102">
        <v>81.718787670099914</v>
      </c>
    </row>
    <row r="986" spans="2:16" x14ac:dyDescent="0.2">
      <c r="B986" s="66">
        <v>38985</v>
      </c>
      <c r="C986" s="74">
        <v>2006</v>
      </c>
      <c r="D986" s="75">
        <v>90.086805555555557</v>
      </c>
      <c r="E986" s="68" t="str">
        <f t="shared" si="15"/>
        <v>High</v>
      </c>
      <c r="F986" s="75">
        <v>6057</v>
      </c>
      <c r="G986" s="101">
        <v>0.60242717549281821</v>
      </c>
      <c r="H986" s="101">
        <v>0.29315495038688016</v>
      </c>
      <c r="I986" s="101">
        <v>4.9749999999999996E-2</v>
      </c>
      <c r="J986" s="69">
        <v>7.7016605910377109E-2</v>
      </c>
      <c r="K986" s="69">
        <v>5.9328974556830685E-2</v>
      </c>
      <c r="L986" s="75">
        <v>281.94780834390122</v>
      </c>
      <c r="M986" s="69">
        <v>33.172456466736577</v>
      </c>
      <c r="N986" s="69">
        <v>14.7878449753625</v>
      </c>
      <c r="O986" s="102">
        <v>87.418121946335688</v>
      </c>
      <c r="P986" s="102">
        <v>80.082210177374677</v>
      </c>
    </row>
    <row r="987" spans="2:16" x14ac:dyDescent="0.2">
      <c r="B987" s="66">
        <v>38986</v>
      </c>
      <c r="C987" s="74">
        <v>2006</v>
      </c>
      <c r="D987" s="75">
        <v>99.861111111111128</v>
      </c>
      <c r="E987" s="68" t="str">
        <f t="shared" si="15"/>
        <v>High</v>
      </c>
      <c r="F987" s="75">
        <v>6007.875</v>
      </c>
      <c r="G987" s="101">
        <v>0.52720355352585835</v>
      </c>
      <c r="H987" s="101">
        <v>0.23219028997378441</v>
      </c>
      <c r="I987" s="101">
        <v>5.2999999999999999E-2</v>
      </c>
      <c r="J987" s="69">
        <v>0.1080215703169711</v>
      </c>
      <c r="K987" s="69">
        <v>6.9145769478983321E-2</v>
      </c>
      <c r="L987" s="75">
        <v>292.45664954660424</v>
      </c>
      <c r="M987" s="69">
        <v>31.902788551143804</v>
      </c>
      <c r="N987" s="69">
        <v>12.435998537332708</v>
      </c>
      <c r="O987" s="102">
        <v>79.780590985227903</v>
      </c>
      <c r="P987" s="102">
        <v>70.612817570714043</v>
      </c>
    </row>
    <row r="988" spans="2:16" x14ac:dyDescent="0.2">
      <c r="B988" s="66">
        <v>38987</v>
      </c>
      <c r="C988" s="74">
        <v>2006</v>
      </c>
      <c r="D988" s="75">
        <v>86.059027777777786</v>
      </c>
      <c r="E988" s="68" t="str">
        <f t="shared" si="15"/>
        <v>Low</v>
      </c>
      <c r="F988" s="75">
        <v>5788.7729196050859</v>
      </c>
      <c r="G988" s="101">
        <v>0.52912457391899592</v>
      </c>
      <c r="H988" s="101">
        <v>0.3196227418980615</v>
      </c>
      <c r="I988" s="101">
        <v>5.9499999999999997E-2</v>
      </c>
      <c r="J988" s="69">
        <v>8.6907925970332367E-2</v>
      </c>
      <c r="K988" s="69">
        <v>8.6282372503202115E-2</v>
      </c>
      <c r="L988" s="75">
        <v>320.41665133917502</v>
      </c>
      <c r="M988" s="69">
        <v>28.421847006371614</v>
      </c>
      <c r="N988" s="69">
        <v>15.037419617031141</v>
      </c>
      <c r="O988" s="102">
        <v>83.83115722325897</v>
      </c>
      <c r="P988" s="102">
        <v>73.425471116947733</v>
      </c>
    </row>
    <row r="989" spans="2:16" x14ac:dyDescent="0.2">
      <c r="B989" s="66">
        <v>38988</v>
      </c>
      <c r="C989" s="74">
        <v>2006</v>
      </c>
      <c r="D989" s="75">
        <v>98.715277777777771</v>
      </c>
      <c r="E989" s="68" t="str">
        <f t="shared" si="15"/>
        <v>High</v>
      </c>
      <c r="F989" s="75">
        <v>5872.5</v>
      </c>
      <c r="G989" s="101">
        <v>0.48430611092862214</v>
      </c>
      <c r="H989" s="101">
        <v>0.32488481128834962</v>
      </c>
      <c r="I989" s="101">
        <v>8.1750000000000003E-2</v>
      </c>
      <c r="J989" s="69">
        <v>8.9999940974520784E-2</v>
      </c>
      <c r="K989" s="69">
        <v>8.8564665043286014E-2</v>
      </c>
      <c r="L989" s="75">
        <v>282.73153961827626</v>
      </c>
      <c r="M989" s="69">
        <v>27.839276015387636</v>
      </c>
      <c r="N989" s="69">
        <v>16.719544960128705</v>
      </c>
      <c r="O989" s="102">
        <v>81.680690734559377</v>
      </c>
      <c r="P989" s="102">
        <v>73.126781464051192</v>
      </c>
    </row>
    <row r="990" spans="2:16" x14ac:dyDescent="0.2">
      <c r="B990" s="66">
        <v>38989</v>
      </c>
      <c r="C990" s="74">
        <v>2006</v>
      </c>
      <c r="D990" s="75">
        <v>97.326388888888886</v>
      </c>
      <c r="E990" s="68" t="str">
        <f t="shared" si="15"/>
        <v>High</v>
      </c>
      <c r="F990" s="75">
        <v>5838.166666666667</v>
      </c>
      <c r="G990" s="101">
        <v>0.45019708815053239</v>
      </c>
      <c r="H990" s="101">
        <v>0.26212173860315741</v>
      </c>
      <c r="I990" s="101">
        <v>6.6250000000000003E-2</v>
      </c>
      <c r="J990" s="69">
        <v>9.2017032238631308E-2</v>
      </c>
      <c r="K990" s="69">
        <v>8.9532710807217711E-2</v>
      </c>
      <c r="L990" s="75">
        <v>292.12941234976222</v>
      </c>
      <c r="M990" s="69">
        <v>24.868512879651199</v>
      </c>
      <c r="N990" s="69">
        <v>12.028077211780538</v>
      </c>
      <c r="O990" s="102">
        <v>79.856155893310884</v>
      </c>
      <c r="P990" s="102">
        <v>66.33678717201991</v>
      </c>
    </row>
    <row r="991" spans="2:16" x14ac:dyDescent="0.2">
      <c r="B991" s="66">
        <v>38990</v>
      </c>
      <c r="C991" s="74">
        <v>2006</v>
      </c>
      <c r="D991" s="75">
        <v>77.795138888888886</v>
      </c>
      <c r="E991" s="68" t="str">
        <f t="shared" si="15"/>
        <v>Low</v>
      </c>
      <c r="F991" s="75">
        <v>5589.708333333333</v>
      </c>
      <c r="G991" s="101">
        <v>0.57659610866309363</v>
      </c>
      <c r="H991" s="101">
        <v>0.36786610714519991</v>
      </c>
      <c r="I991" s="101">
        <v>5.3499999999999999E-2</v>
      </c>
      <c r="J991" s="69">
        <v>6.4102098204048635E-2</v>
      </c>
      <c r="K991" s="69">
        <v>7.9934295622071619E-2</v>
      </c>
      <c r="L991" s="75">
        <v>227.49625541978713</v>
      </c>
      <c r="M991" s="69">
        <v>33.270890486189458</v>
      </c>
      <c r="N991" s="69">
        <v>18.736252325020292</v>
      </c>
      <c r="O991" s="102">
        <v>89.053917607383767</v>
      </c>
      <c r="P991" s="102">
        <v>78.605559217328079</v>
      </c>
    </row>
    <row r="992" spans="2:16" x14ac:dyDescent="0.2">
      <c r="B992" s="66">
        <v>38991</v>
      </c>
      <c r="C992" s="74">
        <v>2006</v>
      </c>
      <c r="D992" s="75">
        <v>83.680555555555571</v>
      </c>
      <c r="E992" s="68" t="str">
        <f t="shared" si="15"/>
        <v>Low</v>
      </c>
      <c r="F992" s="75">
        <v>5887.833333333333</v>
      </c>
      <c r="G992" s="101">
        <v>0.82331859975259725</v>
      </c>
      <c r="H992" s="101">
        <v>0.53729573102549033</v>
      </c>
      <c r="I992" s="101">
        <v>7.4749999999999997E-2</v>
      </c>
      <c r="J992" s="69">
        <v>9.0658535259846657E-2</v>
      </c>
      <c r="K992" s="69">
        <v>9.7564975642458446E-2</v>
      </c>
      <c r="L992" s="75">
        <v>206.27811310059576</v>
      </c>
      <c r="M992" s="69">
        <v>38.074706932010194</v>
      </c>
      <c r="N992" s="69">
        <v>22.894936792615603</v>
      </c>
      <c r="O992" s="102">
        <v>89.200930144928222</v>
      </c>
      <c r="P992" s="102">
        <v>82.191479763690737</v>
      </c>
    </row>
    <row r="993" spans="2:16" x14ac:dyDescent="0.2">
      <c r="B993" s="66">
        <v>38992</v>
      </c>
      <c r="C993" s="74">
        <v>2006</v>
      </c>
      <c r="D993" s="75">
        <v>99.045138888888886</v>
      </c>
      <c r="E993" s="68" t="str">
        <f t="shared" si="15"/>
        <v>High</v>
      </c>
      <c r="F993" s="75">
        <v>5941.125</v>
      </c>
      <c r="G993" s="101">
        <v>0.68407828389236047</v>
      </c>
      <c r="H993" s="101">
        <v>0.45530549657430197</v>
      </c>
      <c r="I993" s="101">
        <v>7.1249999999999994E-2</v>
      </c>
      <c r="J993" s="69">
        <v>5.2869580838687251E-2</v>
      </c>
      <c r="K993" s="69">
        <v>7.9593157076857116E-2</v>
      </c>
      <c r="L993" s="75">
        <v>184.47502103152775</v>
      </c>
      <c r="M993" s="69">
        <v>31.008687353510751</v>
      </c>
      <c r="N993" s="69">
        <v>18.505067604541416</v>
      </c>
      <c r="O993" s="102">
        <v>92.428107538139798</v>
      </c>
      <c r="P993" s="102">
        <v>82.873229912063621</v>
      </c>
    </row>
    <row r="994" spans="2:16" x14ac:dyDescent="0.2">
      <c r="B994" s="66">
        <v>38993</v>
      </c>
      <c r="C994" s="74">
        <v>2006</v>
      </c>
      <c r="D994" s="75">
        <v>86.232638888888886</v>
      </c>
      <c r="E994" s="68" t="str">
        <f t="shared" si="15"/>
        <v>Low</v>
      </c>
      <c r="F994" s="75">
        <v>5691.7647058823532</v>
      </c>
      <c r="G994" s="101">
        <v>0.54256612407761473</v>
      </c>
      <c r="H994" s="101">
        <v>0.42308652829666921</v>
      </c>
      <c r="I994" s="101">
        <v>9.7250000000000003E-2</v>
      </c>
      <c r="J994" s="69">
        <v>5.5378701239292269E-2</v>
      </c>
      <c r="K994" s="69">
        <v>9.4505677989645431E-2</v>
      </c>
      <c r="L994" s="75">
        <v>220.55531091344025</v>
      </c>
      <c r="M994" s="69">
        <v>32.275172117894066</v>
      </c>
      <c r="N994" s="69">
        <v>21.824963809405162</v>
      </c>
      <c r="O994" s="102">
        <v>89.94750561412674</v>
      </c>
      <c r="P994" s="102">
        <v>78.000532382305863</v>
      </c>
    </row>
    <row r="995" spans="2:16" x14ac:dyDescent="0.2">
      <c r="B995" s="66">
        <v>38994</v>
      </c>
      <c r="C995" s="74">
        <v>2006</v>
      </c>
      <c r="D995" s="75">
        <v>99.236111111111114</v>
      </c>
      <c r="E995" s="68" t="str">
        <f t="shared" si="15"/>
        <v>High</v>
      </c>
      <c r="F995" s="75">
        <v>5132.166666666667</v>
      </c>
      <c r="G995" s="101">
        <v>0.59133728570714128</v>
      </c>
      <c r="H995" s="101">
        <v>0.34540127014134703</v>
      </c>
      <c r="I995" s="101">
        <v>5.6499999999999995E-2</v>
      </c>
      <c r="J995" s="69">
        <v>7.136679440145613E-2</v>
      </c>
      <c r="K995" s="69">
        <v>8.4062569908387577E-2</v>
      </c>
      <c r="L995" s="75">
        <v>231.84367392743826</v>
      </c>
      <c r="M995" s="69">
        <v>31.136853680145929</v>
      </c>
      <c r="N995" s="69">
        <v>15.697469416336888</v>
      </c>
      <c r="O995" s="102">
        <v>88.132485918894147</v>
      </c>
      <c r="P995" s="102">
        <v>76.068048250795272</v>
      </c>
    </row>
    <row r="996" spans="2:16" x14ac:dyDescent="0.2">
      <c r="B996" s="66">
        <v>38995</v>
      </c>
      <c r="C996" s="74">
        <v>2006</v>
      </c>
      <c r="D996" s="75">
        <v>31.909722222222221</v>
      </c>
      <c r="E996" s="68" t="str">
        <f t="shared" si="15"/>
        <v>Low</v>
      </c>
      <c r="F996" s="75">
        <v>4000.170454545454</v>
      </c>
      <c r="G996" s="101">
        <v>0.53805304693336931</v>
      </c>
      <c r="H996" s="101">
        <v>0.31627929234293994</v>
      </c>
      <c r="I996" s="101">
        <v>6.0999999999999999E-2</v>
      </c>
      <c r="J996" s="69">
        <v>5.9845727825191861E-2</v>
      </c>
      <c r="K996" s="69">
        <v>6.3953553075568118E-2</v>
      </c>
      <c r="L996" s="75">
        <v>144.41817682949025</v>
      </c>
      <c r="M996" s="69">
        <v>32.251765588825108</v>
      </c>
      <c r="N996" s="69">
        <v>17.049770240577818</v>
      </c>
      <c r="O996" s="102">
        <v>89.041891311557123</v>
      </c>
      <c r="P996" s="102">
        <v>80.078097962138315</v>
      </c>
    </row>
    <row r="997" spans="2:16" x14ac:dyDescent="0.2">
      <c r="B997" s="66">
        <v>38996</v>
      </c>
      <c r="C997" s="74">
        <v>2006</v>
      </c>
      <c r="D997" s="75">
        <v>71.475694444444443</v>
      </c>
      <c r="E997" s="68" t="str">
        <f t="shared" si="15"/>
        <v>Low</v>
      </c>
      <c r="F997" s="75">
        <v>4565</v>
      </c>
      <c r="G997" s="101">
        <v>0.54271583064257023</v>
      </c>
      <c r="H997" s="101">
        <v>0.30718508351259582</v>
      </c>
      <c r="I997" s="101">
        <v>6.6250000000000003E-2</v>
      </c>
      <c r="J997" s="69">
        <v>5.9879981398620094E-2</v>
      </c>
      <c r="K997" s="69">
        <v>6.4356771143554536E-2</v>
      </c>
      <c r="L997" s="75">
        <v>177.87806784539825</v>
      </c>
      <c r="M997" s="69">
        <v>34.351282902738134</v>
      </c>
      <c r="N997" s="69">
        <v>17.31013163420268</v>
      </c>
      <c r="O997" s="102">
        <v>89.12170845074165</v>
      </c>
      <c r="P997" s="102">
        <v>79.343851721360267</v>
      </c>
    </row>
    <row r="998" spans="2:16" x14ac:dyDescent="0.2">
      <c r="B998" s="66">
        <v>38997</v>
      </c>
      <c r="C998" s="74">
        <v>2006</v>
      </c>
      <c r="D998" s="75">
        <v>78.854166666666671</v>
      </c>
      <c r="E998" s="68" t="str">
        <f t="shared" si="15"/>
        <v>Low</v>
      </c>
      <c r="F998" s="75">
        <v>5023.791666666667</v>
      </c>
      <c r="G998" s="101">
        <v>0.48463320680793887</v>
      </c>
      <c r="H998" s="101">
        <v>0.27487335200172514</v>
      </c>
      <c r="I998" s="101">
        <v>6.4250000000000002E-2</v>
      </c>
      <c r="J998" s="69">
        <v>6.1164659430882784E-2</v>
      </c>
      <c r="K998" s="69">
        <v>5.3144888484848447E-2</v>
      </c>
      <c r="L998" s="75">
        <v>213.01902322130925</v>
      </c>
      <c r="M998" s="69">
        <v>30.065743625627189</v>
      </c>
      <c r="N998" s="69">
        <v>15.763567720387471</v>
      </c>
      <c r="O998" s="102">
        <v>87.557307229081971</v>
      </c>
      <c r="P998" s="102">
        <v>80.938563730193309</v>
      </c>
    </row>
    <row r="999" spans="2:16" x14ac:dyDescent="0.2">
      <c r="B999" s="66">
        <v>38998</v>
      </c>
      <c r="C999" s="74">
        <v>2006</v>
      </c>
      <c r="D999" s="75">
        <v>89.184027777777786</v>
      </c>
      <c r="E999" s="68" t="str">
        <f t="shared" si="15"/>
        <v>Low</v>
      </c>
      <c r="F999" s="75">
        <v>4636.041666666667</v>
      </c>
      <c r="G999" s="101">
        <v>0.5802031428531883</v>
      </c>
      <c r="H999" s="101">
        <v>0.28881801412061298</v>
      </c>
      <c r="I999" s="101">
        <v>4.6249999999999999E-2</v>
      </c>
      <c r="J999" s="69">
        <v>4.6279962370982156E-2</v>
      </c>
      <c r="K999" s="69">
        <v>4.7455902884753785E-2</v>
      </c>
      <c r="L999" s="75">
        <v>188.44126810501976</v>
      </c>
      <c r="M999" s="69">
        <v>30.6357269731995</v>
      </c>
      <c r="N999" s="69">
        <v>13.875535947839543</v>
      </c>
      <c r="O999" s="102">
        <v>92.162714852068959</v>
      </c>
      <c r="P999" s="102">
        <v>83.855709009619716</v>
      </c>
    </row>
    <row r="1000" spans="2:16" x14ac:dyDescent="0.2">
      <c r="B1000" s="66">
        <v>38999</v>
      </c>
      <c r="C1000" s="74">
        <v>2006</v>
      </c>
      <c r="D1000" s="75">
        <v>98.784722222222229</v>
      </c>
      <c r="E1000" s="68" t="str">
        <f t="shared" si="15"/>
        <v>High</v>
      </c>
      <c r="F1000" s="75">
        <v>5094.1127348643004</v>
      </c>
      <c r="G1000" s="101">
        <v>0.58346170378167939</v>
      </c>
      <c r="H1000" s="101">
        <v>0.27057239583275955</v>
      </c>
      <c r="I1000" s="101">
        <v>5.6999999999999995E-2</v>
      </c>
      <c r="J1000" s="69">
        <v>7.5107899850440585E-2</v>
      </c>
      <c r="K1000" s="69">
        <v>4.2973797565160586E-2</v>
      </c>
      <c r="L1000" s="75">
        <v>238.45162717249823</v>
      </c>
      <c r="M1000" s="69">
        <v>31.032230869099386</v>
      </c>
      <c r="N1000" s="69">
        <v>13.903001756158959</v>
      </c>
      <c r="O1000" s="102">
        <v>87.338577970114045</v>
      </c>
      <c r="P1000" s="102">
        <v>84.378259972854707</v>
      </c>
    </row>
    <row r="1001" spans="2:16" x14ac:dyDescent="0.2">
      <c r="B1001" s="66">
        <v>39000</v>
      </c>
      <c r="C1001" s="74">
        <v>2006</v>
      </c>
      <c r="D1001" s="75">
        <v>99.409722222222229</v>
      </c>
      <c r="E1001" s="68" t="str">
        <f t="shared" si="15"/>
        <v>High</v>
      </c>
      <c r="F1001" s="75">
        <v>5792.3044096728381</v>
      </c>
      <c r="G1001" s="101">
        <v>0.51460972750613343</v>
      </c>
      <c r="H1001" s="101">
        <v>0.26030153002571227</v>
      </c>
      <c r="I1001" s="101">
        <v>6.0499999999999998E-2</v>
      </c>
      <c r="J1001" s="69">
        <v>6.5053712406382413E-2</v>
      </c>
      <c r="K1001" s="69">
        <v>5.243924469470182E-2</v>
      </c>
      <c r="L1001" s="75">
        <v>237.76211565559424</v>
      </c>
      <c r="M1001" s="69">
        <v>29.564429854426834</v>
      </c>
      <c r="N1001" s="69">
        <v>13.692037033037009</v>
      </c>
      <c r="O1001" s="102">
        <v>87.550775706812772</v>
      </c>
      <c r="P1001" s="102">
        <v>80.160390787886243</v>
      </c>
    </row>
    <row r="1002" spans="2:16" x14ac:dyDescent="0.2">
      <c r="B1002" s="66">
        <v>39001</v>
      </c>
      <c r="C1002" s="74">
        <v>2006</v>
      </c>
      <c r="D1002" s="75">
        <v>99.6875</v>
      </c>
      <c r="E1002" s="68" t="str">
        <f t="shared" si="15"/>
        <v>High</v>
      </c>
      <c r="F1002" s="75">
        <v>5932.25</v>
      </c>
      <c r="G1002" s="101">
        <v>0.52360287591835586</v>
      </c>
      <c r="H1002" s="101">
        <v>0.24249389740626798</v>
      </c>
      <c r="I1002" s="101">
        <v>6.275E-2</v>
      </c>
      <c r="J1002" s="69">
        <v>6.7606277678242843E-2</v>
      </c>
      <c r="K1002" s="69">
        <v>4.7252018141982315E-2</v>
      </c>
      <c r="L1002" s="75">
        <v>281.26407571286853</v>
      </c>
      <c r="M1002" s="69">
        <v>29.968212871746957</v>
      </c>
      <c r="N1002" s="69">
        <v>12.849623333369772</v>
      </c>
      <c r="O1002" s="102">
        <v>87.285041069426427</v>
      </c>
      <c r="P1002" s="102">
        <v>80.811018882239722</v>
      </c>
    </row>
    <row r="1003" spans="2:16" x14ac:dyDescent="0.2">
      <c r="B1003" s="66">
        <v>39002</v>
      </c>
      <c r="C1003" s="74">
        <v>2006</v>
      </c>
      <c r="D1003" s="75">
        <v>99.340277777777786</v>
      </c>
      <c r="E1003" s="68" t="str">
        <f t="shared" si="15"/>
        <v>High</v>
      </c>
      <c r="F1003" s="75">
        <v>6171.5</v>
      </c>
      <c r="G1003" s="101">
        <v>0.5286886901235518</v>
      </c>
      <c r="H1003" s="101">
        <v>0.33983290740156363</v>
      </c>
      <c r="I1003" s="101">
        <v>5.6250000000000001E-2</v>
      </c>
      <c r="J1003" s="69">
        <v>6.2699626124877422E-2</v>
      </c>
      <c r="K1003" s="69">
        <v>7.0349207280656342E-2</v>
      </c>
      <c r="L1003" s="75">
        <v>245.69445128561151</v>
      </c>
      <c r="M1003" s="69">
        <v>31.43093650112209</v>
      </c>
      <c r="N1003" s="69">
        <v>18.210669730683694</v>
      </c>
      <c r="O1003" s="102">
        <v>88.316382406098242</v>
      </c>
      <c r="P1003" s="102">
        <v>79.60575340902875</v>
      </c>
    </row>
    <row r="1004" spans="2:16" x14ac:dyDescent="0.2">
      <c r="B1004" s="66">
        <v>39003</v>
      </c>
      <c r="C1004" s="74">
        <v>2006</v>
      </c>
      <c r="D1004" s="75">
        <v>96.71875</v>
      </c>
      <c r="E1004" s="68" t="str">
        <f t="shared" si="15"/>
        <v>High</v>
      </c>
      <c r="F1004" s="75">
        <v>5733.515789473684</v>
      </c>
      <c r="G1004" s="101">
        <v>0.61664858818764623</v>
      </c>
      <c r="H1004" s="101">
        <v>0.44582266574490903</v>
      </c>
      <c r="I1004" s="101">
        <v>6.0749999999999998E-2</v>
      </c>
      <c r="J1004" s="69">
        <v>7.2858097727713844E-2</v>
      </c>
      <c r="K1004" s="69">
        <v>9.5896718402549125E-2</v>
      </c>
      <c r="L1004" s="75">
        <v>268.59179314932373</v>
      </c>
      <c r="M1004" s="69">
        <v>32.029177455602124</v>
      </c>
      <c r="N1004" s="69">
        <v>20.659597983607565</v>
      </c>
      <c r="O1004" s="102">
        <v>88.385879704302695</v>
      </c>
      <c r="P1004" s="102">
        <v>78.855967877415111</v>
      </c>
    </row>
    <row r="1005" spans="2:16" x14ac:dyDescent="0.2">
      <c r="B1005" s="66">
        <v>39004</v>
      </c>
      <c r="C1005" s="74">
        <v>2006</v>
      </c>
      <c r="D1005" s="75">
        <v>58.020833333333336</v>
      </c>
      <c r="E1005" s="68" t="str">
        <f t="shared" si="15"/>
        <v>Low</v>
      </c>
      <c r="F1005" s="75">
        <v>5200.541666666667</v>
      </c>
      <c r="G1005" s="101">
        <v>0.60060580040019873</v>
      </c>
      <c r="H1005" s="101">
        <v>0.40885852213415275</v>
      </c>
      <c r="I1005" s="101">
        <v>6.4750000000000002E-2</v>
      </c>
      <c r="J1005" s="69">
        <v>9.1537203134771206E-2</v>
      </c>
      <c r="K1005" s="69">
        <v>0.11866560052189358</v>
      </c>
      <c r="L1005" s="75">
        <v>219.50745313608849</v>
      </c>
      <c r="M1005" s="69">
        <v>31.504890998514963</v>
      </c>
      <c r="N1005" s="69">
        <v>18.0256242626191</v>
      </c>
      <c r="O1005" s="102">
        <v>85.00573215784658</v>
      </c>
      <c r="P1005" s="102">
        <v>71.445850859996582</v>
      </c>
    </row>
    <row r="1006" spans="2:16" x14ac:dyDescent="0.2">
      <c r="B1006" s="66">
        <v>39005</v>
      </c>
      <c r="C1006" s="74">
        <v>2006</v>
      </c>
      <c r="D1006" s="75">
        <v>94.6875</v>
      </c>
      <c r="E1006" s="68" t="str">
        <f t="shared" si="15"/>
        <v>High</v>
      </c>
      <c r="F1006" s="75">
        <v>5761.791666666667</v>
      </c>
      <c r="G1006" s="101">
        <v>0.57082261229153253</v>
      </c>
      <c r="H1006" s="101">
        <v>0.35251834488049866</v>
      </c>
      <c r="I1006" s="101">
        <v>5.5750000000000001E-2</v>
      </c>
      <c r="J1006" s="69">
        <v>7.3640644219935145E-2</v>
      </c>
      <c r="K1006" s="69">
        <v>7.3286152152715014E-2</v>
      </c>
      <c r="L1006" s="75">
        <v>236.50579261770952</v>
      </c>
      <c r="M1006" s="69">
        <v>29.270390195830807</v>
      </c>
      <c r="N1006" s="69">
        <v>16.470991349078773</v>
      </c>
      <c r="O1006" s="102">
        <v>87.318749133545836</v>
      </c>
      <c r="P1006" s="102">
        <v>79.564287711442759</v>
      </c>
    </row>
    <row r="1007" spans="2:16" x14ac:dyDescent="0.2">
      <c r="B1007" s="66">
        <v>39006</v>
      </c>
      <c r="C1007" s="74">
        <v>2006</v>
      </c>
      <c r="D1007" s="75">
        <v>70.416666666666657</v>
      </c>
      <c r="E1007" s="68" t="str">
        <f t="shared" si="15"/>
        <v>Low</v>
      </c>
      <c r="F1007" s="75">
        <v>5239.416666666667</v>
      </c>
      <c r="G1007" s="101">
        <v>0.50944042107375187</v>
      </c>
      <c r="H1007" s="101">
        <v>0.24094996780382677</v>
      </c>
      <c r="I1007" s="101">
        <v>5.2249999999999998E-2</v>
      </c>
      <c r="J1007" s="69">
        <v>6.4827022893599068E-2</v>
      </c>
      <c r="K1007" s="69">
        <v>5.0461970393940202E-2</v>
      </c>
      <c r="L1007" s="75">
        <v>213.93436888318874</v>
      </c>
      <c r="M1007" s="69">
        <v>30.688223421288299</v>
      </c>
      <c r="N1007" s="69">
        <v>13.170565031987131</v>
      </c>
      <c r="O1007" s="102">
        <v>87.459442791937533</v>
      </c>
      <c r="P1007" s="102">
        <v>79.360773841961034</v>
      </c>
    </row>
    <row r="1008" spans="2:16" x14ac:dyDescent="0.2">
      <c r="B1008" s="66">
        <v>39007</v>
      </c>
      <c r="C1008" s="74">
        <v>2006</v>
      </c>
      <c r="D1008" s="75">
        <v>89.010416666666671</v>
      </c>
      <c r="E1008" s="68" t="str">
        <f t="shared" si="15"/>
        <v>Low</v>
      </c>
      <c r="F1008" s="75">
        <v>5088.875</v>
      </c>
      <c r="G1008" s="101">
        <v>0.50477724295669479</v>
      </c>
      <c r="H1008" s="101">
        <v>0.26351948604095538</v>
      </c>
      <c r="I1008" s="101">
        <v>4.5249999999999999E-2</v>
      </c>
      <c r="J1008" s="69">
        <v>9.4909350954974214E-2</v>
      </c>
      <c r="K1008" s="69">
        <v>6.4430642098368782E-2</v>
      </c>
      <c r="L1008" s="75">
        <v>211.6964076858815</v>
      </c>
      <c r="M1008" s="69">
        <v>28.352913752986773</v>
      </c>
      <c r="N1008" s="69">
        <v>13.790440730888932</v>
      </c>
      <c r="O1008" s="102">
        <v>81.470475492010976</v>
      </c>
      <c r="P1008" s="102">
        <v>75.904536515190273</v>
      </c>
    </row>
    <row r="1009" spans="2:16" x14ac:dyDescent="0.2">
      <c r="B1009" s="66">
        <v>39008</v>
      </c>
      <c r="C1009" s="74">
        <v>2006</v>
      </c>
      <c r="D1009" s="75">
        <v>97.430555555555557</v>
      </c>
      <c r="E1009" s="68" t="str">
        <f t="shared" si="15"/>
        <v>High</v>
      </c>
      <c r="F1009" s="75">
        <v>5699.333333333333</v>
      </c>
      <c r="G1009" s="101">
        <v>0.57101697419230324</v>
      </c>
      <c r="H1009" s="101">
        <v>0.27657635097394434</v>
      </c>
      <c r="I1009" s="101">
        <v>8.8999999999999996E-2</v>
      </c>
      <c r="J1009" s="69">
        <v>7.4974173688362983E-2</v>
      </c>
      <c r="K1009" s="69">
        <v>7.1290100302881007E-2</v>
      </c>
      <c r="L1009" s="75">
        <v>243.69526594529452</v>
      </c>
      <c r="M1009" s="69">
        <v>34.528323982618097</v>
      </c>
      <c r="N1009" s="69">
        <v>14.329622578652168</v>
      </c>
      <c r="O1009" s="102">
        <v>87.05853284887344</v>
      </c>
      <c r="P1009" s="102">
        <v>74.594116365772024</v>
      </c>
    </row>
    <row r="1010" spans="2:16" x14ac:dyDescent="0.2">
      <c r="B1010" s="66">
        <v>39009</v>
      </c>
      <c r="C1010" s="74">
        <v>2006</v>
      </c>
      <c r="D1010" s="75">
        <v>49.21875</v>
      </c>
      <c r="E1010" s="68" t="str">
        <f t="shared" si="15"/>
        <v>Low</v>
      </c>
      <c r="F1010" s="75">
        <v>4412.8657129672401</v>
      </c>
      <c r="G1010" s="101">
        <v>0.44101705290316107</v>
      </c>
      <c r="H1010" s="101">
        <v>0.24157100933780074</v>
      </c>
      <c r="I1010" s="101">
        <v>7.2499999999999995E-2</v>
      </c>
      <c r="J1010" s="69">
        <v>6.611770792147767E-2</v>
      </c>
      <c r="K1010" s="69">
        <v>4.9909182475433196E-2</v>
      </c>
      <c r="L1010" s="75">
        <v>233.11777397260278</v>
      </c>
      <c r="M1010" s="69">
        <v>30.284993717757555</v>
      </c>
      <c r="N1010" s="69">
        <v>15.498793265417161</v>
      </c>
      <c r="O1010" s="102">
        <v>85.1935996009706</v>
      </c>
      <c r="P1010" s="102">
        <v>79.595393615984165</v>
      </c>
    </row>
    <row r="1011" spans="2:16" x14ac:dyDescent="0.2">
      <c r="B1011" s="66">
        <v>39010</v>
      </c>
      <c r="C1011" s="74">
        <v>2006</v>
      </c>
      <c r="D1011" s="75">
        <v>97.135416666666657</v>
      </c>
      <c r="E1011" s="68" t="str">
        <f t="shared" si="15"/>
        <v>High</v>
      </c>
      <c r="F1011" s="75">
        <v>5197.375</v>
      </c>
      <c r="G1011" s="101">
        <v>0.42752808887427141</v>
      </c>
      <c r="H1011" s="101">
        <v>0.25444055222099299</v>
      </c>
      <c r="I1011" s="101">
        <v>4.3749999999999997E-2</v>
      </c>
      <c r="J1011" s="69">
        <v>6.8998975803241616E-2</v>
      </c>
      <c r="K1011" s="69">
        <v>5.6791834663911661E-2</v>
      </c>
      <c r="L1011" s="75">
        <v>256.93192823379127</v>
      </c>
      <c r="M1011" s="69">
        <v>26.981705930450524</v>
      </c>
      <c r="N1011" s="69">
        <v>14.893101446979633</v>
      </c>
      <c r="O1011" s="102">
        <v>84.075773364453468</v>
      </c>
      <c r="P1011" s="102">
        <v>77.976715469919355</v>
      </c>
    </row>
    <row r="1012" spans="2:16" x14ac:dyDescent="0.2">
      <c r="B1012" s="66">
        <v>39011</v>
      </c>
      <c r="C1012" s="74">
        <v>2006</v>
      </c>
      <c r="D1012" s="75">
        <v>99.340277777777786</v>
      </c>
      <c r="E1012" s="68" t="str">
        <f t="shared" si="15"/>
        <v>High</v>
      </c>
      <c r="F1012" s="75">
        <v>5551.791666666667</v>
      </c>
      <c r="G1012" s="101">
        <v>0.4799423731018515</v>
      </c>
      <c r="H1012" s="101">
        <v>0.24588829240440402</v>
      </c>
      <c r="I1012" s="101">
        <v>6.6000000000000003E-2</v>
      </c>
      <c r="J1012" s="69">
        <v>9.8606572511673624E-2</v>
      </c>
      <c r="K1012" s="69">
        <v>7.2803121590956962E-2</v>
      </c>
      <c r="L1012" s="75">
        <v>275.97102882699653</v>
      </c>
      <c r="M1012" s="69">
        <v>29.381370987149459</v>
      </c>
      <c r="N1012" s="69">
        <v>13.363923971385976</v>
      </c>
      <c r="O1012" s="102">
        <v>79.721807425779915</v>
      </c>
      <c r="P1012" s="102">
        <v>70.77670158159053</v>
      </c>
    </row>
    <row r="1013" spans="2:16" x14ac:dyDescent="0.2">
      <c r="B1013" s="66">
        <v>39012</v>
      </c>
      <c r="C1013" s="74">
        <v>2006</v>
      </c>
      <c r="D1013" s="75">
        <v>99.53125</v>
      </c>
      <c r="E1013" s="68" t="str">
        <f t="shared" si="15"/>
        <v>High</v>
      </c>
      <c r="F1013" s="75">
        <v>5765.791666666667</v>
      </c>
      <c r="G1013" s="101">
        <v>0.50870673910672859</v>
      </c>
      <c r="H1013" s="101">
        <v>0.28541229226891363</v>
      </c>
      <c r="I1013" s="101">
        <v>4.65E-2</v>
      </c>
      <c r="J1013" s="69">
        <v>6.437039803380544E-2</v>
      </c>
      <c r="K1013" s="69">
        <v>5.7276826309982688E-2</v>
      </c>
      <c r="L1013" s="75">
        <v>269.23240496575278</v>
      </c>
      <c r="M1013" s="69">
        <v>29.265718191980444</v>
      </c>
      <c r="N1013" s="69">
        <v>15.049946225756722</v>
      </c>
      <c r="O1013" s="102">
        <v>87.538043741247577</v>
      </c>
      <c r="P1013" s="102">
        <v>80.235657573883785</v>
      </c>
    </row>
    <row r="1014" spans="2:16" x14ac:dyDescent="0.2">
      <c r="B1014" s="66">
        <v>39013</v>
      </c>
      <c r="C1014" s="74">
        <v>2006</v>
      </c>
      <c r="D1014" s="75">
        <v>99.53125</v>
      </c>
      <c r="E1014" s="68" t="str">
        <f t="shared" si="15"/>
        <v>High</v>
      </c>
      <c r="F1014" s="75">
        <v>6941.75</v>
      </c>
      <c r="G1014" s="101">
        <v>0.62226594186702444</v>
      </c>
      <c r="H1014" s="101">
        <v>0.52177813958998087</v>
      </c>
      <c r="I1014" s="101">
        <v>8.6499999999999994E-2</v>
      </c>
      <c r="J1014" s="69">
        <v>6.1281181269697511E-2</v>
      </c>
      <c r="K1014" s="69">
        <v>0.10411871278958311</v>
      </c>
      <c r="L1014" s="75">
        <v>270.03142343346497</v>
      </c>
      <c r="M1014" s="69">
        <v>29.684352629003918</v>
      </c>
      <c r="N1014" s="69">
        <v>22.15876205712933</v>
      </c>
      <c r="O1014" s="102">
        <v>90.337976651927633</v>
      </c>
      <c r="P1014" s="102">
        <v>80.422658046804003</v>
      </c>
    </row>
    <row r="1015" spans="2:16" x14ac:dyDescent="0.2">
      <c r="B1015" s="66">
        <v>39014</v>
      </c>
      <c r="C1015" s="74">
        <v>2006</v>
      </c>
      <c r="D1015" s="75">
        <v>97.274305555555557</v>
      </c>
      <c r="E1015" s="68" t="str">
        <f t="shared" si="15"/>
        <v>High</v>
      </c>
      <c r="F1015" s="75">
        <v>6485</v>
      </c>
      <c r="G1015" s="101">
        <v>0.54954275120637375</v>
      </c>
      <c r="H1015" s="101">
        <v>0.52345714869506554</v>
      </c>
      <c r="I1015" s="101">
        <v>7.0250000000000007E-2</v>
      </c>
      <c r="J1015" s="69">
        <v>5.0126022736132585E-2</v>
      </c>
      <c r="K1015" s="69">
        <v>0.10859591687947148</v>
      </c>
      <c r="L1015" s="75">
        <v>234.10865423284375</v>
      </c>
      <c r="M1015" s="69">
        <v>29.163449348615867</v>
      </c>
      <c r="N1015" s="69">
        <v>24.292519424807526</v>
      </c>
      <c r="O1015" s="102">
        <v>91.034185284050579</v>
      </c>
      <c r="P1015" s="102">
        <v>79.608332552625129</v>
      </c>
    </row>
    <row r="1016" spans="2:16" x14ac:dyDescent="0.2">
      <c r="B1016" s="66">
        <v>39015</v>
      </c>
      <c r="C1016" s="74">
        <v>2006</v>
      </c>
      <c r="D1016" s="75">
        <v>100</v>
      </c>
      <c r="E1016" s="68" t="str">
        <f t="shared" si="15"/>
        <v>High</v>
      </c>
      <c r="F1016" s="75">
        <v>5723.25</v>
      </c>
      <c r="G1016" s="101">
        <v>0.65644256292680447</v>
      </c>
      <c r="H1016" s="101">
        <v>0.37061667108126212</v>
      </c>
      <c r="I1016" s="101">
        <v>6.9500000000000006E-2</v>
      </c>
      <c r="J1016" s="69">
        <v>6.1457676131862198E-2</v>
      </c>
      <c r="K1016" s="69">
        <v>7.0860786118253208E-2</v>
      </c>
      <c r="L1016" s="75">
        <v>210.74368256581477</v>
      </c>
      <c r="M1016" s="69">
        <v>32.454026479555544</v>
      </c>
      <c r="N1016" s="69">
        <v>16.390203636619809</v>
      </c>
      <c r="O1016" s="102">
        <v>90.808878440387446</v>
      </c>
      <c r="P1016" s="102">
        <v>81.229888410825069</v>
      </c>
    </row>
    <row r="1017" spans="2:16" x14ac:dyDescent="0.2">
      <c r="B1017" s="66">
        <v>39016</v>
      </c>
      <c r="C1017" s="74">
        <v>2006</v>
      </c>
      <c r="D1017" s="75">
        <v>99.270833333333329</v>
      </c>
      <c r="E1017" s="68" t="str">
        <f t="shared" si="15"/>
        <v>High</v>
      </c>
      <c r="F1017" s="75">
        <v>5414.541666666667</v>
      </c>
      <c r="G1017" s="101">
        <v>0.73408279449345504</v>
      </c>
      <c r="H1017" s="101">
        <v>0.42446326780506194</v>
      </c>
      <c r="I1017" s="101">
        <v>7.2499999999999995E-2</v>
      </c>
      <c r="J1017" s="69">
        <v>6.803500609834226E-2</v>
      </c>
      <c r="K1017" s="69">
        <v>7.080889469293436E-2</v>
      </c>
      <c r="L1017" s="75">
        <v>236.38045867095548</v>
      </c>
      <c r="M1017" s="69">
        <v>32.668438421500575</v>
      </c>
      <c r="N1017" s="69">
        <v>17.380730544387927</v>
      </c>
      <c r="O1017" s="102">
        <v>90.921118967042204</v>
      </c>
      <c r="P1017" s="102">
        <v>83.658361659290961</v>
      </c>
    </row>
    <row r="1018" spans="2:16" x14ac:dyDescent="0.2">
      <c r="B1018" s="66">
        <v>39017</v>
      </c>
      <c r="C1018" s="74">
        <v>2006</v>
      </c>
      <c r="D1018" s="75">
        <v>98.454861111111114</v>
      </c>
      <c r="E1018" s="68" t="str">
        <f t="shared" si="15"/>
        <v>High</v>
      </c>
      <c r="F1018" s="75">
        <v>5704.416666666667</v>
      </c>
      <c r="G1018" s="101">
        <v>0.583445331804888</v>
      </c>
      <c r="H1018" s="101">
        <v>0.40473674201276788</v>
      </c>
      <c r="I1018" s="101">
        <v>8.2250000000000004E-2</v>
      </c>
      <c r="J1018" s="69">
        <v>8.5166756771947252E-2</v>
      </c>
      <c r="K1018" s="69">
        <v>9.2210481076790723E-2</v>
      </c>
      <c r="L1018" s="75">
        <v>218.18993800127527</v>
      </c>
      <c r="M1018" s="69">
        <v>32.338939935439811</v>
      </c>
      <c r="N1018" s="69">
        <v>20.322149200119519</v>
      </c>
      <c r="O1018" s="102">
        <v>85.628238799703155</v>
      </c>
      <c r="P1018" s="102">
        <v>77.569037975310152</v>
      </c>
    </row>
    <row r="1019" spans="2:16" x14ac:dyDescent="0.2">
      <c r="B1019" s="66">
        <v>39018</v>
      </c>
      <c r="C1019" s="74">
        <v>2006</v>
      </c>
      <c r="D1019" s="75">
        <v>96.25</v>
      </c>
      <c r="E1019" s="68" t="str">
        <f t="shared" si="15"/>
        <v>High</v>
      </c>
      <c r="F1019" s="75">
        <v>5798.7232549982418</v>
      </c>
      <c r="G1019" s="101">
        <v>0.58427223921527494</v>
      </c>
      <c r="H1019" s="101">
        <v>0.31418587333147024</v>
      </c>
      <c r="I1019" s="101">
        <v>0.113</v>
      </c>
      <c r="J1019" s="69">
        <v>5.9486106813307495E-2</v>
      </c>
      <c r="K1019" s="69">
        <v>5.4764424906879175E-2</v>
      </c>
      <c r="L1019" s="75">
        <v>269.46524108686629</v>
      </c>
      <c r="M1019" s="69">
        <v>32.063427059022651</v>
      </c>
      <c r="N1019" s="69">
        <v>15.875204978833732</v>
      </c>
      <c r="O1019" s="102">
        <v>89.985020532813394</v>
      </c>
      <c r="P1019" s="102">
        <v>82.85299652197105</v>
      </c>
    </row>
    <row r="1020" spans="2:16" x14ac:dyDescent="0.2">
      <c r="B1020" s="66">
        <v>39019</v>
      </c>
      <c r="C1020" s="74">
        <v>2006</v>
      </c>
      <c r="D1020" s="75">
        <v>99.704861111111114</v>
      </c>
      <c r="E1020" s="68" t="str">
        <f t="shared" si="15"/>
        <v>High</v>
      </c>
      <c r="F1020" s="75">
        <v>5744.458333333333</v>
      </c>
      <c r="G1020" s="101">
        <v>0.56993764428572469</v>
      </c>
      <c r="H1020" s="101">
        <v>0.31971749856629944</v>
      </c>
      <c r="I1020" s="101">
        <v>8.6750000000000008E-2</v>
      </c>
      <c r="J1020" s="69">
        <v>4.9920047981765428E-2</v>
      </c>
      <c r="K1020" s="69">
        <v>5.705401527372881E-2</v>
      </c>
      <c r="L1020" s="75">
        <v>258.00987032799401</v>
      </c>
      <c r="M1020" s="69">
        <v>30.358466395084985</v>
      </c>
      <c r="N1020" s="69">
        <v>15.365939524758678</v>
      </c>
      <c r="O1020" s="102">
        <v>91.390796595229489</v>
      </c>
      <c r="P1020" s="102">
        <v>82.459878444777075</v>
      </c>
    </row>
    <row r="1021" spans="2:16" x14ac:dyDescent="0.2">
      <c r="B1021" s="66">
        <v>39020</v>
      </c>
      <c r="C1021" s="74">
        <v>2006</v>
      </c>
      <c r="D1021" s="75">
        <v>87.135416666666671</v>
      </c>
      <c r="E1021" s="68" t="str">
        <f t="shared" si="15"/>
        <v>Low</v>
      </c>
      <c r="F1021" s="75">
        <v>6168.416666666667</v>
      </c>
      <c r="G1021" s="101">
        <v>0.70494043200436363</v>
      </c>
      <c r="H1021" s="101">
        <v>0.76251404495926833</v>
      </c>
      <c r="I1021" s="101">
        <v>5.7749999999999996E-2</v>
      </c>
      <c r="J1021" s="69">
        <v>6.7683276248155622E-2</v>
      </c>
      <c r="K1021" s="69">
        <v>0.12651601223224326</v>
      </c>
      <c r="L1021" s="75">
        <v>259.34278589678075</v>
      </c>
      <c r="M1021" s="69">
        <v>31.281313728351929</v>
      </c>
      <c r="N1021" s="69">
        <v>31.27840035870053</v>
      </c>
      <c r="O1021" s="102">
        <v>90.594586600288793</v>
      </c>
      <c r="P1021" s="102">
        <v>83.746443118332337</v>
      </c>
    </row>
    <row r="1022" spans="2:16" x14ac:dyDescent="0.2">
      <c r="B1022" s="66">
        <v>39021</v>
      </c>
      <c r="C1022" s="74">
        <v>2006</v>
      </c>
      <c r="D1022" s="75">
        <v>96.423611111111114</v>
      </c>
      <c r="E1022" s="68" t="str">
        <f t="shared" si="15"/>
        <v>High</v>
      </c>
      <c r="F1022" s="75">
        <v>6632.958333333333</v>
      </c>
      <c r="G1022" s="101">
        <v>0.67680340565377439</v>
      </c>
      <c r="H1022" s="101">
        <v>0.71671222440307558</v>
      </c>
      <c r="I1022" s="101">
        <v>6.9250000000000006E-2</v>
      </c>
      <c r="J1022" s="69">
        <v>5.5904662417301722E-2</v>
      </c>
      <c r="K1022" s="69">
        <v>0.11964578236538655</v>
      </c>
      <c r="M1022" s="69">
        <v>32.071493774554455</v>
      </c>
      <c r="N1022" s="69">
        <v>30.90582706263838</v>
      </c>
      <c r="O1022" s="102">
        <v>91.899080308391078</v>
      </c>
      <c r="P1022" s="102">
        <v>83.627684176692924</v>
      </c>
    </row>
    <row r="1023" spans="2:16" x14ac:dyDescent="0.2">
      <c r="B1023" s="66">
        <v>39022</v>
      </c>
      <c r="C1023" s="74">
        <v>2006</v>
      </c>
      <c r="D1023" s="75">
        <v>99.6875</v>
      </c>
      <c r="E1023" s="68" t="str">
        <f t="shared" si="15"/>
        <v>High</v>
      </c>
      <c r="F1023" s="75">
        <v>6338.7891440501044</v>
      </c>
      <c r="G1023" s="101">
        <v>0.68847658766648667</v>
      </c>
      <c r="H1023" s="101">
        <v>0.65838030302949657</v>
      </c>
      <c r="I1023" s="101">
        <v>5.6749999999999995E-2</v>
      </c>
      <c r="J1023" s="69">
        <v>5.7425239075063778E-2</v>
      </c>
      <c r="K1023" s="69">
        <v>0.133844874145016</v>
      </c>
      <c r="L1023" s="75">
        <v>225.17457439028072</v>
      </c>
      <c r="M1023" s="69">
        <v>31.431714180065683</v>
      </c>
      <c r="N1023" s="69">
        <v>26.212428785605429</v>
      </c>
      <c r="O1023" s="102">
        <v>91.826849651620037</v>
      </c>
      <c r="P1023" s="102">
        <v>80.079477115443467</v>
      </c>
    </row>
    <row r="1024" spans="2:16" x14ac:dyDescent="0.2">
      <c r="B1024" s="66">
        <v>39023</v>
      </c>
      <c r="C1024" s="74">
        <v>2006</v>
      </c>
      <c r="D1024" s="75">
        <v>81.163194444444429</v>
      </c>
      <c r="E1024" s="68" t="str">
        <f t="shared" si="15"/>
        <v>Low</v>
      </c>
      <c r="F1024" s="75">
        <v>4776.9857142857109</v>
      </c>
      <c r="G1024" s="101">
        <v>0.62513354322483683</v>
      </c>
      <c r="H1024" s="101">
        <v>0.54007569499923735</v>
      </c>
      <c r="I1024" s="101">
        <v>5.7249999999999995E-2</v>
      </c>
      <c r="J1024" s="69">
        <v>5.6032330761196347E-2</v>
      </c>
      <c r="K1024" s="69">
        <v>7.8290470911857701E-2</v>
      </c>
      <c r="L1024" s="75">
        <v>196.62411913367575</v>
      </c>
      <c r="M1024" s="69">
        <v>30.185496124035879</v>
      </c>
      <c r="N1024" s="69">
        <v>24.525879554839229</v>
      </c>
      <c r="O1024" s="102">
        <v>91.205110705489986</v>
      </c>
      <c r="P1024" s="102">
        <v>85.775570903255598</v>
      </c>
    </row>
    <row r="1025" spans="2:16" x14ac:dyDescent="0.2">
      <c r="B1025" s="66">
        <v>39024</v>
      </c>
      <c r="C1025" s="74">
        <v>2006</v>
      </c>
      <c r="D1025" s="75">
        <v>98.59375</v>
      </c>
      <c r="E1025" s="68" t="str">
        <f t="shared" si="15"/>
        <v>High</v>
      </c>
      <c r="F1025" s="75">
        <v>5119.5780590717304</v>
      </c>
      <c r="G1025" s="101">
        <v>0.55417725028466869</v>
      </c>
      <c r="H1025" s="101">
        <v>0.49039894079153412</v>
      </c>
      <c r="I1025" s="101">
        <v>6.1749999999999999E-2</v>
      </c>
      <c r="J1025" s="69">
        <v>9.7983984991514769E-2</v>
      </c>
      <c r="K1025" s="69">
        <v>0.12071828251544857</v>
      </c>
      <c r="L1025" s="75">
        <v>223.99159011338</v>
      </c>
      <c r="M1025" s="69">
        <v>33.094978851907307</v>
      </c>
      <c r="N1025" s="69">
        <v>26.86010187182303</v>
      </c>
      <c r="O1025" s="102">
        <v>82.563383802095188</v>
      </c>
      <c r="P1025" s="102">
        <v>75.72376541881475</v>
      </c>
    </row>
    <row r="1026" spans="2:16" x14ac:dyDescent="0.2">
      <c r="B1026" s="66">
        <v>39025</v>
      </c>
      <c r="C1026" s="74">
        <v>2006</v>
      </c>
      <c r="D1026" s="75">
        <v>99.236111111111114</v>
      </c>
      <c r="E1026" s="68" t="str">
        <f t="shared" ref="E1026:E1080" si="16">IF(D1026&gt;90,"High","Low")</f>
        <v>High</v>
      </c>
      <c r="F1026" s="75">
        <v>4911.375</v>
      </c>
      <c r="G1026" s="101">
        <v>0.47781566854317781</v>
      </c>
      <c r="H1026" s="101">
        <v>0.31471367412613571</v>
      </c>
      <c r="I1026" s="101">
        <v>4.2500000000000003E-2</v>
      </c>
      <c r="J1026" s="69">
        <v>6.5981773950378478E-2</v>
      </c>
      <c r="K1026" s="69">
        <v>6.5356207610779746E-2</v>
      </c>
      <c r="L1026" s="75">
        <v>224.67666390499852</v>
      </c>
      <c r="M1026" s="69">
        <v>27.314750402257861</v>
      </c>
      <c r="N1026" s="69">
        <v>16.563953792344446</v>
      </c>
      <c r="O1026" s="102">
        <v>86.39966219723604</v>
      </c>
      <c r="P1026" s="102">
        <v>79.546960951268147</v>
      </c>
    </row>
    <row r="1027" spans="2:16" x14ac:dyDescent="0.2">
      <c r="B1027" s="66">
        <v>39026</v>
      </c>
      <c r="C1027" s="74">
        <v>2006</v>
      </c>
      <c r="D1027" s="75">
        <v>94.322916666666671</v>
      </c>
      <c r="E1027" s="68" t="str">
        <f t="shared" si="16"/>
        <v>High</v>
      </c>
      <c r="F1027" s="75">
        <v>5794.875</v>
      </c>
      <c r="G1027" s="101">
        <v>0.61248380809594682</v>
      </c>
      <c r="H1027" s="101">
        <v>0.62631878092452375</v>
      </c>
      <c r="I1027" s="101">
        <v>4.4750000000000005E-2</v>
      </c>
      <c r="J1027" s="69">
        <v>5.1001272108523357E-2</v>
      </c>
      <c r="K1027" s="69">
        <v>0.10164183187290471</v>
      </c>
      <c r="L1027" s="75">
        <v>255.161978139919</v>
      </c>
      <c r="M1027" s="69">
        <v>31.123869687325257</v>
      </c>
      <c r="N1027" s="69">
        <v>29.137654507988113</v>
      </c>
      <c r="O1027" s="102">
        <v>91.823460783739151</v>
      </c>
      <c r="P1027" s="102">
        <v>84.064732527958199</v>
      </c>
    </row>
    <row r="1028" spans="2:16" x14ac:dyDescent="0.2">
      <c r="B1028" s="66">
        <v>39027</v>
      </c>
      <c r="C1028" s="74">
        <v>2006</v>
      </c>
      <c r="D1028" s="75">
        <v>86.684027777777786</v>
      </c>
      <c r="E1028" s="68" t="str">
        <f t="shared" si="16"/>
        <v>Low</v>
      </c>
      <c r="F1028" s="75">
        <v>5786.5360391882477</v>
      </c>
      <c r="G1028" s="101">
        <v>0.81318774060892773</v>
      </c>
      <c r="H1028" s="101">
        <v>1.0278627397776745</v>
      </c>
      <c r="I1028" s="101">
        <v>6.6000000000000003E-2</v>
      </c>
      <c r="J1028" s="69">
        <v>6.3671430795676845E-2</v>
      </c>
      <c r="K1028" s="69">
        <v>0.18422550574510826</v>
      </c>
      <c r="L1028" s="75">
        <v>241.96962589332753</v>
      </c>
      <c r="M1028" s="69">
        <v>33.680636031138562</v>
      </c>
      <c r="N1028" s="69">
        <v>38.022047723727866</v>
      </c>
      <c r="O1028" s="102">
        <v>92.343557839774192</v>
      </c>
      <c r="P1028" s="102">
        <v>82.474087886272443</v>
      </c>
    </row>
    <row r="1029" spans="2:16" x14ac:dyDescent="0.2">
      <c r="B1029" s="66">
        <v>39028</v>
      </c>
      <c r="C1029" s="74">
        <v>2006</v>
      </c>
      <c r="D1029" s="75">
        <v>94.010416666666686</v>
      </c>
      <c r="E1029" s="68" t="str">
        <f t="shared" si="16"/>
        <v>High</v>
      </c>
      <c r="F1029" s="75">
        <v>6116.333333333333</v>
      </c>
      <c r="G1029" s="101">
        <v>0.57297028048865062</v>
      </c>
      <c r="H1029" s="101">
        <v>0.71673752278625535</v>
      </c>
      <c r="I1029" s="101">
        <v>7.2250000000000009E-2</v>
      </c>
      <c r="J1029" s="69">
        <v>6.5874500457252141E-2</v>
      </c>
      <c r="K1029" s="69">
        <v>0.1813775314223636</v>
      </c>
      <c r="L1029" s="75">
        <v>266.88171179686549</v>
      </c>
      <c r="M1029" s="69">
        <v>29.751683364955838</v>
      </c>
      <c r="N1029" s="69">
        <v>31.521727168346128</v>
      </c>
      <c r="O1029" s="102">
        <v>88.699291121962531</v>
      </c>
      <c r="P1029" s="102">
        <v>75.126051923126525</v>
      </c>
    </row>
    <row r="1030" spans="2:16" x14ac:dyDescent="0.2">
      <c r="B1030" s="66">
        <v>39029</v>
      </c>
      <c r="C1030" s="74">
        <v>2006</v>
      </c>
      <c r="D1030" s="75">
        <v>98.211805555555557</v>
      </c>
      <c r="E1030" s="68" t="str">
        <f t="shared" si="16"/>
        <v>High</v>
      </c>
      <c r="F1030" s="75">
        <v>6603.083333333333</v>
      </c>
      <c r="G1030" s="101">
        <v>0.65998120417765693</v>
      </c>
      <c r="H1030" s="101">
        <v>0.53397034071778349</v>
      </c>
      <c r="I1030" s="101">
        <v>7.7249999999999999E-2</v>
      </c>
      <c r="J1030" s="69">
        <v>6.9849592043813899E-2</v>
      </c>
      <c r="K1030" s="69">
        <v>0.1004754686123409</v>
      </c>
      <c r="L1030" s="75">
        <v>264.78901850493179</v>
      </c>
      <c r="M1030" s="69">
        <v>32.091208593996178</v>
      </c>
      <c r="N1030" s="69">
        <v>23.622202782964468</v>
      </c>
      <c r="O1030" s="102">
        <v>89.61063211362783</v>
      </c>
      <c r="P1030" s="102">
        <v>81.528282446317817</v>
      </c>
    </row>
    <row r="1031" spans="2:16" x14ac:dyDescent="0.2">
      <c r="B1031" s="66">
        <v>39030</v>
      </c>
      <c r="C1031" s="74">
        <v>2006</v>
      </c>
      <c r="D1031" s="75">
        <v>89.652777777777771</v>
      </c>
      <c r="E1031" s="68" t="str">
        <f t="shared" si="16"/>
        <v>Low</v>
      </c>
      <c r="F1031" s="75">
        <v>6283.6823612087192</v>
      </c>
      <c r="G1031" s="101">
        <v>0.63454330123017155</v>
      </c>
      <c r="H1031" s="101">
        <v>0.62456984498892831</v>
      </c>
      <c r="I1031" s="101">
        <v>6.9750000000000006E-2</v>
      </c>
      <c r="J1031" s="69">
        <v>5.1806158805598357E-2</v>
      </c>
      <c r="K1031" s="69">
        <v>9.0336445711069635E-2</v>
      </c>
      <c r="L1031" s="75">
        <v>242.059825587852</v>
      </c>
      <c r="M1031" s="69">
        <v>31.30390107581804</v>
      </c>
      <c r="N1031" s="69">
        <v>28.741142558844356</v>
      </c>
      <c r="O1031" s="102">
        <v>91.987792065197041</v>
      </c>
      <c r="P1031" s="102">
        <v>85.805675136167437</v>
      </c>
    </row>
    <row r="1032" spans="2:16" x14ac:dyDescent="0.2">
      <c r="B1032" s="66">
        <v>39031</v>
      </c>
      <c r="C1032" s="74">
        <v>2006</v>
      </c>
      <c r="D1032" s="75">
        <v>84.84375</v>
      </c>
      <c r="E1032" s="68" t="str">
        <f t="shared" si="16"/>
        <v>Low</v>
      </c>
      <c r="F1032" s="75">
        <v>5968.375</v>
      </c>
      <c r="G1032" s="101">
        <v>0.82899096398663785</v>
      </c>
      <c r="H1032" s="101">
        <v>1.0526481256340015</v>
      </c>
      <c r="I1032" s="101">
        <v>6.3E-2</v>
      </c>
      <c r="J1032" s="69">
        <v>5.2977479569333151E-2</v>
      </c>
      <c r="K1032" s="69">
        <v>0.14970841951690086</v>
      </c>
      <c r="L1032" s="75">
        <v>254.00628450125376</v>
      </c>
      <c r="M1032" s="69">
        <v>32.988969839630542</v>
      </c>
      <c r="N1032" s="69">
        <v>38.471895008706227</v>
      </c>
      <c r="O1032" s="102">
        <v>93.758473355035491</v>
      </c>
      <c r="P1032" s="102">
        <v>86.109670520062664</v>
      </c>
    </row>
    <row r="1033" spans="2:16" x14ac:dyDescent="0.2">
      <c r="B1033" s="66">
        <v>39032</v>
      </c>
      <c r="C1033" s="74">
        <v>2006</v>
      </c>
      <c r="D1033" s="75">
        <v>88.940972222222214</v>
      </c>
      <c r="E1033" s="68" t="str">
        <f t="shared" si="16"/>
        <v>Low</v>
      </c>
      <c r="F1033" s="75">
        <v>5302.416666666667</v>
      </c>
      <c r="G1033" s="101">
        <v>0.50979894464127995</v>
      </c>
      <c r="H1033" s="101">
        <v>0.43446656459083122</v>
      </c>
      <c r="I1033" s="101">
        <v>6.4750000000000002E-2</v>
      </c>
      <c r="J1033" s="69">
        <v>5.9654594900116133E-2</v>
      </c>
      <c r="K1033" s="69">
        <v>8.2626777773908824E-2</v>
      </c>
      <c r="L1033" s="75">
        <v>237.19243126517426</v>
      </c>
      <c r="M1033" s="69">
        <v>30.186505437214674</v>
      </c>
      <c r="N1033" s="69">
        <v>23.630223152593672</v>
      </c>
      <c r="O1033" s="102">
        <v>88.473235099739711</v>
      </c>
      <c r="P1033" s="102">
        <v>81.266108466709071</v>
      </c>
    </row>
    <row r="1034" spans="2:16" x14ac:dyDescent="0.2">
      <c r="B1034" s="66">
        <v>39033</v>
      </c>
      <c r="C1034" s="74">
        <v>2006</v>
      </c>
      <c r="D1034" s="75">
        <v>100</v>
      </c>
      <c r="E1034" s="68" t="str">
        <f t="shared" si="16"/>
        <v>High</v>
      </c>
      <c r="F1034" s="75">
        <v>4990.125</v>
      </c>
      <c r="G1034" s="101">
        <v>0.5988121001408615</v>
      </c>
      <c r="H1034" s="101">
        <v>0.37366499432863243</v>
      </c>
      <c r="I1034" s="101">
        <v>8.2000000000000003E-2</v>
      </c>
      <c r="J1034" s="69">
        <v>4.2385925551865287E-2</v>
      </c>
      <c r="K1034" s="69">
        <v>6.5985602695274231E-2</v>
      </c>
      <c r="L1034" s="75">
        <v>209.79494266994249</v>
      </c>
      <c r="M1034" s="69">
        <v>29.408870147316879</v>
      </c>
      <c r="N1034" s="69">
        <v>16.304340122561474</v>
      </c>
      <c r="O1034" s="102">
        <v>93.055644823378117</v>
      </c>
      <c r="P1034" s="102">
        <v>82.675296850206493</v>
      </c>
    </row>
    <row r="1035" spans="2:16" x14ac:dyDescent="0.2">
      <c r="B1035" s="66">
        <v>39034</v>
      </c>
      <c r="C1035" s="74">
        <v>2006</v>
      </c>
      <c r="D1035" s="75">
        <v>99.548611111111114</v>
      </c>
      <c r="E1035" s="68" t="str">
        <f t="shared" si="16"/>
        <v>High</v>
      </c>
      <c r="F1035" s="75">
        <v>5869.041666666667</v>
      </c>
      <c r="G1035" s="101">
        <v>0.65473112525859556</v>
      </c>
      <c r="H1035" s="101">
        <v>0.41686413303470898</v>
      </c>
      <c r="I1035" s="101">
        <v>8.4499999999999992E-2</v>
      </c>
      <c r="J1035" s="69">
        <v>5.6732639509910067E-2</v>
      </c>
      <c r="K1035" s="69">
        <v>7.1309926343818039E-2</v>
      </c>
      <c r="L1035" s="75">
        <v>254.10436417407627</v>
      </c>
      <c r="M1035" s="69">
        <v>32.385287190207407</v>
      </c>
      <c r="N1035" s="69">
        <v>18.752300342769178</v>
      </c>
      <c r="O1035" s="102">
        <v>91.494918582855917</v>
      </c>
      <c r="P1035" s="102">
        <v>83.209369218924266</v>
      </c>
    </row>
    <row r="1036" spans="2:16" x14ac:dyDescent="0.2">
      <c r="B1036" s="66">
        <v>39035</v>
      </c>
      <c r="C1036" s="74">
        <v>2006</v>
      </c>
      <c r="D1036" s="75">
        <v>84.288194444444457</v>
      </c>
      <c r="E1036" s="68" t="str">
        <f t="shared" si="16"/>
        <v>Low</v>
      </c>
      <c r="F1036" s="75">
        <v>6244.237762237758</v>
      </c>
      <c r="G1036" s="101">
        <v>0.56373486833887687</v>
      </c>
      <c r="H1036" s="101">
        <v>0.42494179292606554</v>
      </c>
      <c r="I1036" s="101">
        <v>7.0500000000000007E-2</v>
      </c>
      <c r="J1036" s="69">
        <v>7.1099735378071779E-2</v>
      </c>
      <c r="K1036" s="69">
        <v>0.10294480989581381</v>
      </c>
      <c r="L1036" s="75">
        <v>272.28068485349149</v>
      </c>
      <c r="M1036" s="69">
        <v>28.437741642882116</v>
      </c>
      <c r="N1036" s="69">
        <v>18.643911811535204</v>
      </c>
      <c r="O1036" s="102">
        <v>87.606474702671221</v>
      </c>
      <c r="P1036" s="102">
        <v>76.19449449473251</v>
      </c>
    </row>
    <row r="1037" spans="2:16" x14ac:dyDescent="0.2">
      <c r="B1037" s="66">
        <v>39036</v>
      </c>
      <c r="C1037" s="74">
        <v>2006</v>
      </c>
      <c r="D1037" s="75">
        <v>68.767361111111114</v>
      </c>
      <c r="E1037" s="68" t="str">
        <f t="shared" si="16"/>
        <v>Low</v>
      </c>
      <c r="F1037" s="75">
        <v>5728.791666666667</v>
      </c>
      <c r="G1037" s="101">
        <v>0.60844629761671676</v>
      </c>
      <c r="H1037" s="101">
        <v>0.42506136098704644</v>
      </c>
      <c r="I1037" s="101">
        <v>5.6499999999999995E-2</v>
      </c>
      <c r="J1037" s="69">
        <v>5.5930834505645836E-2</v>
      </c>
      <c r="K1037" s="69">
        <v>7.7090076376756272E-2</v>
      </c>
      <c r="L1037" s="75">
        <v>231.70967437706173</v>
      </c>
      <c r="M1037" s="69">
        <v>29.253064869918354</v>
      </c>
      <c r="N1037" s="69">
        <v>18.465093906537305</v>
      </c>
      <c r="O1037" s="102">
        <v>90.980802168036789</v>
      </c>
      <c r="P1037" s="102">
        <v>82.205435113300666</v>
      </c>
    </row>
    <row r="1038" spans="2:16" x14ac:dyDescent="0.2">
      <c r="B1038" s="66">
        <v>39037</v>
      </c>
      <c r="C1038" s="74">
        <v>2006</v>
      </c>
      <c r="D1038" s="75">
        <v>96.909722222222214</v>
      </c>
      <c r="E1038" s="68" t="str">
        <f t="shared" si="16"/>
        <v>High</v>
      </c>
      <c r="F1038" s="75">
        <v>6611.940298507463</v>
      </c>
      <c r="G1038" s="101">
        <v>0.60938037839987103</v>
      </c>
      <c r="H1038" s="101">
        <v>0.54243416634569497</v>
      </c>
      <c r="I1038" s="101">
        <v>5.2750000000000005E-2</v>
      </c>
      <c r="J1038" s="69">
        <v>5.9625964593347916E-2</v>
      </c>
      <c r="K1038" s="69">
        <v>0.1110936790299254</v>
      </c>
      <c r="L1038" s="75">
        <v>214.3964084011925</v>
      </c>
      <c r="M1038" s="69">
        <v>29.36094808720976</v>
      </c>
      <c r="N1038" s="69">
        <v>23.100989041447615</v>
      </c>
      <c r="O1038" s="102">
        <v>90.398619979505469</v>
      </c>
      <c r="P1038" s="102">
        <v>79.903118409491796</v>
      </c>
    </row>
    <row r="1039" spans="2:16" x14ac:dyDescent="0.2">
      <c r="B1039" s="66">
        <v>39038</v>
      </c>
      <c r="C1039" s="74">
        <v>2006</v>
      </c>
      <c r="D1039" s="75">
        <v>91.614583333333329</v>
      </c>
      <c r="E1039" s="68" t="str">
        <f t="shared" si="16"/>
        <v>High</v>
      </c>
      <c r="F1039" s="75">
        <v>6257.625</v>
      </c>
      <c r="G1039" s="101">
        <v>0.75141350963477893</v>
      </c>
      <c r="H1039" s="101">
        <v>0.99276041131945691</v>
      </c>
      <c r="I1039" s="101">
        <v>6.6000000000000003E-2</v>
      </c>
      <c r="J1039" s="69">
        <v>5.8035348892057116E-2</v>
      </c>
      <c r="K1039" s="69">
        <v>0.18379097514171808</v>
      </c>
      <c r="L1039" s="75">
        <v>290.41721748437624</v>
      </c>
      <c r="M1039" s="69">
        <v>33.417391852927196</v>
      </c>
      <c r="N1039" s="69">
        <v>39.104027763969128</v>
      </c>
      <c r="O1039" s="102">
        <v>92.436487500927058</v>
      </c>
      <c r="P1039" s="102">
        <v>81.87040227534068</v>
      </c>
    </row>
    <row r="1040" spans="2:16" x14ac:dyDescent="0.2">
      <c r="B1040" s="66">
        <v>39039</v>
      </c>
      <c r="C1040" s="74">
        <v>2006</v>
      </c>
      <c r="D1040" s="75">
        <v>98.315972222222214</v>
      </c>
      <c r="E1040" s="68" t="str">
        <f t="shared" si="16"/>
        <v>High</v>
      </c>
      <c r="F1040" s="75">
        <v>6104.291666666667</v>
      </c>
      <c r="G1040" s="101">
        <v>0.60503843761643106</v>
      </c>
      <c r="H1040" s="101">
        <v>0.69534075893326408</v>
      </c>
      <c r="I1040" s="101">
        <v>6.4500000000000002E-2</v>
      </c>
      <c r="J1040" s="69">
        <v>5.9462476231154818E-2</v>
      </c>
      <c r="K1040" s="69">
        <v>0.12689575161970754</v>
      </c>
      <c r="L1040" s="75">
        <v>234.63594307698801</v>
      </c>
      <c r="M1040" s="69">
        <v>33.568225650741482</v>
      </c>
      <c r="N1040" s="69">
        <v>35.039730441700016</v>
      </c>
      <c r="O1040" s="102">
        <v>90.330938176539604</v>
      </c>
      <c r="P1040" s="102">
        <v>82.045387416621637</v>
      </c>
    </row>
    <row r="1041" spans="2:16" x14ac:dyDescent="0.2">
      <c r="B1041" s="66">
        <v>39040</v>
      </c>
      <c r="C1041" s="74">
        <v>2006</v>
      </c>
      <c r="D1041" s="75">
        <v>97.743055555555571</v>
      </c>
      <c r="E1041" s="68" t="str">
        <f t="shared" si="16"/>
        <v>High</v>
      </c>
      <c r="F1041" s="75">
        <v>5900.875</v>
      </c>
      <c r="G1041" s="101">
        <v>0.55530981569633042</v>
      </c>
      <c r="H1041" s="101">
        <v>0.53801709268194686</v>
      </c>
      <c r="I1041" s="101">
        <v>7.9000000000000001E-2</v>
      </c>
      <c r="J1041" s="69">
        <v>5.4924423881495578E-2</v>
      </c>
      <c r="K1041" s="69">
        <v>9.8337359968558594E-2</v>
      </c>
      <c r="L1041" s="75">
        <v>279.691241528332</v>
      </c>
      <c r="M1041" s="69">
        <v>34.461191437884956</v>
      </c>
      <c r="N1041" s="69">
        <v>30.330460571045844</v>
      </c>
      <c r="O1041" s="102">
        <v>90.252968316482182</v>
      </c>
      <c r="P1041" s="102">
        <v>81.987848112686123</v>
      </c>
    </row>
    <row r="1042" spans="2:16" x14ac:dyDescent="0.2">
      <c r="B1042" s="66">
        <v>39041</v>
      </c>
      <c r="C1042" s="74">
        <v>2006</v>
      </c>
      <c r="D1042" s="75">
        <v>98.524305555555543</v>
      </c>
      <c r="E1042" s="68" t="str">
        <f t="shared" si="16"/>
        <v>High</v>
      </c>
      <c r="F1042" s="75">
        <v>5726.458333333333</v>
      </c>
      <c r="G1042" s="101">
        <v>0.51657054611670972</v>
      </c>
      <c r="H1042" s="101">
        <v>0.4046230250603558</v>
      </c>
      <c r="I1042" s="101">
        <v>6.4000000000000001E-2</v>
      </c>
      <c r="J1042" s="69">
        <v>4.9924726308214172E-2</v>
      </c>
      <c r="K1042" s="69">
        <v>6.5344029840844933E-2</v>
      </c>
      <c r="L1042" s="75">
        <v>240.16804766310625</v>
      </c>
      <c r="M1042" s="69">
        <v>26.577727647341614</v>
      </c>
      <c r="N1042" s="69">
        <v>19.35230682335305</v>
      </c>
      <c r="O1042" s="102">
        <v>90.50445422855563</v>
      </c>
      <c r="P1042" s="102">
        <v>84.132519584600487</v>
      </c>
    </row>
    <row r="1043" spans="2:16" x14ac:dyDescent="0.2">
      <c r="B1043" s="66">
        <v>39042</v>
      </c>
      <c r="C1043" s="74">
        <v>2006</v>
      </c>
      <c r="D1043" s="75">
        <v>97.118055555555557</v>
      </c>
      <c r="E1043" s="68" t="str">
        <f t="shared" si="16"/>
        <v>High</v>
      </c>
      <c r="F1043" s="75">
        <v>6090.25</v>
      </c>
      <c r="G1043" s="101">
        <v>0.54892328655268674</v>
      </c>
      <c r="H1043" s="101">
        <v>0.62465103004070721</v>
      </c>
      <c r="I1043" s="101">
        <v>6.5250000000000002E-2</v>
      </c>
      <c r="J1043" s="69">
        <v>7.2438160299334003E-2</v>
      </c>
      <c r="K1043" s="69">
        <v>9.5983079407840677E-2</v>
      </c>
      <c r="L1043" s="75">
        <v>267.42764285714276</v>
      </c>
      <c r="M1043" s="69">
        <v>26.168273040892167</v>
      </c>
      <c r="N1043" s="69">
        <v>29.049303328579406</v>
      </c>
      <c r="O1043" s="102">
        <v>87.043467334143443</v>
      </c>
      <c r="P1043" s="102">
        <v>84.912384314828287</v>
      </c>
    </row>
    <row r="1044" spans="2:16" x14ac:dyDescent="0.2">
      <c r="B1044" s="66">
        <v>39043</v>
      </c>
      <c r="C1044" s="74">
        <v>2006</v>
      </c>
      <c r="D1044" s="75">
        <v>73.871527777777771</v>
      </c>
      <c r="E1044" s="68" t="str">
        <f t="shared" si="16"/>
        <v>Low</v>
      </c>
      <c r="F1044" s="75">
        <v>5429.1240875912372</v>
      </c>
      <c r="G1044" s="101">
        <v>0.61497990618690768</v>
      </c>
      <c r="H1044" s="101">
        <v>0.74833564095760907</v>
      </c>
      <c r="I1044" s="101">
        <v>7.9500000000000001E-2</v>
      </c>
      <c r="J1044" s="69">
        <v>5.8657501619908653E-2</v>
      </c>
      <c r="K1044" s="69">
        <v>9.6342142993282587E-2</v>
      </c>
      <c r="L1044" s="75">
        <v>225.92496147381348</v>
      </c>
      <c r="M1044" s="69">
        <v>27.984381348413851</v>
      </c>
      <c r="N1044" s="69">
        <v>32.824441451448422</v>
      </c>
      <c r="O1044" s="102">
        <v>90.65185361018807</v>
      </c>
      <c r="P1044" s="102">
        <v>87.382168729694371</v>
      </c>
    </row>
    <row r="1045" spans="2:16" x14ac:dyDescent="0.2">
      <c r="B1045" s="66">
        <v>39044</v>
      </c>
      <c r="C1045" s="74">
        <v>2006</v>
      </c>
      <c r="D1045" s="75">
        <v>74.375</v>
      </c>
      <c r="E1045" s="68" t="str">
        <f t="shared" si="16"/>
        <v>Low</v>
      </c>
      <c r="F1045" s="75">
        <v>5394.125</v>
      </c>
      <c r="G1045" s="101">
        <v>0.63191537973543743</v>
      </c>
      <c r="H1045" s="101">
        <v>0.61111307912358348</v>
      </c>
      <c r="I1045" s="101">
        <v>8.975000000000001E-2</v>
      </c>
      <c r="J1045" s="69">
        <v>6.450511435974926E-2</v>
      </c>
      <c r="K1045" s="69">
        <v>0.12873784479143766</v>
      </c>
      <c r="L1045" s="75">
        <v>217.21531776454452</v>
      </c>
      <c r="M1045" s="69">
        <v>32.019876418627717</v>
      </c>
      <c r="N1045" s="69">
        <v>27.295110293270728</v>
      </c>
      <c r="O1045" s="102">
        <v>89.973381339188649</v>
      </c>
      <c r="P1045" s="102">
        <v>79.307925725067562</v>
      </c>
    </row>
    <row r="1046" spans="2:16" x14ac:dyDescent="0.2">
      <c r="B1046" s="66">
        <v>39045</v>
      </c>
      <c r="C1046" s="74">
        <v>2006</v>
      </c>
      <c r="D1046" s="75">
        <v>79.913194444444443</v>
      </c>
      <c r="E1046" s="68" t="str">
        <f t="shared" si="16"/>
        <v>Low</v>
      </c>
      <c r="F1046" s="75">
        <v>5974.791666666667</v>
      </c>
      <c r="G1046" s="101">
        <v>0.77622312660727366</v>
      </c>
      <c r="H1046" s="101">
        <v>1.0529790901195997</v>
      </c>
      <c r="I1046" s="101">
        <v>8.6249999999999993E-2</v>
      </c>
      <c r="J1046" s="69">
        <v>6.9721471952207903E-2</v>
      </c>
      <c r="K1046" s="69">
        <v>0.17040549803663846</v>
      </c>
      <c r="L1046" s="75">
        <v>291.47487814386022</v>
      </c>
      <c r="M1046" s="69">
        <v>32.543593855161376</v>
      </c>
      <c r="N1046" s="69">
        <v>40.736845690680717</v>
      </c>
      <c r="O1046" s="102">
        <v>91.212339617063634</v>
      </c>
      <c r="P1046" s="102">
        <v>84.167090182361591</v>
      </c>
    </row>
    <row r="1047" spans="2:16" x14ac:dyDescent="0.2">
      <c r="B1047" s="66">
        <v>39046</v>
      </c>
      <c r="C1047" s="74">
        <v>2006</v>
      </c>
      <c r="D1047" s="75">
        <v>93.506944444444443</v>
      </c>
      <c r="E1047" s="68" t="str">
        <f t="shared" si="16"/>
        <v>High</v>
      </c>
      <c r="F1047" s="75">
        <v>6096.7011043819066</v>
      </c>
      <c r="G1047" s="101">
        <v>0.67764292847838892</v>
      </c>
      <c r="H1047" s="101">
        <v>0.66257698554841105</v>
      </c>
      <c r="I1047" s="101">
        <v>6.6750000000000004E-2</v>
      </c>
      <c r="J1047" s="69">
        <v>6.1906792435038813E-2</v>
      </c>
      <c r="K1047" s="69">
        <v>0.15279423326150246</v>
      </c>
      <c r="L1047" s="75">
        <v>291.02371685723023</v>
      </c>
      <c r="M1047" s="69">
        <v>31.828955513345637</v>
      </c>
      <c r="N1047" s="69">
        <v>26.45332654298209</v>
      </c>
      <c r="O1047" s="102">
        <v>91.041118944266699</v>
      </c>
      <c r="P1047" s="102">
        <v>77.385582584304188</v>
      </c>
    </row>
    <row r="1048" spans="2:16" x14ac:dyDescent="0.2">
      <c r="B1048" s="66">
        <v>39047</v>
      </c>
      <c r="C1048" s="74">
        <v>2006</v>
      </c>
      <c r="D1048" s="75">
        <v>91.909722222222214</v>
      </c>
      <c r="E1048" s="68" t="str">
        <f t="shared" si="16"/>
        <v>High</v>
      </c>
      <c r="F1048" s="75">
        <v>6131.6196447230932</v>
      </c>
      <c r="G1048" s="101">
        <v>0.59912142656650691</v>
      </c>
      <c r="H1048" s="101">
        <v>0.55862648049734498</v>
      </c>
      <c r="I1048" s="101">
        <v>5.8249999999999996E-2</v>
      </c>
      <c r="J1048" s="69">
        <v>6.8000651594696898E-2</v>
      </c>
      <c r="K1048" s="69">
        <v>0.12447370771109444</v>
      </c>
      <c r="L1048" s="75">
        <v>261.07989961011401</v>
      </c>
      <c r="M1048" s="69">
        <v>30.927144291921529</v>
      </c>
      <c r="N1048" s="69">
        <v>25.349367996160112</v>
      </c>
      <c r="O1048" s="102">
        <v>88.844738171576523</v>
      </c>
      <c r="P1048" s="102">
        <v>78.100238543783121</v>
      </c>
    </row>
    <row r="1049" spans="2:16" x14ac:dyDescent="0.2">
      <c r="B1049" s="66">
        <v>39048</v>
      </c>
      <c r="C1049" s="74">
        <v>2006</v>
      </c>
      <c r="D1049" s="75">
        <v>99.149305555555557</v>
      </c>
      <c r="E1049" s="68" t="str">
        <f t="shared" si="16"/>
        <v>High</v>
      </c>
      <c r="F1049" s="75">
        <v>6482.0696937697994</v>
      </c>
      <c r="G1049" s="101">
        <v>0.7323102986490555</v>
      </c>
      <c r="H1049" s="101">
        <v>0.61398798910818897</v>
      </c>
      <c r="I1049" s="101">
        <v>6.8250000000000005E-2</v>
      </c>
      <c r="J1049" s="69">
        <v>6.9014618905872821E-2</v>
      </c>
      <c r="K1049" s="69">
        <v>0.11420031735992107</v>
      </c>
      <c r="L1049" s="75">
        <v>273.45720290036076</v>
      </c>
      <c r="M1049" s="69">
        <v>32.143528230666519</v>
      </c>
      <c r="N1049" s="69">
        <v>24.281926962405453</v>
      </c>
      <c r="O1049" s="102">
        <v>90.770080308895814</v>
      </c>
      <c r="P1049" s="102">
        <v>81.783857123283056</v>
      </c>
    </row>
    <row r="1050" spans="2:16" x14ac:dyDescent="0.2">
      <c r="B1050" s="66">
        <v>39049</v>
      </c>
      <c r="C1050" s="74">
        <v>2006</v>
      </c>
      <c r="D1050" s="75">
        <v>96.284722222222229</v>
      </c>
      <c r="E1050" s="68" t="str">
        <f t="shared" si="16"/>
        <v>High</v>
      </c>
      <c r="F1050" s="75">
        <v>6455.5</v>
      </c>
      <c r="G1050" s="101">
        <v>0.76138476079828576</v>
      </c>
      <c r="H1050" s="101">
        <v>0.63356553322180054</v>
      </c>
      <c r="I1050" s="101">
        <v>6.1499999999999999E-2</v>
      </c>
      <c r="J1050" s="69">
        <v>7.3142894331782976E-2</v>
      </c>
      <c r="K1050" s="69">
        <v>0.12818764150725112</v>
      </c>
      <c r="L1050" s="75">
        <v>232.88810000062176</v>
      </c>
      <c r="M1050" s="69">
        <v>32.458169350042674</v>
      </c>
      <c r="N1050" s="69">
        <v>23.908382584728649</v>
      </c>
      <c r="O1050" s="102">
        <v>90.596982177630707</v>
      </c>
      <c r="P1050" s="102">
        <v>80.195969768741904</v>
      </c>
    </row>
    <row r="1051" spans="2:16" x14ac:dyDescent="0.2">
      <c r="B1051" s="66">
        <v>39050</v>
      </c>
      <c r="C1051" s="74">
        <v>2006</v>
      </c>
      <c r="D1051" s="75">
        <v>89.166666666666657</v>
      </c>
      <c r="E1051" s="68" t="str">
        <f t="shared" si="16"/>
        <v>Low</v>
      </c>
      <c r="F1051" s="75">
        <v>6042.1169916434492</v>
      </c>
      <c r="G1051" s="101">
        <v>0.84141692179519811</v>
      </c>
      <c r="H1051" s="101">
        <v>0.62801684666906388</v>
      </c>
      <c r="I1051" s="101">
        <v>8.0499999999999988E-2</v>
      </c>
      <c r="J1051" s="69">
        <v>6.8874665361203596E-2</v>
      </c>
      <c r="K1051" s="69">
        <v>0.10859331753348493</v>
      </c>
      <c r="L1051" s="75">
        <v>256.83582080323578</v>
      </c>
      <c r="M1051" s="69">
        <v>37.642543232945613</v>
      </c>
      <c r="N1051" s="69">
        <v>25.37147407587041</v>
      </c>
      <c r="O1051" s="102">
        <v>91.98271825372494</v>
      </c>
      <c r="P1051" s="102">
        <v>83.064017032513092</v>
      </c>
    </row>
    <row r="1052" spans="2:16" x14ac:dyDescent="0.2">
      <c r="B1052" s="66">
        <v>39051</v>
      </c>
      <c r="C1052" s="74">
        <v>2006</v>
      </c>
      <c r="D1052" s="75">
        <v>74.461805555555557</v>
      </c>
      <c r="E1052" s="68" t="str">
        <f t="shared" si="16"/>
        <v>Low</v>
      </c>
      <c r="F1052" s="75">
        <v>5849.291666666667</v>
      </c>
      <c r="G1052" s="101">
        <v>0.77192957276201546</v>
      </c>
      <c r="H1052" s="101">
        <v>0.55618299818111883</v>
      </c>
      <c r="I1052" s="101">
        <v>6.0249999999999998E-2</v>
      </c>
      <c r="J1052" s="69">
        <v>6.7411142537240412E-2</v>
      </c>
      <c r="K1052" s="69">
        <v>8.5666119361478332E-2</v>
      </c>
      <c r="L1052" s="75">
        <v>302.54074926479984</v>
      </c>
      <c r="M1052" s="69">
        <v>34.363707351133918</v>
      </c>
      <c r="N1052" s="69">
        <v>22.990518139159015</v>
      </c>
      <c r="O1052" s="102">
        <v>91.445828725118076</v>
      </c>
      <c r="P1052" s="102">
        <v>84.912693560062323</v>
      </c>
    </row>
    <row r="1053" spans="2:16" x14ac:dyDescent="0.2">
      <c r="B1053" s="66">
        <v>39052</v>
      </c>
      <c r="C1053" s="74">
        <v>2006</v>
      </c>
      <c r="D1053" s="75">
        <v>75</v>
      </c>
      <c r="E1053" s="68" t="str">
        <f t="shared" si="16"/>
        <v>Low</v>
      </c>
      <c r="F1053" s="75">
        <v>6052.333333333333</v>
      </c>
      <c r="G1053" s="101">
        <v>0.63809216178884176</v>
      </c>
      <c r="H1053" s="101">
        <v>0.45874588772236607</v>
      </c>
      <c r="I1053" s="101">
        <v>6.1499999999999999E-2</v>
      </c>
      <c r="J1053" s="69">
        <v>6.8471143430155756E-2</v>
      </c>
      <c r="K1053" s="69">
        <v>9.1069066486877501E-2</v>
      </c>
      <c r="L1053" s="75">
        <v>229.6140292260765</v>
      </c>
      <c r="M1053" s="69">
        <v>30.426117565001398</v>
      </c>
      <c r="N1053" s="69">
        <v>19.686120307289237</v>
      </c>
      <c r="O1053" s="102">
        <v>89.470399781918715</v>
      </c>
      <c r="P1053" s="102">
        <v>80.520080319202179</v>
      </c>
    </row>
    <row r="1054" spans="2:16" x14ac:dyDescent="0.2">
      <c r="B1054" s="66">
        <v>39053</v>
      </c>
      <c r="C1054" s="74">
        <v>2006</v>
      </c>
      <c r="D1054" s="75">
        <v>66.25</v>
      </c>
      <c r="E1054" s="68" t="str">
        <f t="shared" si="16"/>
        <v>Low</v>
      </c>
      <c r="F1054" s="75">
        <v>5341.7850892544584</v>
      </c>
      <c r="G1054" s="101">
        <v>0.65378284637990558</v>
      </c>
      <c r="H1054" s="101">
        <v>0.61707573779185232</v>
      </c>
      <c r="I1054" s="101">
        <v>7.2250000000000009E-2</v>
      </c>
      <c r="J1054" s="69">
        <v>5.4979266677246945E-2</v>
      </c>
      <c r="K1054" s="69">
        <v>0.13351704050485932</v>
      </c>
      <c r="L1054" s="75">
        <v>201.80909317308226</v>
      </c>
      <c r="M1054" s="69">
        <v>29.937335369923378</v>
      </c>
      <c r="N1054" s="69">
        <v>24.26457509186212</v>
      </c>
      <c r="O1054" s="102">
        <v>91.758364963174614</v>
      </c>
      <c r="P1054" s="102">
        <v>78.795291193026998</v>
      </c>
    </row>
    <row r="1055" spans="2:16" x14ac:dyDescent="0.2">
      <c r="B1055" s="66">
        <v>39054</v>
      </c>
      <c r="C1055" s="74">
        <v>2006</v>
      </c>
      <c r="D1055" s="75">
        <v>67.708333333333343</v>
      </c>
      <c r="E1055" s="68" t="str">
        <f t="shared" si="16"/>
        <v>Low</v>
      </c>
      <c r="F1055" s="75">
        <v>4737.7453027139873</v>
      </c>
      <c r="G1055" s="101">
        <v>0.66359891749147337</v>
      </c>
      <c r="H1055" s="101">
        <v>0.79139587584203608</v>
      </c>
      <c r="I1055" s="101">
        <v>6.225E-2</v>
      </c>
      <c r="J1055" s="69">
        <v>5.5125940596470351E-2</v>
      </c>
      <c r="K1055" s="69">
        <v>0.2144352650551995</v>
      </c>
      <c r="L1055" s="75">
        <v>231.33996497690325</v>
      </c>
      <c r="M1055" s="69">
        <v>29.863076541777001</v>
      </c>
      <c r="N1055" s="69">
        <v>28.478654660763588</v>
      </c>
      <c r="O1055" s="102">
        <v>91.862457269347146</v>
      </c>
      <c r="P1055" s="102">
        <v>73.457283941132943</v>
      </c>
    </row>
    <row r="1056" spans="2:16" x14ac:dyDescent="0.2">
      <c r="B1056" s="66">
        <v>39055</v>
      </c>
      <c r="C1056" s="74">
        <v>2006</v>
      </c>
      <c r="D1056" s="75">
        <v>1.0416666666666665</v>
      </c>
      <c r="E1056" s="68" t="str">
        <f t="shared" si="16"/>
        <v>Low</v>
      </c>
      <c r="F1056" s="75">
        <v>3621.7391739130435</v>
      </c>
      <c r="G1056" s="101">
        <v>0.54817582341926019</v>
      </c>
      <c r="H1056" s="101">
        <v>0.48843949413638299</v>
      </c>
      <c r="I1056" s="101">
        <v>0</v>
      </c>
      <c r="J1056" s="69">
        <v>6.3968216297011701E-2</v>
      </c>
      <c r="K1056" s="69">
        <v>0.16216097821790598</v>
      </c>
      <c r="L1056" s="75">
        <v>215.1391094538275</v>
      </c>
      <c r="M1056" s="69">
        <v>28.349439007296116</v>
      </c>
      <c r="N1056" s="69">
        <v>19.221489648906726</v>
      </c>
      <c r="O1056" s="102">
        <v>88.529012245742521</v>
      </c>
      <c r="P1056" s="102">
        <v>67.36546257889276</v>
      </c>
    </row>
    <row r="1057" spans="2:16" x14ac:dyDescent="0.2">
      <c r="B1057" s="66">
        <v>39059</v>
      </c>
      <c r="C1057" s="74">
        <v>2006</v>
      </c>
      <c r="D1057" s="75">
        <v>5.8159722222222214</v>
      </c>
      <c r="E1057" s="68" t="str">
        <f t="shared" si="16"/>
        <v>Low</v>
      </c>
      <c r="F1057" s="75">
        <v>3686.9081114206147</v>
      </c>
      <c r="G1057" s="101">
        <v>0.66986999392683766</v>
      </c>
      <c r="H1057" s="101">
        <v>0.52487709524136994</v>
      </c>
      <c r="I1057" s="101">
        <v>7.2250000000000009E-2</v>
      </c>
      <c r="J1057" s="69">
        <v>0.14688008877704589</v>
      </c>
      <c r="K1057" s="69">
        <v>0.15653423869666339</v>
      </c>
      <c r="L1057" s="75">
        <v>207</v>
      </c>
      <c r="M1057" s="69">
        <v>25.951705836396979</v>
      </c>
      <c r="N1057" s="69">
        <v>18.330716178101181</v>
      </c>
      <c r="O1057" s="102">
        <v>78.517281910647654</v>
      </c>
      <c r="P1057" s="102">
        <v>70.780183364500658</v>
      </c>
    </row>
    <row r="1058" spans="2:16" x14ac:dyDescent="0.2">
      <c r="B1058" s="66">
        <v>39060</v>
      </c>
      <c r="C1058" s="74">
        <v>2006</v>
      </c>
      <c r="D1058" s="75">
        <v>39.791666666666671</v>
      </c>
      <c r="E1058" s="68" t="str">
        <f t="shared" si="16"/>
        <v>Low</v>
      </c>
      <c r="F1058" s="75">
        <v>4226.7921686747022</v>
      </c>
      <c r="G1058" s="101">
        <v>0.68254199291802509</v>
      </c>
      <c r="H1058" s="101">
        <v>0.69198023288617139</v>
      </c>
      <c r="I1058" s="101">
        <v>0.13450000000000001</v>
      </c>
      <c r="J1058" s="69">
        <v>8.0245474776628717E-2</v>
      </c>
      <c r="K1058" s="69">
        <v>0.11985108617367952</v>
      </c>
      <c r="L1058" s="75">
        <v>197.78229475288626</v>
      </c>
      <c r="M1058" s="69">
        <v>30.92625538154839</v>
      </c>
      <c r="N1058" s="69">
        <v>29.420555835613584</v>
      </c>
      <c r="O1058" s="102">
        <v>88.471940032538782</v>
      </c>
      <c r="P1058" s="102">
        <v>83.016567761798669</v>
      </c>
    </row>
    <row r="1059" spans="2:16" x14ac:dyDescent="0.2">
      <c r="B1059" s="66">
        <v>39061</v>
      </c>
      <c r="C1059" s="74">
        <v>2006</v>
      </c>
      <c r="D1059" s="75">
        <v>53.350694444444443</v>
      </c>
      <c r="E1059" s="68" t="str">
        <f t="shared" si="16"/>
        <v>Low</v>
      </c>
      <c r="F1059" s="75">
        <v>5139.3939393939309</v>
      </c>
      <c r="G1059" s="101">
        <v>0.69669654173054241</v>
      </c>
      <c r="H1059" s="101">
        <v>0.65706453567570766</v>
      </c>
      <c r="I1059" s="101">
        <v>6.25E-2</v>
      </c>
      <c r="J1059" s="69">
        <v>8.4233875929563079E-2</v>
      </c>
      <c r="K1059" s="69">
        <v>0.14293941630489687</v>
      </c>
      <c r="L1059" s="75">
        <v>259.10728046725876</v>
      </c>
      <c r="M1059" s="69">
        <v>34.377281231460472</v>
      </c>
      <c r="N1059" s="69">
        <v>28.929845966789479</v>
      </c>
      <c r="O1059" s="102">
        <v>88.125347717148827</v>
      </c>
      <c r="P1059" s="102">
        <v>78.63412624570276</v>
      </c>
    </row>
    <row r="1060" spans="2:16" x14ac:dyDescent="0.2">
      <c r="B1060" s="66">
        <v>39062</v>
      </c>
      <c r="C1060" s="74">
        <v>2006</v>
      </c>
      <c r="D1060" s="75">
        <v>40.607638888888893</v>
      </c>
      <c r="E1060" s="68" t="str">
        <f t="shared" si="16"/>
        <v>Low</v>
      </c>
      <c r="F1060" s="75">
        <v>4943.416666666667</v>
      </c>
      <c r="G1060" s="101">
        <v>0.53220853593912787</v>
      </c>
      <c r="H1060" s="101">
        <v>0.6284334483801689</v>
      </c>
      <c r="I1060" s="101">
        <v>5.8499999999999996E-2</v>
      </c>
      <c r="J1060" s="69">
        <v>4.7442702596631824E-2</v>
      </c>
      <c r="K1060" s="69">
        <v>0.13361724430096697</v>
      </c>
      <c r="L1060" s="75">
        <v>185.12609107055351</v>
      </c>
      <c r="M1060" s="69">
        <v>30.763768392411958</v>
      </c>
      <c r="N1060" s="69">
        <v>31.486330576473289</v>
      </c>
      <c r="O1060" s="102">
        <v>91.225211888824433</v>
      </c>
      <c r="P1060" s="102">
        <v>79.071493533131104</v>
      </c>
    </row>
    <row r="1061" spans="2:16" x14ac:dyDescent="0.2">
      <c r="B1061" s="66">
        <v>39063</v>
      </c>
      <c r="C1061" s="74">
        <v>2006</v>
      </c>
      <c r="D1061" s="75">
        <v>54.496527777777779</v>
      </c>
      <c r="E1061" s="68" t="str">
        <f t="shared" si="16"/>
        <v>Low</v>
      </c>
      <c r="F1061" s="75">
        <v>5175.791666666667</v>
      </c>
      <c r="G1061" s="101">
        <v>0.57508046542082936</v>
      </c>
      <c r="H1061" s="101">
        <v>0.74600488326866254</v>
      </c>
      <c r="I1061" s="101">
        <v>6.4500000000000002E-2</v>
      </c>
      <c r="J1061" s="69">
        <v>5.9500501507394936E-2</v>
      </c>
      <c r="K1061" s="69">
        <v>0.14398897859355825</v>
      </c>
      <c r="L1061" s="75">
        <v>245.98995829317778</v>
      </c>
      <c r="M1061" s="69">
        <v>30.430459041533023</v>
      </c>
      <c r="N1061" s="69">
        <v>35.606512426602833</v>
      </c>
      <c r="O1061" s="102">
        <v>89.829008252325579</v>
      </c>
      <c r="P1061" s="102">
        <v>81.026015746350978</v>
      </c>
    </row>
    <row r="1062" spans="2:16" x14ac:dyDescent="0.2">
      <c r="B1062" s="66">
        <v>39064</v>
      </c>
      <c r="C1062" s="74">
        <v>2006</v>
      </c>
      <c r="D1062" s="75">
        <v>71.111111111111114</v>
      </c>
      <c r="E1062" s="68" t="str">
        <f t="shared" si="16"/>
        <v>Low</v>
      </c>
      <c r="F1062" s="75">
        <v>5525.5882352941171</v>
      </c>
      <c r="G1062" s="101">
        <v>0.66689796506626919</v>
      </c>
      <c r="H1062" s="101">
        <v>0.74298306823654658</v>
      </c>
      <c r="I1062" s="101">
        <v>7.2499999999999995E-2</v>
      </c>
      <c r="J1062" s="69">
        <v>6.5451458965357215E-2</v>
      </c>
      <c r="K1062" s="69">
        <v>0.13405096760332874</v>
      </c>
      <c r="L1062" s="75">
        <v>289.11335893827373</v>
      </c>
      <c r="M1062" s="69">
        <v>32.397842554330317</v>
      </c>
      <c r="N1062" s="69">
        <v>32.86874995068596</v>
      </c>
      <c r="O1062" s="102">
        <v>90.368098832899463</v>
      </c>
      <c r="P1062" s="102">
        <v>82.292966509731471</v>
      </c>
    </row>
    <row r="1063" spans="2:16" x14ac:dyDescent="0.2">
      <c r="B1063" s="66">
        <v>39065</v>
      </c>
      <c r="C1063" s="74">
        <v>2006</v>
      </c>
      <c r="D1063" s="75">
        <v>57.586805555555557</v>
      </c>
      <c r="E1063" s="68" t="str">
        <f t="shared" si="16"/>
        <v>Low</v>
      </c>
      <c r="F1063" s="75">
        <v>5158.6202090592369</v>
      </c>
      <c r="G1063" s="101">
        <v>0.65162524902972196</v>
      </c>
      <c r="H1063" s="101">
        <v>0.9809236862084505</v>
      </c>
      <c r="I1063" s="101">
        <v>6.5000000000000002E-2</v>
      </c>
      <c r="J1063" s="69">
        <v>7.0300967255888275E-2</v>
      </c>
      <c r="K1063" s="69">
        <v>0.19361767629955748</v>
      </c>
      <c r="L1063" s="75">
        <v>267.69958722749499</v>
      </c>
      <c r="M1063" s="69">
        <v>32.093405312546409</v>
      </c>
      <c r="N1063" s="69">
        <v>43.563514711943256</v>
      </c>
      <c r="O1063" s="102">
        <v>89.407263856952724</v>
      </c>
      <c r="P1063" s="102">
        <v>80.61996350969531</v>
      </c>
    </row>
    <row r="1064" spans="2:16" x14ac:dyDescent="0.2">
      <c r="B1064" s="66">
        <v>39066</v>
      </c>
      <c r="C1064" s="74">
        <v>2006</v>
      </c>
      <c r="D1064" s="75">
        <v>65.121527777777771</v>
      </c>
      <c r="E1064" s="68" t="str">
        <f t="shared" si="16"/>
        <v>Low</v>
      </c>
      <c r="F1064" s="75">
        <v>5569.916666666667</v>
      </c>
      <c r="G1064" s="101">
        <v>0.7273909881762145</v>
      </c>
      <c r="H1064" s="101">
        <v>1.0265232797214201</v>
      </c>
      <c r="I1064" s="101">
        <v>9.0999999999999998E-2</v>
      </c>
      <c r="J1064" s="69">
        <v>6.6502738717417964E-2</v>
      </c>
      <c r="K1064" s="69">
        <v>0.24147196462398679</v>
      </c>
      <c r="L1064" s="75">
        <v>241.60240221504975</v>
      </c>
      <c r="M1064" s="69">
        <v>33.191631199901018</v>
      </c>
      <c r="N1064" s="69">
        <v>39.589862849680379</v>
      </c>
      <c r="O1064" s="102">
        <v>91.039619284845969</v>
      </c>
      <c r="P1064" s="102">
        <v>76.945804929621559</v>
      </c>
    </row>
    <row r="1065" spans="2:16" x14ac:dyDescent="0.2">
      <c r="B1065" s="66">
        <v>39067</v>
      </c>
      <c r="C1065" s="74">
        <v>2006</v>
      </c>
      <c r="D1065" s="75">
        <v>65.625</v>
      </c>
      <c r="E1065" s="68" t="str">
        <f t="shared" si="16"/>
        <v>Low</v>
      </c>
      <c r="F1065" s="75">
        <v>5486.1225919439621</v>
      </c>
      <c r="G1065" s="101">
        <v>0.58272130071205297</v>
      </c>
      <c r="H1065" s="101">
        <v>0.62131141092212938</v>
      </c>
      <c r="I1065" s="101">
        <v>7.9750000000000001E-2</v>
      </c>
      <c r="J1065" s="69">
        <v>6.600239923945439E-2</v>
      </c>
      <c r="K1065" s="69">
        <v>0.1400003444151959</v>
      </c>
      <c r="L1065" s="75">
        <v>258.57949504472299</v>
      </c>
      <c r="M1065" s="69">
        <v>28.945226302014277</v>
      </c>
      <c r="N1065" s="69">
        <v>27.040267275426348</v>
      </c>
      <c r="O1065" s="102">
        <v>88.875992826861378</v>
      </c>
      <c r="P1065" s="102">
        <v>77.869979350230082</v>
      </c>
    </row>
    <row r="1066" spans="2:16" x14ac:dyDescent="0.2">
      <c r="B1066" s="66">
        <v>39068</v>
      </c>
      <c r="C1066" s="74">
        <v>2006</v>
      </c>
      <c r="D1066" s="75">
        <v>75.590277777777771</v>
      </c>
      <c r="E1066" s="68" t="str">
        <f t="shared" si="16"/>
        <v>Low</v>
      </c>
      <c r="F1066" s="75">
        <v>5713.5524920466587</v>
      </c>
      <c r="G1066" s="101">
        <v>0.68913834097685922</v>
      </c>
      <c r="H1066" s="101">
        <v>0.99477719749548998</v>
      </c>
      <c r="I1066" s="101">
        <v>6.3E-2</v>
      </c>
      <c r="J1066" s="69">
        <v>7.4423250626838758E-2</v>
      </c>
      <c r="K1066" s="69">
        <v>0.18676786414824403</v>
      </c>
      <c r="L1066" s="75">
        <v>216.49627261546175</v>
      </c>
      <c r="M1066" s="69">
        <v>27.336824834246091</v>
      </c>
      <c r="N1066" s="69">
        <v>36.021525207066304</v>
      </c>
      <c r="O1066" s="102">
        <v>89.443745115049538</v>
      </c>
      <c r="P1066" s="102">
        <v>81.647820138342539</v>
      </c>
    </row>
    <row r="1067" spans="2:16" x14ac:dyDescent="0.2">
      <c r="B1067" s="66">
        <v>39069</v>
      </c>
      <c r="C1067" s="74">
        <v>2006</v>
      </c>
      <c r="D1067" s="75">
        <v>64.010416666666671</v>
      </c>
      <c r="E1067" s="68" t="str">
        <f t="shared" si="16"/>
        <v>Low</v>
      </c>
      <c r="F1067" s="75">
        <v>4902.291666666667</v>
      </c>
      <c r="G1067" s="101">
        <v>0.56486632841757689</v>
      </c>
      <c r="H1067" s="101">
        <v>0.65004785833326251</v>
      </c>
      <c r="I1067" s="101">
        <v>4.2249999999999996E-2</v>
      </c>
      <c r="J1067" s="69">
        <v>6.3509267119480059E-2</v>
      </c>
      <c r="K1067" s="69">
        <v>0.12795419977681388</v>
      </c>
      <c r="L1067" s="75">
        <v>215.08107668930475</v>
      </c>
      <c r="M1067" s="69">
        <v>28.226324039090947</v>
      </c>
      <c r="N1067" s="69">
        <v>29.455592880079752</v>
      </c>
      <c r="O1067" s="102">
        <v>88.956888648691475</v>
      </c>
      <c r="P1067" s="102">
        <v>80.66653192077689</v>
      </c>
    </row>
    <row r="1068" spans="2:16" x14ac:dyDescent="0.2">
      <c r="B1068" s="66">
        <v>39070</v>
      </c>
      <c r="C1068" s="74">
        <v>2006</v>
      </c>
      <c r="D1068" s="75">
        <v>49.618055555555557</v>
      </c>
      <c r="E1068" s="68" t="str">
        <f t="shared" si="16"/>
        <v>Low</v>
      </c>
      <c r="F1068" s="75">
        <v>4748.625</v>
      </c>
      <c r="G1068" s="101">
        <v>0.53190853707511832</v>
      </c>
      <c r="H1068" s="101">
        <v>0.61961444276009725</v>
      </c>
      <c r="I1068" s="101">
        <v>6.225E-2</v>
      </c>
      <c r="J1068" s="69">
        <v>4.3053578660511627E-2</v>
      </c>
      <c r="K1068" s="69">
        <v>0.10788939778003787</v>
      </c>
      <c r="L1068" s="75">
        <v>234.52100630850623</v>
      </c>
      <c r="M1068" s="69">
        <v>26.083928887043161</v>
      </c>
      <c r="N1068" s="69">
        <v>27.367033255883253</v>
      </c>
      <c r="O1068" s="102">
        <v>92.057776812505153</v>
      </c>
      <c r="P1068" s="102">
        <v>82.914526202598111</v>
      </c>
    </row>
    <row r="1069" spans="2:16" x14ac:dyDescent="0.2">
      <c r="B1069" s="66">
        <v>39071</v>
      </c>
      <c r="C1069" s="74">
        <v>2006</v>
      </c>
      <c r="D1069" s="75">
        <v>51.510416666666671</v>
      </c>
      <c r="E1069" s="68" t="str">
        <f t="shared" si="16"/>
        <v>Low</v>
      </c>
      <c r="F1069" s="75">
        <v>5088.6566117151942</v>
      </c>
      <c r="G1069" s="101">
        <v>0.60442490252783332</v>
      </c>
      <c r="H1069" s="101">
        <v>0.71291435918948209</v>
      </c>
      <c r="I1069" s="101">
        <v>8.4749999999999992E-2</v>
      </c>
      <c r="J1069" s="69">
        <v>5.8447615227895287E-2</v>
      </c>
      <c r="K1069" s="69">
        <v>0.13052054507644006</v>
      </c>
      <c r="L1069" s="75">
        <v>222.87476503585324</v>
      </c>
      <c r="M1069" s="69">
        <v>27.401378752314976</v>
      </c>
      <c r="N1069" s="69">
        <v>29.29716116427316</v>
      </c>
      <c r="O1069" s="102">
        <v>90.522999967806271</v>
      </c>
      <c r="P1069" s="102">
        <v>82.057267252910805</v>
      </c>
    </row>
    <row r="1070" spans="2:16" x14ac:dyDescent="0.2">
      <c r="B1070" s="66">
        <v>39072</v>
      </c>
      <c r="C1070" s="74">
        <v>2006</v>
      </c>
      <c r="D1070" s="75">
        <v>57.621527777777793</v>
      </c>
      <c r="E1070" s="68" t="str">
        <f t="shared" si="16"/>
        <v>Low</v>
      </c>
      <c r="F1070" s="75">
        <v>5330.916666666667</v>
      </c>
      <c r="G1070" s="101">
        <v>0.75166627416907661</v>
      </c>
      <c r="H1070" s="101">
        <v>0.82301925324897218</v>
      </c>
      <c r="I1070" s="101">
        <v>6.8000000000000005E-2</v>
      </c>
      <c r="J1070" s="69">
        <v>5.5382404916774153E-2</v>
      </c>
      <c r="K1070" s="69">
        <v>0.15084455263295396</v>
      </c>
      <c r="L1070" s="75">
        <v>257.92474473284449</v>
      </c>
      <c r="M1070" s="69">
        <v>28.567235016447619</v>
      </c>
      <c r="N1070" s="69">
        <v>27.675448703915514</v>
      </c>
      <c r="O1070" s="102">
        <v>92.811945981523593</v>
      </c>
      <c r="P1070" s="102">
        <v>82.11933268036546</v>
      </c>
    </row>
    <row r="1071" spans="2:16" x14ac:dyDescent="0.2">
      <c r="B1071" s="66">
        <v>39073</v>
      </c>
      <c r="C1071" s="74">
        <v>2006</v>
      </c>
      <c r="D1071" s="75">
        <v>60.052083333333329</v>
      </c>
      <c r="E1071" s="68" t="str">
        <f t="shared" si="16"/>
        <v>Low</v>
      </c>
      <c r="F1071" s="75">
        <v>5472.7019498607206</v>
      </c>
      <c r="G1071" s="101">
        <v>0.7586829290442052</v>
      </c>
      <c r="H1071" s="101">
        <v>0.88948481056665141</v>
      </c>
      <c r="I1071" s="101">
        <v>7.3749999999999996E-2</v>
      </c>
      <c r="J1071" s="69">
        <v>5.8460451406303841E-2</v>
      </c>
      <c r="K1071" s="69">
        <v>0.13751429188842551</v>
      </c>
      <c r="L1071" s="75">
        <v>248.34055591273926</v>
      </c>
      <c r="M1071" s="69">
        <v>28.535967242230381</v>
      </c>
      <c r="N1071" s="69">
        <v>30.719478617961983</v>
      </c>
      <c r="O1071" s="102">
        <v>92.483777016342643</v>
      </c>
      <c r="P1071" s="102">
        <v>84.919724509788153</v>
      </c>
    </row>
    <row r="1072" spans="2:16" x14ac:dyDescent="0.2">
      <c r="B1072" s="66">
        <v>39074</v>
      </c>
      <c r="C1072" s="74">
        <v>2006</v>
      </c>
      <c r="D1072" s="75">
        <v>50.920138888888879</v>
      </c>
      <c r="E1072" s="68" t="str">
        <f t="shared" si="16"/>
        <v>Low</v>
      </c>
      <c r="F1072" s="75">
        <v>4938.291666666667</v>
      </c>
      <c r="G1072" s="101">
        <v>0.86900586030990823</v>
      </c>
      <c r="H1072" s="101">
        <v>0.91111160465798746</v>
      </c>
      <c r="I1072" s="101">
        <v>6.5250000000000002E-2</v>
      </c>
      <c r="J1072" s="69">
        <v>4.8793655407691081E-2</v>
      </c>
      <c r="K1072" s="69">
        <v>0.16815021611327052</v>
      </c>
      <c r="L1072" s="75">
        <v>246.82839219464302</v>
      </c>
      <c r="M1072" s="69">
        <v>34.36403691082635</v>
      </c>
      <c r="N1072" s="69">
        <v>31.25122434208216</v>
      </c>
      <c r="O1072" s="102">
        <v>94.518931762838974</v>
      </c>
      <c r="P1072" s="102">
        <v>81.984696138720892</v>
      </c>
    </row>
    <row r="1073" spans="2:16" x14ac:dyDescent="0.2">
      <c r="B1073" s="66">
        <v>39075</v>
      </c>
      <c r="C1073" s="74">
        <v>2006</v>
      </c>
      <c r="D1073" s="75">
        <v>44.097222222222229</v>
      </c>
      <c r="E1073" s="68" t="str">
        <f t="shared" si="16"/>
        <v>Low</v>
      </c>
      <c r="F1073" s="75">
        <v>4972.7644569816712</v>
      </c>
      <c r="G1073" s="101">
        <v>0.86214961439173621</v>
      </c>
      <c r="H1073" s="101">
        <v>0.81809702533708284</v>
      </c>
      <c r="I1073" s="101">
        <v>7.7249999999999999E-2</v>
      </c>
      <c r="J1073" s="69">
        <v>5.9059104619455224E-2</v>
      </c>
      <c r="K1073" s="69">
        <v>0.13494042921694749</v>
      </c>
      <c r="L1073" s="75">
        <v>230.11795643843823</v>
      </c>
      <c r="M1073" s="69">
        <v>32.663776572735898</v>
      </c>
      <c r="N1073" s="69">
        <v>27.87019998734597</v>
      </c>
      <c r="O1073" s="102">
        <v>93.317729803082713</v>
      </c>
      <c r="P1073" s="102">
        <v>83.910378188058729</v>
      </c>
    </row>
    <row r="1074" spans="2:16" x14ac:dyDescent="0.2">
      <c r="B1074" s="66">
        <v>39076</v>
      </c>
      <c r="C1074" s="74">
        <v>2006</v>
      </c>
      <c r="D1074" s="75">
        <v>76.371527777777771</v>
      </c>
      <c r="E1074" s="68" t="str">
        <f t="shared" si="16"/>
        <v>Low</v>
      </c>
      <c r="F1074" s="75">
        <v>5430.4808362369376</v>
      </c>
      <c r="G1074" s="101">
        <v>0.68671281542304752</v>
      </c>
      <c r="H1074" s="101">
        <v>0.52817995722264577</v>
      </c>
      <c r="I1074" s="101">
        <v>7.1499999999999994E-2</v>
      </c>
      <c r="J1074" s="69">
        <v>4.1685801041599455E-2</v>
      </c>
      <c r="K1074" s="69">
        <v>8.7515467417345172E-2</v>
      </c>
      <c r="L1074" s="75">
        <v>249.862908950362</v>
      </c>
      <c r="M1074" s="69">
        <v>29.499818264797547</v>
      </c>
      <c r="N1074" s="69">
        <v>20.212440338153254</v>
      </c>
      <c r="O1074" s="102">
        <v>94.062394555844705</v>
      </c>
      <c r="P1074" s="102">
        <v>83.793180707555919</v>
      </c>
    </row>
    <row r="1075" spans="2:16" x14ac:dyDescent="0.2">
      <c r="B1075" s="66">
        <v>39077</v>
      </c>
      <c r="C1075" s="74">
        <v>2006</v>
      </c>
      <c r="D1075" s="75">
        <v>82.777777777777786</v>
      </c>
      <c r="E1075" s="68" t="str">
        <f t="shared" si="16"/>
        <v>Low</v>
      </c>
      <c r="F1075" s="75">
        <v>5329.6855345911945</v>
      </c>
      <c r="G1075" s="101">
        <v>0.57033599984675054</v>
      </c>
      <c r="H1075" s="101">
        <v>0.41790631299945713</v>
      </c>
      <c r="I1075" s="101">
        <v>5.6250000000000001E-2</v>
      </c>
      <c r="J1075" s="69">
        <v>5.3712347527197904E-2</v>
      </c>
      <c r="K1075" s="69">
        <v>7.4058950952240493E-2</v>
      </c>
      <c r="L1075" s="75">
        <v>271.28351794975947</v>
      </c>
      <c r="M1075" s="69">
        <v>27.508013573077619</v>
      </c>
      <c r="N1075" s="69">
        <v>18.346628638620377</v>
      </c>
      <c r="O1075" s="102">
        <v>90.75918203763932</v>
      </c>
      <c r="P1075" s="102">
        <v>82.611302026855768</v>
      </c>
    </row>
    <row r="1076" spans="2:16" x14ac:dyDescent="0.2">
      <c r="B1076" s="66">
        <v>39078</v>
      </c>
      <c r="C1076" s="74">
        <v>2006</v>
      </c>
      <c r="D1076" s="75">
        <v>90.729166666666657</v>
      </c>
      <c r="E1076" s="68" t="str">
        <f t="shared" si="16"/>
        <v>High</v>
      </c>
      <c r="F1076" s="75">
        <v>5760.625</v>
      </c>
      <c r="G1076" s="101">
        <v>0.56130944404086647</v>
      </c>
      <c r="H1076" s="101">
        <v>0.46399233087020358</v>
      </c>
      <c r="I1076" s="101">
        <v>6.7000000000000004E-2</v>
      </c>
      <c r="J1076" s="69">
        <v>6.5010377306331468E-2</v>
      </c>
      <c r="K1076" s="69">
        <v>8.7558009163337641E-2</v>
      </c>
      <c r="L1076" s="75">
        <v>310.50411273235045</v>
      </c>
      <c r="M1076" s="69">
        <v>27.832548399654698</v>
      </c>
      <c r="N1076" s="69">
        <v>21.148662268819578</v>
      </c>
      <c r="O1076" s="102">
        <v>88.62467018661053</v>
      </c>
      <c r="P1076" s="102">
        <v>81.465946528218666</v>
      </c>
    </row>
    <row r="1077" spans="2:16" x14ac:dyDescent="0.2">
      <c r="B1077" s="66">
        <v>39079</v>
      </c>
      <c r="C1077" s="74">
        <v>2006</v>
      </c>
      <c r="D1077" s="75">
        <v>79.479166666666671</v>
      </c>
      <c r="E1077" s="68" t="str">
        <f t="shared" si="16"/>
        <v>Low</v>
      </c>
      <c r="F1077" s="75">
        <v>5806.7178770949758</v>
      </c>
      <c r="G1077" s="101">
        <v>0.5215827494800378</v>
      </c>
      <c r="H1077" s="101">
        <v>0.51726534222322451</v>
      </c>
      <c r="I1077" s="101">
        <v>8.4750000000000006E-2</v>
      </c>
      <c r="J1077" s="69">
        <v>6.6895521894396445E-2</v>
      </c>
      <c r="K1077" s="69">
        <v>9.4935069561045124E-2</v>
      </c>
      <c r="L1077" s="75">
        <v>250.74016712454224</v>
      </c>
      <c r="M1077" s="69">
        <v>30.54691047635216</v>
      </c>
      <c r="N1077" s="69">
        <v>28.405669978955636</v>
      </c>
      <c r="O1077" s="102">
        <v>87.365493811201802</v>
      </c>
      <c r="P1077" s="102">
        <v>81.919542735394742</v>
      </c>
    </row>
    <row r="1078" spans="2:16" x14ac:dyDescent="0.2">
      <c r="B1078" s="66">
        <v>39080</v>
      </c>
      <c r="C1078" s="74">
        <v>2006</v>
      </c>
      <c r="D1078" s="75">
        <v>69.201388888888886</v>
      </c>
      <c r="E1078" s="68" t="str">
        <f t="shared" si="16"/>
        <v>Low</v>
      </c>
      <c r="F1078" s="75">
        <v>6001.75</v>
      </c>
      <c r="G1078" s="101">
        <v>0.68596009444377337</v>
      </c>
      <c r="H1078" s="101">
        <v>0.90792518253273358</v>
      </c>
      <c r="I1078" s="101">
        <v>7.4249999999999997E-2</v>
      </c>
      <c r="J1078" s="69">
        <v>7.0467473611508638E-2</v>
      </c>
      <c r="K1078" s="69">
        <v>0.20833726652840492</v>
      </c>
      <c r="L1078" s="75">
        <v>309.53535670661398</v>
      </c>
      <c r="M1078" s="69">
        <v>28.167213718218147</v>
      </c>
      <c r="N1078" s="69">
        <v>32.143895573353355</v>
      </c>
      <c r="O1078" s="102">
        <v>89.952020202408178</v>
      </c>
      <c r="P1078" s="102">
        <v>77.555808646283182</v>
      </c>
    </row>
    <row r="1079" spans="2:16" x14ac:dyDescent="0.2">
      <c r="B1079" s="66">
        <v>39081</v>
      </c>
      <c r="C1079" s="74">
        <v>2006</v>
      </c>
      <c r="D1079" s="75">
        <v>73.350694444444429</v>
      </c>
      <c r="E1079" s="68" t="str">
        <f t="shared" si="16"/>
        <v>Low</v>
      </c>
      <c r="F1079" s="75">
        <v>5691.1150193457661</v>
      </c>
      <c r="G1079" s="101">
        <v>0.71136313214489144</v>
      </c>
      <c r="H1079" s="101">
        <v>0.73904155137949445</v>
      </c>
      <c r="I1079" s="101">
        <v>8.7249999999999994E-2</v>
      </c>
      <c r="J1079" s="69">
        <v>5.5639819070169697E-2</v>
      </c>
      <c r="K1079" s="69">
        <v>0.15687490525462891</v>
      </c>
      <c r="L1079" s="75">
        <v>318.9794629424095</v>
      </c>
      <c r="M1079" s="69">
        <v>28.995185114007359</v>
      </c>
      <c r="N1079" s="69">
        <v>25.850080347288333</v>
      </c>
      <c r="O1079" s="102">
        <v>92.355633077098148</v>
      </c>
      <c r="P1079" s="102">
        <v>79.254129074227919</v>
      </c>
    </row>
    <row r="1080" spans="2:16" x14ac:dyDescent="0.2">
      <c r="B1080" s="66">
        <v>39082</v>
      </c>
      <c r="C1080" s="74">
        <v>2006</v>
      </c>
      <c r="D1080" s="75">
        <v>87.048611111111114</v>
      </c>
      <c r="E1080" s="68" t="str">
        <f t="shared" si="16"/>
        <v>Low</v>
      </c>
      <c r="F1080" s="75">
        <v>5607.35632183908</v>
      </c>
      <c r="G1080" s="101">
        <v>0.61716614282976534</v>
      </c>
      <c r="H1080" s="101">
        <v>0.44528149395017746</v>
      </c>
      <c r="I1080" s="101">
        <v>7.2000000000000008E-2</v>
      </c>
      <c r="J1080" s="69">
        <v>7.4959299144016389E-2</v>
      </c>
      <c r="K1080" s="69">
        <v>8.0677531248235373E-2</v>
      </c>
      <c r="L1080" s="75">
        <v>309</v>
      </c>
      <c r="M1080" s="69">
        <v>28.402111614060015</v>
      </c>
      <c r="N1080" s="69">
        <v>19.129111819539659</v>
      </c>
      <c r="O1080" s="102">
        <v>88.086757500189222</v>
      </c>
      <c r="P1080" s="102">
        <v>82.228477054252636</v>
      </c>
    </row>
    <row r="1081" spans="2:16" x14ac:dyDescent="0.2">
      <c r="B1081" s="66"/>
      <c r="C1081" s="66"/>
      <c r="D1081" s="75"/>
      <c r="E1081" s="75"/>
      <c r="G1081" s="101"/>
      <c r="H1081" s="101"/>
      <c r="I1081" s="101"/>
      <c r="J1081" s="69"/>
      <c r="K1081" s="69"/>
      <c r="M1081" s="69"/>
      <c r="N1081" s="69"/>
      <c r="O1081" s="102"/>
      <c r="P1081" s="102"/>
    </row>
    <row r="1082" spans="2:16" x14ac:dyDescent="0.2">
      <c r="B1082" s="66"/>
      <c r="C1082" s="66"/>
      <c r="D1082" s="75"/>
      <c r="E1082" s="75"/>
      <c r="G1082" s="101"/>
      <c r="H1082" s="101"/>
      <c r="I1082" s="101"/>
      <c r="J1082" s="69"/>
      <c r="K1082" s="69"/>
      <c r="M1082" s="69"/>
      <c r="N1082" s="69"/>
      <c r="O1082" s="102"/>
      <c r="P1082" s="102"/>
    </row>
    <row r="1083" spans="2:16" x14ac:dyDescent="0.2">
      <c r="B1083" s="66"/>
      <c r="C1083" s="66"/>
      <c r="D1083" s="75"/>
      <c r="E1083" s="75"/>
      <c r="G1083" s="101"/>
      <c r="H1083" s="101"/>
      <c r="I1083" s="101"/>
      <c r="J1083" s="69"/>
      <c r="K1083" s="69"/>
      <c r="M1083" s="69"/>
      <c r="N1083" s="69"/>
      <c r="O1083" s="102"/>
      <c r="P1083" s="102"/>
    </row>
    <row r="1084" spans="2:16" x14ac:dyDescent="0.2">
      <c r="B1084" s="66"/>
      <c r="C1084" s="66"/>
      <c r="D1084" s="75"/>
      <c r="E1084" s="75"/>
      <c r="G1084" s="101"/>
      <c r="H1084" s="101"/>
      <c r="I1084" s="101"/>
      <c r="J1084" s="69"/>
      <c r="K1084" s="69"/>
      <c r="M1084" s="69"/>
      <c r="N1084" s="69"/>
      <c r="O1084" s="102"/>
      <c r="P1084" s="102"/>
    </row>
    <row r="1085" spans="2:16" x14ac:dyDescent="0.2">
      <c r="B1085" s="66"/>
      <c r="C1085" s="66"/>
      <c r="D1085" s="75"/>
      <c r="E1085" s="75"/>
      <c r="G1085" s="101"/>
      <c r="H1085" s="101"/>
      <c r="I1085" s="101"/>
      <c r="J1085" s="69"/>
      <c r="K1085" s="69"/>
      <c r="M1085" s="69"/>
      <c r="N1085" s="69"/>
      <c r="O1085" s="102"/>
      <c r="P1085" s="102"/>
    </row>
    <row r="1086" spans="2:16" x14ac:dyDescent="0.2">
      <c r="B1086" s="66"/>
      <c r="C1086" s="66"/>
      <c r="D1086" s="75"/>
      <c r="E1086" s="75"/>
      <c r="G1086" s="101"/>
      <c r="H1086" s="101"/>
      <c r="I1086" s="101"/>
      <c r="J1086" s="69"/>
      <c r="K1086" s="69"/>
      <c r="M1086" s="69"/>
      <c r="N1086" s="69"/>
      <c r="O1086" s="102"/>
      <c r="P1086" s="102"/>
    </row>
    <row r="1087" spans="2:16" x14ac:dyDescent="0.2">
      <c r="B1087" s="66"/>
      <c r="C1087" s="66"/>
      <c r="D1087" s="75"/>
      <c r="E1087" s="75"/>
      <c r="G1087" s="101"/>
      <c r="H1087" s="101"/>
      <c r="I1087" s="101"/>
      <c r="J1087" s="69"/>
      <c r="K1087" s="69"/>
      <c r="M1087" s="69"/>
      <c r="N1087" s="69"/>
      <c r="O1087" s="102"/>
      <c r="P1087" s="102"/>
    </row>
    <row r="1088" spans="2:16" x14ac:dyDescent="0.2">
      <c r="B1088" s="66"/>
      <c r="C1088" s="66"/>
      <c r="D1088" s="75"/>
      <c r="E1088" s="75"/>
      <c r="G1088" s="101"/>
      <c r="H1088" s="101"/>
      <c r="I1088" s="101"/>
      <c r="J1088" s="69"/>
      <c r="K1088" s="69"/>
      <c r="M1088" s="69"/>
      <c r="N1088" s="69"/>
      <c r="O1088" s="102"/>
      <c r="P1088" s="102"/>
    </row>
    <row r="1089" spans="2:16" x14ac:dyDescent="0.2">
      <c r="B1089" s="66"/>
      <c r="C1089" s="66"/>
      <c r="D1089" s="75"/>
      <c r="E1089" s="75"/>
      <c r="G1089" s="101"/>
      <c r="H1089" s="101"/>
      <c r="I1089" s="101"/>
      <c r="J1089" s="69"/>
      <c r="K1089" s="69"/>
      <c r="M1089" s="69"/>
      <c r="N1089" s="69"/>
      <c r="O1089" s="102"/>
      <c r="P1089" s="102"/>
    </row>
    <row r="1090" spans="2:16" x14ac:dyDescent="0.2">
      <c r="B1090" s="66"/>
      <c r="C1090" s="66"/>
      <c r="D1090" s="75"/>
      <c r="E1090" s="75"/>
      <c r="G1090" s="101"/>
      <c r="H1090" s="101"/>
      <c r="I1090" s="101"/>
      <c r="J1090" s="69"/>
      <c r="K1090" s="69"/>
      <c r="M1090" s="69"/>
      <c r="N1090" s="69"/>
      <c r="O1090" s="102"/>
      <c r="P1090" s="102"/>
    </row>
    <row r="1091" spans="2:16" x14ac:dyDescent="0.2">
      <c r="B1091" s="66"/>
      <c r="C1091" s="66"/>
      <c r="D1091" s="75"/>
      <c r="E1091" s="75"/>
      <c r="G1091" s="101"/>
      <c r="H1091" s="101"/>
      <c r="I1091" s="101"/>
      <c r="J1091" s="69"/>
      <c r="K1091" s="69"/>
      <c r="M1091" s="69"/>
      <c r="N1091" s="69"/>
      <c r="O1091" s="102"/>
      <c r="P1091" s="102"/>
    </row>
    <row r="1092" spans="2:16" x14ac:dyDescent="0.2">
      <c r="B1092" s="66"/>
      <c r="C1092" s="66"/>
      <c r="D1092" s="75"/>
      <c r="E1092" s="75"/>
      <c r="G1092" s="101"/>
      <c r="H1092" s="101"/>
      <c r="I1092" s="101"/>
      <c r="J1092" s="69"/>
      <c r="K1092" s="69"/>
      <c r="M1092" s="69"/>
      <c r="N1092" s="69"/>
      <c r="O1092" s="102"/>
      <c r="P1092" s="102"/>
    </row>
    <row r="1093" spans="2:16" x14ac:dyDescent="0.2">
      <c r="B1093" s="66"/>
      <c r="C1093" s="66"/>
      <c r="D1093" s="75"/>
      <c r="E1093" s="75"/>
      <c r="G1093" s="101"/>
      <c r="H1093" s="101"/>
      <c r="I1093" s="101"/>
      <c r="J1093" s="69"/>
      <c r="K1093" s="69"/>
      <c r="M1093" s="69"/>
      <c r="N1093" s="69"/>
      <c r="O1093" s="102"/>
      <c r="P1093" s="102"/>
    </row>
    <row r="1094" spans="2:16" x14ac:dyDescent="0.2">
      <c r="B1094" s="66"/>
      <c r="C1094" s="66"/>
      <c r="D1094" s="75"/>
      <c r="E1094" s="75"/>
      <c r="G1094" s="101"/>
      <c r="H1094" s="101"/>
      <c r="I1094" s="101"/>
      <c r="J1094" s="69"/>
      <c r="K1094" s="69"/>
      <c r="M1094" s="69"/>
      <c r="N1094" s="69"/>
      <c r="O1094" s="102"/>
      <c r="P1094" s="102"/>
    </row>
    <row r="1095" spans="2:16" x14ac:dyDescent="0.2">
      <c r="B1095" s="66"/>
      <c r="C1095" s="66"/>
      <c r="D1095" s="75"/>
      <c r="E1095" s="75"/>
      <c r="G1095" s="101"/>
      <c r="H1095" s="101"/>
      <c r="I1095" s="101"/>
      <c r="J1095" s="69"/>
      <c r="K1095" s="69"/>
      <c r="M1095" s="69"/>
      <c r="N1095" s="69"/>
      <c r="O1095" s="102"/>
      <c r="P1095" s="102"/>
    </row>
    <row r="1096" spans="2:16" x14ac:dyDescent="0.2">
      <c r="B1096" s="66"/>
      <c r="C1096" s="66"/>
      <c r="D1096" s="75"/>
      <c r="E1096" s="75"/>
      <c r="G1096" s="101"/>
      <c r="H1096" s="101"/>
      <c r="I1096" s="101"/>
      <c r="J1096" s="69"/>
      <c r="K1096" s="69"/>
      <c r="M1096" s="69"/>
      <c r="N1096" s="69"/>
      <c r="O1096" s="102"/>
      <c r="P1096" s="102"/>
    </row>
    <row r="1097" spans="2:16" x14ac:dyDescent="0.2">
      <c r="B1097" s="66"/>
      <c r="C1097" s="66"/>
      <c r="D1097" s="75"/>
      <c r="E1097" s="75"/>
      <c r="G1097" s="101"/>
      <c r="H1097" s="101"/>
      <c r="I1097" s="101"/>
      <c r="J1097" s="69"/>
      <c r="K1097" s="69"/>
      <c r="M1097" s="69"/>
      <c r="N1097" s="69"/>
      <c r="O1097" s="102"/>
      <c r="P1097" s="102"/>
    </row>
    <row r="1098" spans="2:16" x14ac:dyDescent="0.2">
      <c r="B1098" s="66"/>
      <c r="C1098" s="66"/>
      <c r="D1098" s="75"/>
      <c r="E1098" s="75"/>
      <c r="G1098" s="101"/>
      <c r="H1098" s="101"/>
      <c r="I1098" s="101"/>
      <c r="J1098" s="69"/>
      <c r="K1098" s="69"/>
      <c r="M1098" s="69"/>
      <c r="N1098" s="69"/>
      <c r="O1098" s="102"/>
      <c r="P1098" s="102"/>
    </row>
    <row r="1099" spans="2:16" x14ac:dyDescent="0.2">
      <c r="B1099" s="66"/>
      <c r="C1099" s="66"/>
      <c r="D1099" s="75"/>
      <c r="E1099" s="75"/>
      <c r="G1099" s="101"/>
      <c r="H1099" s="101"/>
      <c r="I1099" s="101"/>
      <c r="J1099" s="69"/>
      <c r="K1099" s="69"/>
      <c r="M1099" s="69"/>
      <c r="N1099" s="69"/>
      <c r="O1099" s="102"/>
      <c r="P1099" s="102"/>
    </row>
    <row r="1100" spans="2:16" x14ac:dyDescent="0.2">
      <c r="B1100" s="66"/>
      <c r="C1100" s="66"/>
      <c r="D1100" s="75"/>
      <c r="E1100" s="75"/>
      <c r="G1100" s="101"/>
      <c r="H1100" s="101"/>
      <c r="I1100" s="101"/>
      <c r="J1100" s="69"/>
      <c r="K1100" s="69"/>
      <c r="M1100" s="69"/>
      <c r="N1100" s="69"/>
      <c r="O1100" s="102"/>
      <c r="P1100" s="102"/>
    </row>
    <row r="1101" spans="2:16" x14ac:dyDescent="0.2">
      <c r="B1101" s="66"/>
      <c r="C1101" s="66"/>
      <c r="D1101" s="75"/>
      <c r="E1101" s="75"/>
      <c r="G1101" s="101"/>
      <c r="H1101" s="101"/>
      <c r="I1101" s="101"/>
      <c r="J1101" s="69"/>
      <c r="K1101" s="69"/>
      <c r="M1101" s="69"/>
      <c r="N1101" s="69"/>
      <c r="O1101" s="102"/>
      <c r="P1101" s="102"/>
    </row>
    <row r="1102" spans="2:16" x14ac:dyDescent="0.2">
      <c r="B1102" s="66"/>
      <c r="C1102" s="66"/>
      <c r="D1102" s="75"/>
      <c r="E1102" s="75"/>
      <c r="G1102" s="101"/>
      <c r="H1102" s="101"/>
      <c r="I1102" s="101"/>
      <c r="J1102" s="69"/>
      <c r="K1102" s="69"/>
      <c r="M1102" s="69"/>
      <c r="N1102" s="69"/>
      <c r="O1102" s="102"/>
      <c r="P1102" s="102"/>
    </row>
    <row r="1103" spans="2:16" x14ac:dyDescent="0.2">
      <c r="B1103" s="66"/>
      <c r="C1103" s="66"/>
      <c r="D1103" s="75"/>
      <c r="E1103" s="75"/>
      <c r="G1103" s="101"/>
      <c r="H1103" s="101"/>
      <c r="I1103" s="101"/>
      <c r="J1103" s="69"/>
      <c r="K1103" s="69"/>
      <c r="M1103" s="69"/>
      <c r="N1103" s="69"/>
      <c r="O1103" s="102"/>
      <c r="P1103" s="102"/>
    </row>
    <row r="1104" spans="2:16" x14ac:dyDescent="0.2">
      <c r="B1104" s="66"/>
      <c r="C1104" s="66"/>
      <c r="D1104" s="75"/>
      <c r="E1104" s="75"/>
      <c r="G1104" s="101"/>
      <c r="H1104" s="101"/>
      <c r="I1104" s="101"/>
      <c r="J1104" s="69"/>
      <c r="K1104" s="69"/>
      <c r="M1104" s="69"/>
      <c r="N1104" s="69"/>
      <c r="O1104" s="102"/>
      <c r="P1104" s="102"/>
    </row>
    <row r="1105" spans="2:16" x14ac:dyDescent="0.2">
      <c r="B1105" s="66"/>
      <c r="C1105" s="66"/>
      <c r="D1105" s="75"/>
      <c r="E1105" s="75"/>
      <c r="G1105" s="101"/>
      <c r="H1105" s="101"/>
      <c r="I1105" s="101"/>
      <c r="J1105" s="69"/>
      <c r="K1105" s="69"/>
      <c r="M1105" s="69"/>
      <c r="N1105" s="69"/>
      <c r="O1105" s="102"/>
      <c r="P1105" s="102"/>
    </row>
    <row r="1106" spans="2:16" x14ac:dyDescent="0.2">
      <c r="B1106" s="66"/>
      <c r="C1106" s="66"/>
      <c r="D1106" s="75"/>
      <c r="E1106" s="75"/>
      <c r="G1106" s="101"/>
      <c r="H1106" s="101"/>
      <c r="I1106" s="101"/>
      <c r="J1106" s="69"/>
      <c r="K1106" s="69"/>
      <c r="M1106" s="69"/>
      <c r="N1106" s="69"/>
      <c r="O1106" s="102"/>
      <c r="P1106" s="102"/>
    </row>
    <row r="1107" spans="2:16" x14ac:dyDescent="0.2">
      <c r="B1107" s="66"/>
      <c r="C1107" s="66"/>
      <c r="D1107" s="75"/>
      <c r="E1107" s="75"/>
      <c r="G1107" s="101"/>
      <c r="H1107" s="101"/>
      <c r="I1107" s="101"/>
      <c r="J1107" s="69"/>
      <c r="K1107" s="69"/>
      <c r="M1107" s="69"/>
      <c r="N1107" s="69"/>
      <c r="O1107" s="102"/>
      <c r="P1107" s="102"/>
    </row>
    <row r="1108" spans="2:16" x14ac:dyDescent="0.2">
      <c r="B1108" s="66"/>
      <c r="C1108" s="66"/>
      <c r="D1108" s="75"/>
      <c r="E1108" s="75"/>
      <c r="G1108" s="101"/>
      <c r="H1108" s="101"/>
      <c r="I1108" s="101"/>
      <c r="J1108" s="69"/>
      <c r="K1108" s="69"/>
      <c r="M1108" s="69"/>
      <c r="N1108" s="69"/>
      <c r="O1108" s="102"/>
      <c r="P1108" s="102"/>
    </row>
    <row r="1109" spans="2:16" x14ac:dyDescent="0.2">
      <c r="B1109" s="66"/>
      <c r="C1109" s="66"/>
      <c r="D1109" s="75"/>
      <c r="E1109" s="75"/>
      <c r="G1109" s="101"/>
      <c r="H1109" s="101"/>
      <c r="I1109" s="101"/>
      <c r="J1109" s="69"/>
      <c r="K1109" s="69"/>
      <c r="M1109" s="69"/>
      <c r="N1109" s="69"/>
      <c r="O1109" s="102"/>
      <c r="P1109" s="102"/>
    </row>
    <row r="1110" spans="2:16" x14ac:dyDescent="0.2">
      <c r="B1110" s="66"/>
      <c r="C1110" s="66"/>
      <c r="D1110" s="75"/>
      <c r="E1110" s="75"/>
      <c r="G1110" s="101"/>
      <c r="H1110" s="101"/>
      <c r="I1110" s="101"/>
      <c r="J1110" s="69"/>
      <c r="K1110" s="69"/>
      <c r="M1110" s="69"/>
      <c r="N1110" s="69"/>
      <c r="O1110" s="102"/>
      <c r="P1110" s="102"/>
    </row>
    <row r="1111" spans="2:16" x14ac:dyDescent="0.2">
      <c r="B1111" s="66"/>
      <c r="C1111" s="66"/>
      <c r="D1111" s="75"/>
      <c r="E1111" s="75"/>
      <c r="G1111" s="101"/>
      <c r="H1111" s="101"/>
      <c r="I1111" s="101"/>
      <c r="J1111" s="69"/>
      <c r="K1111" s="69"/>
      <c r="M1111" s="69"/>
      <c r="N1111" s="69"/>
      <c r="O1111" s="102"/>
      <c r="P1111" s="102"/>
    </row>
    <row r="1112" spans="2:16" x14ac:dyDescent="0.2">
      <c r="B1112" s="66"/>
      <c r="C1112" s="66"/>
      <c r="D1112" s="75"/>
      <c r="E1112" s="75"/>
      <c r="G1112" s="101"/>
      <c r="H1112" s="101"/>
      <c r="I1112" s="101"/>
      <c r="J1112" s="69"/>
      <c r="K1112" s="69"/>
      <c r="M1112" s="69"/>
      <c r="N1112" s="69"/>
      <c r="O1112" s="102"/>
      <c r="P1112" s="102"/>
    </row>
    <row r="1113" spans="2:16" x14ac:dyDescent="0.2">
      <c r="B1113" s="66"/>
      <c r="C1113" s="66"/>
      <c r="D1113" s="75"/>
      <c r="E1113" s="75"/>
      <c r="G1113" s="101"/>
      <c r="H1113" s="101"/>
      <c r="I1113" s="101"/>
      <c r="J1113" s="69"/>
      <c r="K1113" s="69"/>
      <c r="M1113" s="69"/>
      <c r="N1113" s="69"/>
      <c r="O1113" s="102"/>
      <c r="P1113" s="102"/>
    </row>
    <row r="1114" spans="2:16" x14ac:dyDescent="0.2">
      <c r="B1114" s="66"/>
      <c r="C1114" s="66"/>
      <c r="D1114" s="75"/>
      <c r="E1114" s="75"/>
      <c r="G1114" s="101"/>
      <c r="H1114" s="101"/>
      <c r="I1114" s="101"/>
      <c r="J1114" s="69"/>
      <c r="K1114" s="69"/>
      <c r="M1114" s="69"/>
      <c r="N1114" s="69"/>
      <c r="O1114" s="102"/>
      <c r="P1114" s="102"/>
    </row>
    <row r="1115" spans="2:16" x14ac:dyDescent="0.2">
      <c r="B1115" s="66"/>
      <c r="C1115" s="66"/>
      <c r="D1115" s="75"/>
      <c r="E1115" s="75"/>
      <c r="G1115" s="101"/>
      <c r="H1115" s="101"/>
      <c r="I1115" s="101"/>
      <c r="J1115" s="69"/>
      <c r="K1115" s="69"/>
      <c r="M1115" s="69"/>
      <c r="N1115" s="69"/>
      <c r="O1115" s="102"/>
      <c r="P1115" s="102"/>
    </row>
    <row r="1116" spans="2:16" x14ac:dyDescent="0.2">
      <c r="B1116" s="66"/>
      <c r="C1116" s="66"/>
      <c r="D1116" s="75"/>
      <c r="E1116" s="75"/>
      <c r="G1116" s="101"/>
      <c r="H1116" s="101"/>
      <c r="I1116" s="101"/>
      <c r="J1116" s="69"/>
      <c r="K1116" s="69"/>
      <c r="M1116" s="69"/>
      <c r="N1116" s="69"/>
      <c r="O1116" s="102"/>
      <c r="P1116" s="102"/>
    </row>
    <row r="1117" spans="2:16" x14ac:dyDescent="0.2">
      <c r="B1117" s="66"/>
      <c r="C1117" s="66"/>
      <c r="D1117" s="75"/>
      <c r="E1117" s="75"/>
      <c r="G1117" s="101"/>
      <c r="H1117" s="101"/>
      <c r="I1117" s="101"/>
      <c r="J1117" s="69"/>
      <c r="K1117" s="69"/>
      <c r="M1117" s="69"/>
      <c r="N1117" s="69"/>
      <c r="O1117" s="102"/>
      <c r="P1117" s="102"/>
    </row>
    <row r="1118" spans="2:16" x14ac:dyDescent="0.2">
      <c r="B1118" s="66"/>
      <c r="C1118" s="66"/>
      <c r="D1118" s="75"/>
      <c r="E1118" s="75"/>
      <c r="G1118" s="101"/>
      <c r="H1118" s="101"/>
      <c r="I1118" s="101"/>
      <c r="J1118" s="69"/>
      <c r="K1118" s="69"/>
      <c r="M1118" s="69"/>
      <c r="N1118" s="69"/>
      <c r="O1118" s="102"/>
      <c r="P1118" s="102"/>
    </row>
    <row r="1119" spans="2:16" x14ac:dyDescent="0.2">
      <c r="B1119" s="66"/>
      <c r="C1119" s="66"/>
      <c r="D1119" s="75"/>
      <c r="E1119" s="75"/>
      <c r="G1119" s="101"/>
      <c r="H1119" s="101"/>
      <c r="I1119" s="101"/>
      <c r="J1119" s="69"/>
      <c r="K1119" s="69"/>
      <c r="M1119" s="69"/>
      <c r="N1119" s="69"/>
      <c r="O1119" s="102"/>
      <c r="P1119" s="102"/>
    </row>
    <row r="1120" spans="2:16" x14ac:dyDescent="0.2">
      <c r="B1120" s="66"/>
      <c r="C1120" s="66"/>
      <c r="D1120" s="75"/>
      <c r="E1120" s="75"/>
      <c r="G1120" s="101"/>
      <c r="H1120" s="101"/>
      <c r="I1120" s="101"/>
      <c r="J1120" s="69"/>
      <c r="K1120" s="69"/>
      <c r="M1120" s="69"/>
      <c r="N1120" s="69"/>
      <c r="O1120" s="102"/>
      <c r="P1120" s="102"/>
    </row>
    <row r="1121" spans="2:16" x14ac:dyDescent="0.2">
      <c r="B1121" s="66"/>
      <c r="C1121" s="66"/>
      <c r="D1121" s="75"/>
      <c r="E1121" s="75"/>
      <c r="G1121" s="101"/>
      <c r="H1121" s="101"/>
      <c r="I1121" s="101"/>
      <c r="J1121" s="69"/>
      <c r="K1121" s="69"/>
      <c r="M1121" s="69"/>
      <c r="N1121" s="69"/>
      <c r="O1121" s="102"/>
      <c r="P1121" s="102"/>
    </row>
    <row r="1122" spans="2:16" x14ac:dyDescent="0.2">
      <c r="B1122" s="66"/>
      <c r="C1122" s="66"/>
      <c r="D1122" s="75"/>
      <c r="E1122" s="75"/>
      <c r="G1122" s="101"/>
      <c r="H1122" s="101"/>
      <c r="I1122" s="101"/>
      <c r="J1122" s="69"/>
      <c r="K1122" s="69"/>
      <c r="M1122" s="69"/>
      <c r="N1122" s="69"/>
      <c r="O1122" s="102"/>
      <c r="P1122" s="102"/>
    </row>
    <row r="1123" spans="2:16" x14ac:dyDescent="0.2">
      <c r="B1123" s="66"/>
      <c r="C1123" s="66"/>
      <c r="D1123" s="75"/>
      <c r="E1123" s="75"/>
      <c r="G1123" s="101"/>
      <c r="H1123" s="101"/>
      <c r="I1123" s="101"/>
      <c r="J1123" s="69"/>
      <c r="K1123" s="69"/>
      <c r="M1123" s="69"/>
      <c r="N1123" s="69"/>
      <c r="O1123" s="102"/>
      <c r="P1123" s="102"/>
    </row>
    <row r="1124" spans="2:16" x14ac:dyDescent="0.2">
      <c r="B1124" s="66"/>
      <c r="C1124" s="66"/>
      <c r="D1124" s="75"/>
      <c r="E1124" s="75"/>
      <c r="G1124" s="101"/>
      <c r="H1124" s="101"/>
      <c r="I1124" s="101"/>
      <c r="J1124" s="69"/>
      <c r="K1124" s="69"/>
      <c r="M1124" s="69"/>
      <c r="N1124" s="69"/>
      <c r="O1124" s="102"/>
      <c r="P1124" s="102"/>
    </row>
    <row r="1125" spans="2:16" x14ac:dyDescent="0.2">
      <c r="B1125" s="66"/>
      <c r="C1125" s="66"/>
      <c r="D1125" s="75"/>
      <c r="E1125" s="75"/>
      <c r="G1125" s="101"/>
      <c r="H1125" s="101"/>
      <c r="I1125" s="101"/>
      <c r="J1125" s="69"/>
      <c r="K1125" s="69"/>
      <c r="M1125" s="69"/>
      <c r="N1125" s="69"/>
      <c r="O1125" s="102"/>
      <c r="P1125" s="102"/>
    </row>
    <row r="1126" spans="2:16" x14ac:dyDescent="0.2">
      <c r="B1126" s="66"/>
      <c r="C1126" s="66"/>
      <c r="D1126" s="75"/>
      <c r="E1126" s="75"/>
      <c r="G1126" s="101"/>
      <c r="H1126" s="101"/>
      <c r="I1126" s="101"/>
      <c r="J1126" s="69"/>
      <c r="K1126" s="69"/>
      <c r="M1126" s="69"/>
      <c r="N1126" s="69"/>
      <c r="O1126" s="102"/>
      <c r="P1126" s="102"/>
    </row>
    <row r="1127" spans="2:16" x14ac:dyDescent="0.2">
      <c r="B1127" s="66"/>
      <c r="C1127" s="66"/>
      <c r="D1127" s="75"/>
      <c r="E1127" s="75"/>
      <c r="G1127" s="101"/>
      <c r="H1127" s="101"/>
      <c r="I1127" s="101"/>
      <c r="J1127" s="69"/>
      <c r="K1127" s="69"/>
      <c r="M1127" s="69"/>
      <c r="N1127" s="69"/>
      <c r="O1127" s="102"/>
      <c r="P1127" s="102"/>
    </row>
    <row r="1128" spans="2:16" x14ac:dyDescent="0.2">
      <c r="B1128" s="66"/>
      <c r="C1128" s="66"/>
      <c r="D1128" s="75"/>
      <c r="E1128" s="75"/>
      <c r="G1128" s="101"/>
      <c r="H1128" s="101"/>
      <c r="I1128" s="101"/>
      <c r="J1128" s="69"/>
      <c r="K1128" s="69"/>
      <c r="M1128" s="69"/>
      <c r="N1128" s="69"/>
      <c r="O1128" s="102"/>
      <c r="P1128" s="102"/>
    </row>
    <row r="1129" spans="2:16" x14ac:dyDescent="0.2">
      <c r="B1129" s="66"/>
      <c r="C1129" s="66"/>
      <c r="D1129" s="75"/>
      <c r="E1129" s="75"/>
      <c r="G1129" s="101"/>
      <c r="H1129" s="101"/>
      <c r="I1129" s="101"/>
      <c r="J1129" s="69"/>
      <c r="K1129" s="69"/>
      <c r="M1129" s="69"/>
      <c r="N1129" s="69"/>
      <c r="O1129" s="102"/>
      <c r="P1129" s="102"/>
    </row>
    <row r="1130" spans="2:16" x14ac:dyDescent="0.2">
      <c r="B1130" s="66"/>
      <c r="C1130" s="66"/>
      <c r="D1130" s="75"/>
      <c r="E1130" s="75"/>
      <c r="G1130" s="101"/>
      <c r="H1130" s="101"/>
      <c r="I1130" s="101"/>
      <c r="J1130" s="69"/>
      <c r="K1130" s="69"/>
      <c r="M1130" s="69"/>
      <c r="N1130" s="69"/>
      <c r="O1130" s="102"/>
      <c r="P1130" s="102"/>
    </row>
    <row r="1131" spans="2:16" x14ac:dyDescent="0.2">
      <c r="B1131" s="66"/>
      <c r="C1131" s="66"/>
      <c r="D1131" s="75"/>
      <c r="E1131" s="75"/>
      <c r="G1131" s="101"/>
      <c r="H1131" s="101"/>
      <c r="I1131" s="101"/>
      <c r="J1131" s="69"/>
      <c r="K1131" s="69"/>
      <c r="M1131" s="69"/>
      <c r="N1131" s="69"/>
      <c r="O1131" s="102"/>
      <c r="P1131" s="102"/>
    </row>
    <row r="1132" spans="2:16" x14ac:dyDescent="0.2">
      <c r="B1132" s="66"/>
      <c r="C1132" s="66"/>
      <c r="D1132" s="75"/>
      <c r="E1132" s="75"/>
      <c r="G1132" s="101"/>
      <c r="H1132" s="101"/>
      <c r="I1132" s="101"/>
      <c r="J1132" s="69"/>
      <c r="K1132" s="69"/>
      <c r="M1132" s="69"/>
      <c r="N1132" s="69"/>
      <c r="O1132" s="102"/>
      <c r="P1132" s="102"/>
    </row>
    <row r="1133" spans="2:16" x14ac:dyDescent="0.2">
      <c r="B1133" s="66"/>
      <c r="C1133" s="66"/>
      <c r="D1133" s="75"/>
      <c r="E1133" s="75"/>
      <c r="G1133" s="101"/>
      <c r="H1133" s="101"/>
      <c r="I1133" s="101"/>
      <c r="J1133" s="69"/>
      <c r="K1133" s="69"/>
      <c r="M1133" s="69"/>
      <c r="N1133" s="69"/>
      <c r="O1133" s="102"/>
      <c r="P1133" s="102"/>
    </row>
    <row r="1134" spans="2:16" x14ac:dyDescent="0.2">
      <c r="B1134" s="66"/>
      <c r="C1134" s="66"/>
      <c r="D1134" s="75"/>
      <c r="E1134" s="75"/>
      <c r="G1134" s="101"/>
      <c r="H1134" s="101"/>
      <c r="I1134" s="101"/>
      <c r="J1134" s="69"/>
      <c r="K1134" s="69"/>
      <c r="M1134" s="69"/>
      <c r="N1134" s="69"/>
      <c r="O1134" s="102"/>
      <c r="P1134" s="102"/>
    </row>
    <row r="1135" spans="2:16" x14ac:dyDescent="0.2">
      <c r="B1135" s="66"/>
      <c r="C1135" s="66"/>
      <c r="D1135" s="75"/>
      <c r="E1135" s="75"/>
      <c r="G1135" s="101"/>
      <c r="H1135" s="101"/>
      <c r="I1135" s="101"/>
      <c r="J1135" s="69"/>
      <c r="K1135" s="69"/>
      <c r="M1135" s="69"/>
      <c r="N1135" s="69"/>
      <c r="O1135" s="102"/>
      <c r="P1135" s="102"/>
    </row>
    <row r="1136" spans="2:16" x14ac:dyDescent="0.2">
      <c r="B1136" s="66"/>
      <c r="C1136" s="66"/>
      <c r="D1136" s="75"/>
      <c r="E1136" s="75"/>
      <c r="G1136" s="101"/>
      <c r="H1136" s="101"/>
      <c r="I1136" s="101"/>
      <c r="J1136" s="69"/>
      <c r="K1136" s="69"/>
      <c r="M1136" s="69"/>
      <c r="N1136" s="69"/>
      <c r="O1136" s="102"/>
      <c r="P1136" s="102"/>
    </row>
    <row r="1137" spans="2:16" x14ac:dyDescent="0.2">
      <c r="B1137" s="66"/>
      <c r="C1137" s="66"/>
      <c r="D1137" s="75"/>
      <c r="E1137" s="75"/>
      <c r="G1137" s="101"/>
      <c r="H1137" s="101"/>
      <c r="I1137" s="101"/>
      <c r="J1137" s="69"/>
      <c r="K1137" s="69"/>
      <c r="M1137" s="69"/>
      <c r="N1137" s="69"/>
      <c r="O1137" s="102"/>
      <c r="P1137" s="102"/>
    </row>
    <row r="1138" spans="2:16" x14ac:dyDescent="0.2">
      <c r="B1138" s="66"/>
      <c r="C1138" s="66"/>
      <c r="D1138" s="75"/>
      <c r="E1138" s="75"/>
      <c r="G1138" s="101"/>
      <c r="H1138" s="101"/>
      <c r="I1138" s="101"/>
      <c r="J1138" s="69"/>
      <c r="K1138" s="69"/>
      <c r="M1138" s="69"/>
      <c r="N1138" s="69"/>
      <c r="O1138" s="102"/>
      <c r="P1138" s="102"/>
    </row>
    <row r="1139" spans="2:16" x14ac:dyDescent="0.2">
      <c r="B1139" s="66"/>
      <c r="C1139" s="66"/>
      <c r="D1139" s="75"/>
      <c r="E1139" s="75"/>
      <c r="G1139" s="101"/>
      <c r="H1139" s="101"/>
      <c r="I1139" s="101"/>
      <c r="J1139" s="69"/>
      <c r="K1139" s="69"/>
      <c r="M1139" s="69"/>
      <c r="N1139" s="69"/>
      <c r="O1139" s="102"/>
      <c r="P1139" s="102"/>
    </row>
    <row r="1140" spans="2:16" x14ac:dyDescent="0.2">
      <c r="B1140" s="66"/>
      <c r="C1140" s="66"/>
      <c r="D1140" s="75"/>
      <c r="E1140" s="75"/>
      <c r="G1140" s="101"/>
      <c r="H1140" s="101"/>
      <c r="I1140" s="101"/>
      <c r="J1140" s="69"/>
      <c r="K1140" s="69"/>
      <c r="M1140" s="69"/>
      <c r="N1140" s="69"/>
      <c r="O1140" s="102"/>
      <c r="P1140" s="102"/>
    </row>
    <row r="1141" spans="2:16" x14ac:dyDescent="0.2">
      <c r="B1141" s="66"/>
      <c r="C1141" s="66"/>
      <c r="D1141" s="75"/>
      <c r="E1141" s="75"/>
      <c r="G1141" s="101"/>
      <c r="H1141" s="101"/>
      <c r="I1141" s="101"/>
      <c r="J1141" s="69"/>
      <c r="K1141" s="69"/>
      <c r="M1141" s="69"/>
      <c r="N1141" s="69"/>
      <c r="O1141" s="102"/>
      <c r="P1141" s="102"/>
    </row>
    <row r="1142" spans="2:16" x14ac:dyDescent="0.2">
      <c r="B1142" s="66"/>
      <c r="C1142" s="66"/>
      <c r="D1142" s="75"/>
      <c r="E1142" s="75"/>
      <c r="G1142" s="101"/>
      <c r="H1142" s="101"/>
      <c r="I1142" s="101"/>
      <c r="J1142" s="69"/>
      <c r="K1142" s="69"/>
      <c r="M1142" s="69"/>
      <c r="N1142" s="69"/>
      <c r="O1142" s="102"/>
      <c r="P1142" s="102"/>
    </row>
    <row r="1143" spans="2:16" x14ac:dyDescent="0.2">
      <c r="B1143" s="66"/>
      <c r="C1143" s="66"/>
      <c r="D1143" s="75"/>
      <c r="E1143" s="75"/>
      <c r="G1143" s="101"/>
      <c r="H1143" s="101"/>
      <c r="I1143" s="101"/>
      <c r="J1143" s="69"/>
      <c r="K1143" s="69"/>
      <c r="M1143" s="69"/>
      <c r="N1143" s="69"/>
      <c r="O1143" s="102"/>
      <c r="P1143" s="102"/>
    </row>
    <row r="1144" spans="2:16" x14ac:dyDescent="0.2">
      <c r="B1144" s="66"/>
      <c r="C1144" s="66"/>
      <c r="D1144" s="75"/>
      <c r="E1144" s="75"/>
      <c r="G1144" s="101"/>
      <c r="H1144" s="101"/>
      <c r="I1144" s="101"/>
      <c r="J1144" s="69"/>
      <c r="K1144" s="69"/>
      <c r="M1144" s="69"/>
      <c r="N1144" s="69"/>
      <c r="O1144" s="102"/>
      <c r="P1144" s="102"/>
    </row>
    <row r="1145" spans="2:16" x14ac:dyDescent="0.2">
      <c r="B1145" s="66"/>
      <c r="C1145" s="66"/>
      <c r="D1145" s="75"/>
      <c r="E1145" s="75"/>
      <c r="G1145" s="101"/>
      <c r="H1145" s="101"/>
      <c r="I1145" s="101"/>
      <c r="J1145" s="69"/>
      <c r="K1145" s="69"/>
      <c r="M1145" s="69"/>
      <c r="N1145" s="69"/>
      <c r="O1145" s="102"/>
      <c r="P1145" s="102"/>
    </row>
    <row r="1146" spans="2:16" x14ac:dyDescent="0.2">
      <c r="B1146" s="66"/>
      <c r="C1146" s="66"/>
      <c r="D1146" s="75"/>
      <c r="E1146" s="75"/>
      <c r="G1146" s="101"/>
      <c r="H1146" s="101"/>
      <c r="I1146" s="101"/>
      <c r="J1146" s="69"/>
      <c r="K1146" s="69"/>
      <c r="M1146" s="69"/>
      <c r="N1146" s="69"/>
      <c r="O1146" s="102"/>
      <c r="P1146" s="102"/>
    </row>
    <row r="1147" spans="2:16" x14ac:dyDescent="0.2">
      <c r="B1147" s="66"/>
      <c r="C1147" s="66"/>
      <c r="D1147" s="75"/>
      <c r="E1147" s="75"/>
      <c r="G1147" s="101"/>
      <c r="H1147" s="101"/>
      <c r="I1147" s="101"/>
      <c r="J1147" s="69"/>
      <c r="K1147" s="69"/>
      <c r="M1147" s="69"/>
      <c r="N1147" s="69"/>
      <c r="O1147" s="102"/>
      <c r="P1147" s="102"/>
    </row>
    <row r="1148" spans="2:16" x14ac:dyDescent="0.2">
      <c r="B1148" s="66"/>
      <c r="C1148" s="66"/>
      <c r="D1148" s="75"/>
      <c r="E1148" s="75"/>
      <c r="G1148" s="101"/>
      <c r="H1148" s="101"/>
      <c r="I1148" s="101"/>
      <c r="J1148" s="69"/>
      <c r="K1148" s="69"/>
      <c r="M1148" s="69"/>
      <c r="N1148" s="69"/>
      <c r="O1148" s="102"/>
      <c r="P1148" s="102"/>
    </row>
    <row r="1149" spans="2:16" x14ac:dyDescent="0.2">
      <c r="B1149" s="66"/>
      <c r="C1149" s="66"/>
      <c r="D1149" s="75"/>
      <c r="E1149" s="75"/>
      <c r="G1149" s="101"/>
      <c r="H1149" s="101"/>
      <c r="I1149" s="101"/>
      <c r="J1149" s="69"/>
      <c r="K1149" s="69"/>
      <c r="M1149" s="69"/>
      <c r="N1149" s="69"/>
      <c r="O1149" s="102"/>
      <c r="P1149" s="102"/>
    </row>
    <row r="1150" spans="2:16" x14ac:dyDescent="0.2">
      <c r="B1150" s="66"/>
      <c r="C1150" s="66"/>
      <c r="D1150" s="75"/>
      <c r="E1150" s="75"/>
      <c r="G1150" s="101"/>
      <c r="H1150" s="101"/>
      <c r="I1150" s="101"/>
      <c r="J1150" s="69"/>
      <c r="K1150" s="69"/>
      <c r="M1150" s="69"/>
      <c r="N1150" s="69"/>
      <c r="O1150" s="102"/>
      <c r="P1150" s="102"/>
    </row>
    <row r="1151" spans="2:16" x14ac:dyDescent="0.2">
      <c r="B1151" s="66"/>
      <c r="C1151" s="66"/>
      <c r="D1151" s="75"/>
      <c r="E1151" s="75"/>
      <c r="G1151" s="101"/>
      <c r="H1151" s="101"/>
      <c r="I1151" s="101"/>
      <c r="J1151" s="69"/>
      <c r="K1151" s="69"/>
      <c r="M1151" s="69"/>
      <c r="N1151" s="69"/>
      <c r="O1151" s="102"/>
      <c r="P1151" s="102"/>
    </row>
    <row r="1152" spans="2:16" x14ac:dyDescent="0.2">
      <c r="B1152" s="66"/>
      <c r="C1152" s="66"/>
      <c r="D1152" s="75"/>
      <c r="E1152" s="75"/>
      <c r="G1152" s="101"/>
      <c r="H1152" s="101"/>
      <c r="I1152" s="101"/>
      <c r="J1152" s="69"/>
      <c r="K1152" s="69"/>
      <c r="M1152" s="69"/>
      <c r="N1152" s="69"/>
      <c r="O1152" s="102"/>
      <c r="P1152" s="102"/>
    </row>
    <row r="1153" spans="2:16" x14ac:dyDescent="0.2">
      <c r="B1153" s="66"/>
      <c r="C1153" s="66"/>
      <c r="D1153" s="75"/>
      <c r="E1153" s="75"/>
      <c r="G1153" s="101"/>
      <c r="H1153" s="101"/>
      <c r="I1153" s="101"/>
      <c r="J1153" s="69"/>
      <c r="K1153" s="69"/>
      <c r="M1153" s="69"/>
      <c r="N1153" s="69"/>
      <c r="O1153" s="102"/>
      <c r="P1153" s="102"/>
    </row>
    <row r="1154" spans="2:16" x14ac:dyDescent="0.2">
      <c r="B1154" s="66"/>
      <c r="C1154" s="66"/>
      <c r="D1154" s="75"/>
      <c r="E1154" s="75"/>
      <c r="G1154" s="101"/>
      <c r="H1154" s="101"/>
      <c r="I1154" s="101"/>
      <c r="J1154" s="69"/>
      <c r="K1154" s="69"/>
      <c r="M1154" s="69"/>
      <c r="N1154" s="69"/>
      <c r="O1154" s="102"/>
      <c r="P1154" s="102"/>
    </row>
    <row r="1155" spans="2:16" x14ac:dyDescent="0.2">
      <c r="B1155" s="66"/>
      <c r="C1155" s="66"/>
      <c r="D1155" s="75"/>
      <c r="E1155" s="75"/>
      <c r="G1155" s="101"/>
      <c r="H1155" s="101"/>
      <c r="I1155" s="101"/>
      <c r="J1155" s="69"/>
      <c r="K1155" s="69"/>
      <c r="M1155" s="69"/>
      <c r="N1155" s="69"/>
      <c r="O1155" s="102"/>
      <c r="P1155" s="102"/>
    </row>
    <row r="1156" spans="2:16" x14ac:dyDescent="0.2">
      <c r="B1156" s="66"/>
      <c r="C1156" s="66"/>
      <c r="D1156" s="75"/>
      <c r="E1156" s="75"/>
      <c r="G1156" s="101"/>
      <c r="H1156" s="101"/>
      <c r="I1156" s="101"/>
      <c r="J1156" s="69"/>
      <c r="K1156" s="69"/>
      <c r="M1156" s="69"/>
      <c r="N1156" s="69"/>
      <c r="O1156" s="102"/>
      <c r="P1156" s="102"/>
    </row>
    <row r="1157" spans="2:16" x14ac:dyDescent="0.2">
      <c r="B1157" s="66"/>
      <c r="C1157" s="66"/>
      <c r="D1157" s="75"/>
      <c r="E1157" s="75"/>
      <c r="G1157" s="101"/>
      <c r="H1157" s="101"/>
      <c r="I1157" s="101"/>
      <c r="J1157" s="69"/>
      <c r="K1157" s="69"/>
      <c r="M1157" s="69"/>
      <c r="N1157" s="69"/>
      <c r="O1157" s="102"/>
      <c r="P1157" s="102"/>
    </row>
    <row r="1158" spans="2:16" x14ac:dyDescent="0.2">
      <c r="B1158" s="66"/>
      <c r="C1158" s="66"/>
      <c r="D1158" s="75"/>
      <c r="E1158" s="75"/>
      <c r="G1158" s="101"/>
      <c r="H1158" s="101"/>
      <c r="I1158" s="101"/>
      <c r="J1158" s="69"/>
      <c r="K1158" s="69"/>
      <c r="M1158" s="69"/>
      <c r="N1158" s="69"/>
      <c r="O1158" s="102"/>
      <c r="P1158" s="102"/>
    </row>
    <row r="1159" spans="2:16" x14ac:dyDescent="0.2">
      <c r="B1159" s="66"/>
      <c r="C1159" s="66"/>
      <c r="D1159" s="75"/>
      <c r="E1159" s="75"/>
      <c r="G1159" s="101"/>
      <c r="H1159" s="101"/>
      <c r="I1159" s="101"/>
      <c r="J1159" s="69"/>
      <c r="K1159" s="69"/>
      <c r="M1159" s="69"/>
      <c r="N1159" s="69"/>
      <c r="O1159" s="102"/>
      <c r="P1159" s="102"/>
    </row>
    <row r="1160" spans="2:16" x14ac:dyDescent="0.2">
      <c r="B1160" s="66"/>
      <c r="C1160" s="66"/>
      <c r="D1160" s="75"/>
      <c r="E1160" s="75"/>
      <c r="G1160" s="101"/>
      <c r="H1160" s="101"/>
      <c r="I1160" s="101"/>
      <c r="J1160" s="69"/>
      <c r="K1160" s="69"/>
      <c r="M1160" s="69"/>
      <c r="N1160" s="69"/>
      <c r="O1160" s="102"/>
      <c r="P1160" s="102"/>
    </row>
    <row r="1161" spans="2:16" x14ac:dyDescent="0.2">
      <c r="B1161" s="66"/>
      <c r="C1161" s="66"/>
      <c r="D1161" s="75"/>
      <c r="E1161" s="75"/>
      <c r="G1161" s="101"/>
      <c r="H1161" s="101"/>
      <c r="I1161" s="101"/>
      <c r="J1161" s="69"/>
      <c r="K1161" s="69"/>
      <c r="M1161" s="69"/>
      <c r="N1161" s="69"/>
      <c r="O1161" s="102"/>
      <c r="P1161" s="102"/>
    </row>
    <row r="1162" spans="2:16" x14ac:dyDescent="0.2">
      <c r="B1162" s="66"/>
      <c r="C1162" s="66"/>
      <c r="D1162" s="75"/>
      <c r="E1162" s="75"/>
      <c r="G1162" s="101"/>
      <c r="H1162" s="101"/>
      <c r="I1162" s="101"/>
      <c r="J1162" s="69"/>
      <c r="K1162" s="69"/>
      <c r="M1162" s="69"/>
      <c r="N1162" s="69"/>
      <c r="O1162" s="102"/>
      <c r="P1162" s="102"/>
    </row>
    <row r="1163" spans="2:16" x14ac:dyDescent="0.2">
      <c r="B1163" s="66"/>
      <c r="C1163" s="66"/>
      <c r="D1163" s="75"/>
      <c r="E1163" s="75"/>
      <c r="G1163" s="101"/>
      <c r="H1163" s="101"/>
      <c r="I1163" s="101"/>
      <c r="J1163" s="69"/>
      <c r="K1163" s="69"/>
      <c r="M1163" s="69"/>
      <c r="N1163" s="69"/>
      <c r="O1163" s="102"/>
      <c r="P1163" s="102"/>
    </row>
    <row r="1164" spans="2:16" x14ac:dyDescent="0.2">
      <c r="B1164" s="66"/>
      <c r="C1164" s="66"/>
      <c r="D1164" s="75"/>
      <c r="E1164" s="75"/>
      <c r="G1164" s="101"/>
      <c r="H1164" s="101"/>
      <c r="I1164" s="101"/>
      <c r="J1164" s="69"/>
      <c r="K1164" s="69"/>
      <c r="M1164" s="69"/>
      <c r="N1164" s="69"/>
      <c r="O1164" s="102"/>
      <c r="P1164" s="102"/>
    </row>
    <row r="1165" spans="2:16" x14ac:dyDescent="0.2">
      <c r="B1165" s="66"/>
      <c r="C1165" s="66"/>
      <c r="D1165" s="75"/>
      <c r="E1165" s="75"/>
      <c r="G1165" s="101"/>
      <c r="H1165" s="101"/>
      <c r="I1165" s="101"/>
      <c r="J1165" s="69"/>
      <c r="K1165" s="69"/>
      <c r="M1165" s="69"/>
      <c r="N1165" s="69"/>
      <c r="O1165" s="102"/>
      <c r="P1165" s="102"/>
    </row>
    <row r="1166" spans="2:16" x14ac:dyDescent="0.2">
      <c r="B1166" s="66"/>
      <c r="C1166" s="66"/>
      <c r="D1166" s="75"/>
      <c r="E1166" s="75"/>
      <c r="G1166" s="101"/>
      <c r="H1166" s="101"/>
      <c r="I1166" s="101"/>
      <c r="J1166" s="69"/>
      <c r="K1166" s="69"/>
      <c r="M1166" s="69"/>
      <c r="N1166" s="69"/>
      <c r="O1166" s="102"/>
      <c r="P1166" s="102"/>
    </row>
    <row r="1167" spans="2:16" x14ac:dyDescent="0.2">
      <c r="B1167" s="66"/>
      <c r="C1167" s="66"/>
      <c r="D1167" s="75"/>
      <c r="E1167" s="75"/>
      <c r="G1167" s="101"/>
      <c r="H1167" s="101"/>
      <c r="I1167" s="101"/>
      <c r="J1167" s="69"/>
      <c r="K1167" s="69"/>
      <c r="M1167" s="69"/>
      <c r="N1167" s="69"/>
      <c r="O1167" s="102"/>
      <c r="P1167" s="102"/>
    </row>
    <row r="1168" spans="2:16" x14ac:dyDescent="0.2">
      <c r="B1168" s="66"/>
      <c r="C1168" s="66"/>
      <c r="D1168" s="75"/>
      <c r="E1168" s="75"/>
      <c r="G1168" s="101"/>
      <c r="H1168" s="101"/>
      <c r="I1168" s="101"/>
      <c r="J1168" s="69"/>
      <c r="K1168" s="69"/>
      <c r="M1168" s="69"/>
      <c r="N1168" s="69"/>
      <c r="O1168" s="102"/>
      <c r="P1168" s="102"/>
    </row>
    <row r="1169" spans="2:16" x14ac:dyDescent="0.2">
      <c r="B1169" s="66"/>
      <c r="C1169" s="66"/>
      <c r="D1169" s="75"/>
      <c r="E1169" s="75"/>
      <c r="G1169" s="101"/>
      <c r="H1169" s="101"/>
      <c r="I1169" s="101"/>
      <c r="J1169" s="69"/>
      <c r="K1169" s="69"/>
      <c r="M1169" s="69"/>
      <c r="N1169" s="69"/>
      <c r="O1169" s="102"/>
      <c r="P1169" s="102"/>
    </row>
    <row r="1170" spans="2:16" x14ac:dyDescent="0.2">
      <c r="B1170" s="66"/>
      <c r="C1170" s="66"/>
      <c r="D1170" s="75"/>
      <c r="E1170" s="75"/>
      <c r="G1170" s="101"/>
      <c r="H1170" s="101"/>
      <c r="I1170" s="101"/>
      <c r="J1170" s="69"/>
      <c r="K1170" s="69"/>
      <c r="M1170" s="69"/>
      <c r="N1170" s="69"/>
      <c r="O1170" s="102"/>
      <c r="P1170" s="102"/>
    </row>
    <row r="1171" spans="2:16" x14ac:dyDescent="0.2">
      <c r="B1171" s="66"/>
      <c r="C1171" s="66"/>
      <c r="D1171" s="75"/>
      <c r="E1171" s="75"/>
      <c r="G1171" s="101"/>
      <c r="H1171" s="101"/>
      <c r="I1171" s="101"/>
      <c r="J1171" s="69"/>
      <c r="K1171" s="69"/>
      <c r="M1171" s="69"/>
      <c r="N1171" s="69"/>
      <c r="O1171" s="102"/>
      <c r="P1171" s="102"/>
    </row>
    <row r="1172" spans="2:16" x14ac:dyDescent="0.2">
      <c r="B1172" s="66"/>
      <c r="C1172" s="66"/>
      <c r="D1172" s="75"/>
      <c r="E1172" s="75"/>
      <c r="G1172" s="101"/>
      <c r="H1172" s="101"/>
      <c r="I1172" s="101"/>
      <c r="J1172" s="69"/>
      <c r="K1172" s="69"/>
      <c r="M1172" s="69"/>
      <c r="N1172" s="69"/>
      <c r="O1172" s="102"/>
      <c r="P1172" s="102"/>
    </row>
    <row r="1173" spans="2:16" x14ac:dyDescent="0.2">
      <c r="B1173" s="66"/>
      <c r="C1173" s="66"/>
      <c r="D1173" s="75"/>
      <c r="E1173" s="75"/>
      <c r="G1173" s="101"/>
      <c r="H1173" s="101"/>
      <c r="I1173" s="101"/>
      <c r="J1173" s="69"/>
      <c r="K1173" s="69"/>
      <c r="M1173" s="69"/>
      <c r="N1173" s="69"/>
      <c r="O1173" s="102"/>
      <c r="P1173" s="102"/>
    </row>
    <row r="1174" spans="2:16" x14ac:dyDescent="0.2">
      <c r="B1174" s="66"/>
      <c r="C1174" s="66"/>
      <c r="D1174" s="75"/>
      <c r="E1174" s="75"/>
      <c r="G1174" s="101"/>
      <c r="H1174" s="101"/>
      <c r="I1174" s="101"/>
      <c r="J1174" s="69"/>
      <c r="K1174" s="69"/>
      <c r="M1174" s="69"/>
      <c r="N1174" s="69"/>
      <c r="O1174" s="102"/>
      <c r="P1174" s="102"/>
    </row>
    <row r="1175" spans="2:16" x14ac:dyDescent="0.2">
      <c r="B1175" s="66"/>
      <c r="C1175" s="66"/>
      <c r="D1175" s="75"/>
      <c r="E1175" s="75"/>
      <c r="G1175" s="101"/>
      <c r="H1175" s="101"/>
      <c r="I1175" s="101"/>
      <c r="J1175" s="69"/>
      <c r="K1175" s="69"/>
      <c r="M1175" s="69"/>
      <c r="N1175" s="69"/>
      <c r="O1175" s="102"/>
      <c r="P1175" s="102"/>
    </row>
    <row r="1176" spans="2:16" x14ac:dyDescent="0.2">
      <c r="B1176" s="66"/>
      <c r="C1176" s="66"/>
      <c r="D1176" s="75"/>
      <c r="E1176" s="75"/>
      <c r="G1176" s="101"/>
      <c r="H1176" s="101"/>
      <c r="I1176" s="101"/>
      <c r="J1176" s="69"/>
      <c r="K1176" s="69"/>
      <c r="M1176" s="69"/>
      <c r="N1176" s="69"/>
      <c r="O1176" s="102"/>
      <c r="P1176" s="102"/>
    </row>
    <row r="1177" spans="2:16" x14ac:dyDescent="0.2">
      <c r="B1177" s="66"/>
      <c r="C1177" s="66"/>
      <c r="D1177" s="75"/>
      <c r="E1177" s="75"/>
      <c r="G1177" s="101"/>
      <c r="H1177" s="101"/>
      <c r="I1177" s="101"/>
      <c r="J1177" s="69"/>
      <c r="K1177" s="69"/>
      <c r="M1177" s="69"/>
      <c r="N1177" s="69"/>
      <c r="O1177" s="102"/>
      <c r="P1177" s="102"/>
    </row>
    <row r="1178" spans="2:16" x14ac:dyDescent="0.2">
      <c r="B1178" s="66"/>
      <c r="C1178" s="66"/>
      <c r="D1178" s="75"/>
      <c r="E1178" s="75"/>
      <c r="G1178" s="101"/>
      <c r="H1178" s="101"/>
      <c r="I1178" s="101"/>
      <c r="J1178" s="69"/>
      <c r="K1178" s="69"/>
      <c r="M1178" s="69"/>
      <c r="N1178" s="69"/>
      <c r="O1178" s="102"/>
      <c r="P1178" s="102"/>
    </row>
    <row r="1179" spans="2:16" x14ac:dyDescent="0.2">
      <c r="B1179" s="66"/>
      <c r="C1179" s="66"/>
      <c r="D1179" s="75"/>
      <c r="E1179" s="75"/>
      <c r="G1179" s="101"/>
      <c r="H1179" s="101"/>
      <c r="I1179" s="101"/>
      <c r="J1179" s="69"/>
      <c r="K1179" s="69"/>
      <c r="M1179" s="69"/>
      <c r="N1179" s="69"/>
      <c r="O1179" s="102"/>
      <c r="P1179" s="102"/>
    </row>
    <row r="1180" spans="2:16" x14ac:dyDescent="0.2">
      <c r="B1180" s="66"/>
      <c r="C1180" s="66"/>
      <c r="D1180" s="75"/>
      <c r="E1180" s="75"/>
      <c r="G1180" s="101"/>
      <c r="H1180" s="101"/>
      <c r="I1180" s="101"/>
      <c r="J1180" s="69"/>
      <c r="K1180" s="69"/>
      <c r="M1180" s="69"/>
      <c r="N1180" s="69"/>
      <c r="O1180" s="102"/>
      <c r="P1180" s="102"/>
    </row>
    <row r="1181" spans="2:16" x14ac:dyDescent="0.2">
      <c r="B1181" s="66"/>
      <c r="C1181" s="66"/>
      <c r="D1181" s="75"/>
      <c r="E1181" s="75"/>
      <c r="G1181" s="101"/>
      <c r="H1181" s="101"/>
      <c r="I1181" s="101"/>
      <c r="J1181" s="69"/>
      <c r="K1181" s="69"/>
      <c r="M1181" s="69"/>
      <c r="N1181" s="69"/>
      <c r="O1181" s="102"/>
      <c r="P1181" s="102"/>
    </row>
    <row r="1182" spans="2:16" x14ac:dyDescent="0.2">
      <c r="B1182" s="66"/>
      <c r="C1182" s="66"/>
      <c r="D1182" s="75"/>
      <c r="E1182" s="75"/>
      <c r="G1182" s="101"/>
      <c r="H1182" s="101"/>
      <c r="I1182" s="101"/>
      <c r="J1182" s="69"/>
      <c r="K1182" s="69"/>
      <c r="M1182" s="69"/>
      <c r="N1182" s="69"/>
      <c r="O1182" s="102"/>
      <c r="P1182" s="102"/>
    </row>
    <row r="1183" spans="2:16" x14ac:dyDescent="0.2">
      <c r="B1183" s="66"/>
      <c r="C1183" s="66"/>
      <c r="D1183" s="75"/>
      <c r="E1183" s="75"/>
      <c r="G1183" s="101"/>
      <c r="H1183" s="101"/>
      <c r="I1183" s="101"/>
      <c r="J1183" s="69"/>
      <c r="K1183" s="69"/>
      <c r="M1183" s="69"/>
      <c r="N1183" s="69"/>
      <c r="O1183" s="102"/>
      <c r="P1183" s="102"/>
    </row>
    <row r="1184" spans="2:16" x14ac:dyDescent="0.2">
      <c r="B1184" s="66"/>
      <c r="C1184" s="66"/>
      <c r="D1184" s="75"/>
      <c r="E1184" s="75"/>
      <c r="G1184" s="101"/>
      <c r="H1184" s="101"/>
      <c r="I1184" s="101"/>
      <c r="J1184" s="69"/>
      <c r="K1184" s="69"/>
      <c r="M1184" s="69"/>
      <c r="N1184" s="69"/>
      <c r="O1184" s="102"/>
      <c r="P1184" s="102"/>
    </row>
    <row r="1185" spans="2:16" x14ac:dyDescent="0.2">
      <c r="B1185" s="66"/>
      <c r="C1185" s="66"/>
      <c r="D1185" s="75"/>
      <c r="E1185" s="75"/>
      <c r="G1185" s="101"/>
      <c r="H1185" s="101"/>
      <c r="I1185" s="101"/>
      <c r="J1185" s="69"/>
      <c r="K1185" s="69"/>
      <c r="M1185" s="69"/>
      <c r="N1185" s="69"/>
      <c r="O1185" s="102"/>
      <c r="P1185" s="102"/>
    </row>
    <row r="1186" spans="2:16" x14ac:dyDescent="0.2">
      <c r="B1186" s="66"/>
      <c r="C1186" s="66"/>
      <c r="D1186" s="75"/>
      <c r="E1186" s="75"/>
      <c r="G1186" s="101"/>
      <c r="H1186" s="101"/>
      <c r="I1186" s="101"/>
      <c r="J1186" s="69"/>
      <c r="K1186" s="69"/>
      <c r="M1186" s="69"/>
      <c r="N1186" s="69"/>
      <c r="O1186" s="102"/>
      <c r="P1186" s="102"/>
    </row>
    <row r="1187" spans="2:16" x14ac:dyDescent="0.2">
      <c r="B1187" s="66"/>
      <c r="C1187" s="66"/>
      <c r="D1187" s="75"/>
      <c r="E1187" s="75"/>
      <c r="G1187" s="101"/>
      <c r="H1187" s="101"/>
      <c r="I1187" s="101"/>
      <c r="J1187" s="69"/>
      <c r="K1187" s="69"/>
      <c r="M1187" s="69"/>
      <c r="N1187" s="69"/>
      <c r="O1187" s="102"/>
      <c r="P1187" s="102"/>
    </row>
    <row r="1188" spans="2:16" x14ac:dyDescent="0.2">
      <c r="B1188" s="66"/>
      <c r="C1188" s="66"/>
      <c r="D1188" s="75"/>
      <c r="E1188" s="75"/>
      <c r="G1188" s="101"/>
      <c r="H1188" s="101"/>
      <c r="I1188" s="101"/>
      <c r="J1188" s="69"/>
      <c r="K1188" s="69"/>
      <c r="M1188" s="69"/>
      <c r="N1188" s="69"/>
      <c r="O1188" s="102"/>
      <c r="P1188" s="102"/>
    </row>
    <row r="1189" spans="2:16" x14ac:dyDescent="0.2">
      <c r="B1189" s="66"/>
      <c r="C1189" s="66"/>
      <c r="D1189" s="75"/>
      <c r="E1189" s="75"/>
      <c r="G1189" s="101"/>
      <c r="H1189" s="101"/>
      <c r="I1189" s="101"/>
      <c r="J1189" s="69"/>
      <c r="K1189" s="69"/>
      <c r="M1189" s="69"/>
      <c r="N1189" s="69"/>
      <c r="O1189" s="102"/>
      <c r="P1189" s="102"/>
    </row>
    <row r="1190" spans="2:16" x14ac:dyDescent="0.2">
      <c r="B1190" s="66"/>
      <c r="C1190" s="66"/>
      <c r="D1190" s="75"/>
      <c r="E1190" s="75"/>
      <c r="G1190" s="101"/>
      <c r="H1190" s="101"/>
      <c r="I1190" s="101"/>
      <c r="J1190" s="69"/>
      <c r="K1190" s="69"/>
      <c r="M1190" s="69"/>
      <c r="N1190" s="69"/>
      <c r="O1190" s="102"/>
      <c r="P1190" s="102"/>
    </row>
    <row r="1191" spans="2:16" x14ac:dyDescent="0.2">
      <c r="B1191" s="66"/>
      <c r="C1191" s="66"/>
      <c r="D1191" s="75"/>
      <c r="E1191" s="75"/>
      <c r="G1191" s="101"/>
      <c r="H1191" s="101"/>
      <c r="I1191" s="101"/>
      <c r="J1191" s="69"/>
      <c r="K1191" s="69"/>
      <c r="M1191" s="69"/>
      <c r="N1191" s="69"/>
      <c r="O1191" s="102"/>
      <c r="P1191" s="102"/>
    </row>
    <row r="1192" spans="2:16" x14ac:dyDescent="0.2">
      <c r="B1192" s="66"/>
      <c r="C1192" s="66"/>
      <c r="D1192" s="75"/>
      <c r="E1192" s="75"/>
      <c r="G1192" s="101"/>
      <c r="H1192" s="101"/>
      <c r="I1192" s="101"/>
      <c r="J1192" s="69"/>
      <c r="K1192" s="69"/>
      <c r="M1192" s="69"/>
      <c r="N1192" s="69"/>
      <c r="O1192" s="102"/>
      <c r="P1192" s="102"/>
    </row>
    <row r="1193" spans="2:16" x14ac:dyDescent="0.2">
      <c r="B1193" s="66"/>
      <c r="C1193" s="66"/>
      <c r="D1193" s="75"/>
      <c r="E1193" s="75"/>
      <c r="G1193" s="101"/>
      <c r="H1193" s="101"/>
      <c r="I1193" s="101"/>
      <c r="J1193" s="69"/>
      <c r="K1193" s="69"/>
      <c r="M1193" s="69"/>
      <c r="N1193" s="69"/>
      <c r="O1193" s="102"/>
      <c r="P1193" s="102"/>
    </row>
    <row r="1194" spans="2:16" x14ac:dyDescent="0.2">
      <c r="B1194" s="66"/>
      <c r="C1194" s="66"/>
      <c r="D1194" s="75"/>
      <c r="E1194" s="75"/>
      <c r="G1194" s="101"/>
      <c r="H1194" s="101"/>
      <c r="I1194" s="101"/>
      <c r="J1194" s="69"/>
      <c r="K1194" s="69"/>
      <c r="M1194" s="69"/>
      <c r="N1194" s="69"/>
      <c r="O1194" s="102"/>
      <c r="P1194" s="102"/>
    </row>
    <row r="1195" spans="2:16" x14ac:dyDescent="0.2">
      <c r="B1195" s="66"/>
      <c r="C1195" s="66"/>
      <c r="D1195" s="75"/>
      <c r="E1195" s="75"/>
      <c r="G1195" s="101"/>
      <c r="H1195" s="101"/>
      <c r="I1195" s="101"/>
      <c r="J1195" s="69"/>
      <c r="K1195" s="69"/>
      <c r="M1195" s="69"/>
      <c r="N1195" s="69"/>
      <c r="O1195" s="102"/>
      <c r="P1195" s="102"/>
    </row>
    <row r="1196" spans="2:16" x14ac:dyDescent="0.2">
      <c r="B1196" s="66"/>
      <c r="C1196" s="66"/>
      <c r="D1196" s="75"/>
      <c r="E1196" s="75"/>
      <c r="G1196" s="101"/>
      <c r="H1196" s="101"/>
      <c r="I1196" s="101"/>
      <c r="J1196" s="69"/>
      <c r="K1196" s="69"/>
      <c r="M1196" s="69"/>
      <c r="N1196" s="69"/>
      <c r="O1196" s="102"/>
      <c r="P1196" s="102"/>
    </row>
    <row r="1197" spans="2:16" x14ac:dyDescent="0.2">
      <c r="B1197" s="66"/>
      <c r="C1197" s="66"/>
      <c r="D1197" s="75"/>
      <c r="E1197" s="75"/>
      <c r="G1197" s="101"/>
      <c r="H1197" s="101"/>
      <c r="I1197" s="101"/>
      <c r="J1197" s="69"/>
      <c r="K1197" s="69"/>
      <c r="M1197" s="69"/>
      <c r="N1197" s="69"/>
      <c r="O1197" s="102"/>
      <c r="P1197" s="102"/>
    </row>
    <row r="1198" spans="2:16" x14ac:dyDescent="0.2">
      <c r="B1198" s="66"/>
      <c r="C1198" s="66"/>
      <c r="D1198" s="75"/>
      <c r="E1198" s="75"/>
      <c r="G1198" s="101"/>
      <c r="H1198" s="101"/>
      <c r="I1198" s="101"/>
      <c r="J1198" s="69"/>
      <c r="K1198" s="69"/>
      <c r="M1198" s="69"/>
      <c r="N1198" s="69"/>
      <c r="O1198" s="102"/>
      <c r="P1198" s="102"/>
    </row>
    <row r="1199" spans="2:16" x14ac:dyDescent="0.2">
      <c r="B1199" s="66"/>
      <c r="C1199" s="66"/>
      <c r="D1199" s="75"/>
      <c r="E1199" s="75"/>
      <c r="G1199" s="101"/>
      <c r="H1199" s="101"/>
      <c r="I1199" s="101"/>
      <c r="J1199" s="69"/>
      <c r="K1199" s="69"/>
      <c r="M1199" s="69"/>
      <c r="N1199" s="69"/>
      <c r="O1199" s="102"/>
      <c r="P1199" s="102"/>
    </row>
    <row r="1200" spans="2:16" x14ac:dyDescent="0.2">
      <c r="B1200" s="66"/>
      <c r="C1200" s="66"/>
      <c r="D1200" s="75"/>
      <c r="E1200" s="75"/>
      <c r="G1200" s="101"/>
      <c r="H1200" s="101"/>
      <c r="I1200" s="101"/>
      <c r="J1200" s="69"/>
      <c r="K1200" s="69"/>
      <c r="M1200" s="69"/>
      <c r="N1200" s="69"/>
      <c r="O1200" s="102"/>
      <c r="P1200" s="102"/>
    </row>
    <row r="1201" spans="2:16" x14ac:dyDescent="0.2">
      <c r="B1201" s="66"/>
      <c r="C1201" s="66"/>
      <c r="D1201" s="75"/>
      <c r="E1201" s="75"/>
      <c r="G1201" s="101"/>
      <c r="H1201" s="101"/>
      <c r="I1201" s="101"/>
      <c r="J1201" s="69"/>
      <c r="K1201" s="69"/>
      <c r="M1201" s="69"/>
      <c r="N1201" s="69"/>
      <c r="O1201" s="102"/>
      <c r="P1201" s="102"/>
    </row>
    <row r="1202" spans="2:16" x14ac:dyDescent="0.2">
      <c r="B1202" s="66"/>
      <c r="C1202" s="66"/>
      <c r="D1202" s="75"/>
      <c r="E1202" s="75"/>
      <c r="G1202" s="101"/>
      <c r="H1202" s="101"/>
      <c r="I1202" s="101"/>
      <c r="J1202" s="69"/>
      <c r="K1202" s="69"/>
      <c r="M1202" s="69"/>
      <c r="N1202" s="69"/>
      <c r="O1202" s="102"/>
      <c r="P1202" s="102"/>
    </row>
    <row r="1203" spans="2:16" x14ac:dyDescent="0.2">
      <c r="B1203" s="66"/>
      <c r="C1203" s="66"/>
      <c r="D1203" s="75"/>
      <c r="E1203" s="75"/>
      <c r="G1203" s="101"/>
      <c r="H1203" s="101"/>
      <c r="I1203" s="101"/>
      <c r="J1203" s="69"/>
      <c r="K1203" s="69"/>
      <c r="M1203" s="69"/>
      <c r="N1203" s="69"/>
      <c r="O1203" s="102"/>
      <c r="P1203" s="102"/>
    </row>
    <row r="1204" spans="2:16" x14ac:dyDescent="0.2">
      <c r="B1204" s="66"/>
      <c r="C1204" s="66"/>
      <c r="D1204" s="75"/>
      <c r="E1204" s="75"/>
      <c r="G1204" s="101"/>
      <c r="H1204" s="101"/>
      <c r="I1204" s="101"/>
      <c r="J1204" s="69"/>
      <c r="K1204" s="69"/>
      <c r="M1204" s="69"/>
      <c r="N1204" s="69"/>
      <c r="O1204" s="102"/>
      <c r="P1204" s="102"/>
    </row>
    <row r="1205" spans="2:16" x14ac:dyDescent="0.2">
      <c r="B1205" s="66"/>
      <c r="C1205" s="66"/>
      <c r="D1205" s="75"/>
      <c r="E1205" s="75"/>
      <c r="G1205" s="101"/>
      <c r="H1205" s="101"/>
      <c r="I1205" s="101"/>
      <c r="J1205" s="69"/>
      <c r="K1205" s="69"/>
      <c r="M1205" s="69"/>
      <c r="N1205" s="69"/>
      <c r="O1205" s="102"/>
      <c r="P1205" s="102"/>
    </row>
    <row r="1206" spans="2:16" x14ac:dyDescent="0.2">
      <c r="B1206" s="66"/>
      <c r="C1206" s="66"/>
      <c r="D1206" s="75"/>
      <c r="E1206" s="75"/>
      <c r="G1206" s="101"/>
      <c r="H1206" s="101"/>
      <c r="I1206" s="101"/>
      <c r="J1206" s="69"/>
      <c r="K1206" s="69"/>
      <c r="M1206" s="69"/>
      <c r="N1206" s="69"/>
      <c r="O1206" s="102"/>
      <c r="P1206" s="102"/>
    </row>
    <row r="1207" spans="2:16" x14ac:dyDescent="0.2">
      <c r="B1207" s="66"/>
      <c r="C1207" s="66"/>
      <c r="D1207" s="75"/>
      <c r="E1207" s="75"/>
      <c r="G1207" s="101"/>
      <c r="H1207" s="101"/>
      <c r="I1207" s="101"/>
      <c r="J1207" s="69"/>
      <c r="K1207" s="69"/>
      <c r="M1207" s="69"/>
      <c r="N1207" s="69"/>
      <c r="O1207" s="102"/>
      <c r="P1207" s="102"/>
    </row>
    <row r="1208" spans="2:16" x14ac:dyDescent="0.2">
      <c r="B1208" s="66"/>
      <c r="C1208" s="66"/>
      <c r="D1208" s="75"/>
      <c r="E1208" s="75"/>
      <c r="G1208" s="101"/>
      <c r="H1208" s="101"/>
      <c r="I1208" s="101"/>
      <c r="J1208" s="69"/>
      <c r="K1208" s="69"/>
      <c r="M1208" s="69"/>
      <c r="N1208" s="69"/>
      <c r="O1208" s="102"/>
      <c r="P1208" s="102"/>
    </row>
    <row r="1209" spans="2:16" x14ac:dyDescent="0.2">
      <c r="G1209" s="101"/>
      <c r="H1209" s="101"/>
      <c r="I1209" s="101"/>
      <c r="J1209" s="101"/>
      <c r="K1209" s="101"/>
      <c r="M1209" s="101"/>
      <c r="N1209" s="101"/>
      <c r="O1209" s="102"/>
      <c r="P1209" s="102"/>
    </row>
    <row r="1210" spans="2:16" x14ac:dyDescent="0.2">
      <c r="G1210" s="101"/>
      <c r="H1210" s="101"/>
      <c r="I1210" s="101"/>
      <c r="J1210" s="101"/>
      <c r="K1210" s="101"/>
      <c r="M1210" s="101"/>
      <c r="N1210" s="101"/>
      <c r="O1210" s="102"/>
      <c r="P1210" s="102"/>
    </row>
    <row r="1211" spans="2:16" x14ac:dyDescent="0.2">
      <c r="G1211" s="101"/>
      <c r="H1211" s="101"/>
      <c r="I1211" s="101"/>
      <c r="J1211" s="101"/>
      <c r="K1211" s="101"/>
      <c r="M1211" s="101"/>
      <c r="N1211" s="101"/>
      <c r="O1211" s="102"/>
      <c r="P1211" s="102"/>
    </row>
    <row r="1212" spans="2:16" x14ac:dyDescent="0.2">
      <c r="G1212" s="101"/>
      <c r="H1212" s="101"/>
      <c r="I1212" s="101"/>
      <c r="J1212" s="101"/>
      <c r="K1212" s="101"/>
      <c r="M1212" s="101"/>
      <c r="N1212" s="101"/>
      <c r="O1212" s="102"/>
      <c r="P1212" s="102"/>
    </row>
    <row r="1213" spans="2:16" x14ac:dyDescent="0.2">
      <c r="G1213" s="101"/>
      <c r="H1213" s="101"/>
      <c r="I1213" s="101"/>
      <c r="J1213" s="101"/>
      <c r="K1213" s="101"/>
      <c r="M1213" s="101"/>
      <c r="N1213" s="101"/>
      <c r="O1213" s="102"/>
      <c r="P1213" s="102"/>
    </row>
    <row r="1214" spans="2:16" x14ac:dyDescent="0.2">
      <c r="G1214" s="101"/>
      <c r="H1214" s="101"/>
      <c r="I1214" s="101"/>
      <c r="J1214" s="101"/>
      <c r="K1214" s="101"/>
      <c r="M1214" s="101"/>
      <c r="N1214" s="101"/>
      <c r="O1214" s="102"/>
      <c r="P1214" s="102"/>
    </row>
    <row r="1215" spans="2:16" x14ac:dyDescent="0.2">
      <c r="G1215" s="101"/>
      <c r="H1215" s="101"/>
      <c r="I1215" s="101"/>
      <c r="J1215" s="101"/>
      <c r="K1215" s="101"/>
      <c r="M1215" s="101"/>
      <c r="N1215" s="101"/>
      <c r="O1215" s="102"/>
      <c r="P1215" s="102"/>
    </row>
    <row r="1216" spans="2:16" x14ac:dyDescent="0.2">
      <c r="G1216" s="101"/>
      <c r="H1216" s="101"/>
      <c r="I1216" s="101"/>
      <c r="J1216" s="101"/>
      <c r="K1216" s="101"/>
      <c r="M1216" s="101"/>
      <c r="N1216" s="101"/>
      <c r="O1216" s="102"/>
      <c r="P1216" s="102"/>
    </row>
    <row r="1217" spans="7:16" x14ac:dyDescent="0.2">
      <c r="G1217" s="101"/>
      <c r="H1217" s="101"/>
      <c r="I1217" s="101"/>
      <c r="J1217" s="101"/>
      <c r="K1217" s="101"/>
      <c r="M1217" s="101"/>
      <c r="N1217" s="101"/>
      <c r="O1217" s="102"/>
      <c r="P1217" s="102"/>
    </row>
    <row r="1218" spans="7:16" x14ac:dyDescent="0.2">
      <c r="G1218" s="101"/>
      <c r="H1218" s="101"/>
      <c r="I1218" s="101"/>
      <c r="J1218" s="101"/>
      <c r="K1218" s="101"/>
      <c r="M1218" s="101"/>
      <c r="N1218" s="101"/>
      <c r="O1218" s="102"/>
      <c r="P1218" s="102"/>
    </row>
    <row r="1219" spans="7:16" x14ac:dyDescent="0.2">
      <c r="G1219" s="101"/>
      <c r="H1219" s="101"/>
      <c r="I1219" s="101"/>
      <c r="J1219" s="101"/>
      <c r="K1219" s="101"/>
      <c r="M1219" s="101"/>
      <c r="N1219" s="101"/>
      <c r="O1219" s="102"/>
      <c r="P1219" s="102"/>
    </row>
    <row r="1220" spans="7:16" x14ac:dyDescent="0.2">
      <c r="G1220" s="101"/>
      <c r="H1220" s="101"/>
      <c r="I1220" s="101"/>
      <c r="J1220" s="101"/>
      <c r="K1220" s="101"/>
      <c r="M1220" s="101"/>
      <c r="N1220" s="101"/>
      <c r="O1220" s="102"/>
      <c r="P1220" s="102"/>
    </row>
    <row r="1221" spans="7:16" x14ac:dyDescent="0.2">
      <c r="G1221" s="101"/>
      <c r="H1221" s="101"/>
      <c r="I1221" s="101"/>
      <c r="J1221" s="101"/>
      <c r="K1221" s="101"/>
      <c r="M1221" s="101"/>
      <c r="N1221" s="101"/>
      <c r="O1221" s="102"/>
      <c r="P1221" s="102"/>
    </row>
    <row r="1222" spans="7:16" x14ac:dyDescent="0.2">
      <c r="G1222" s="101"/>
      <c r="H1222" s="101"/>
      <c r="I1222" s="101"/>
      <c r="J1222" s="101"/>
      <c r="K1222" s="101"/>
      <c r="M1222" s="101"/>
      <c r="N1222" s="101"/>
      <c r="O1222" s="102"/>
      <c r="P1222" s="102"/>
    </row>
    <row r="1223" spans="7:16" x14ac:dyDescent="0.2">
      <c r="G1223" s="101"/>
      <c r="H1223" s="101"/>
      <c r="I1223" s="101"/>
      <c r="J1223" s="101"/>
      <c r="K1223" s="101"/>
      <c r="M1223" s="101"/>
      <c r="N1223" s="101"/>
      <c r="O1223" s="102"/>
      <c r="P1223" s="102"/>
    </row>
    <row r="1224" spans="7:16" x14ac:dyDescent="0.2">
      <c r="G1224" s="101"/>
      <c r="H1224" s="101"/>
      <c r="I1224" s="101"/>
      <c r="J1224" s="101"/>
      <c r="K1224" s="101"/>
      <c r="M1224" s="101"/>
      <c r="N1224" s="101"/>
      <c r="O1224" s="102"/>
      <c r="P1224" s="102"/>
    </row>
    <row r="1225" spans="7:16" x14ac:dyDescent="0.2">
      <c r="G1225" s="101"/>
      <c r="H1225" s="101"/>
      <c r="I1225" s="101"/>
      <c r="J1225" s="101"/>
      <c r="K1225" s="101"/>
      <c r="M1225" s="101"/>
      <c r="N1225" s="101"/>
      <c r="O1225" s="102"/>
      <c r="P1225" s="102"/>
    </row>
    <row r="1226" spans="7:16" x14ac:dyDescent="0.2">
      <c r="G1226" s="101"/>
      <c r="H1226" s="101"/>
      <c r="I1226" s="101"/>
      <c r="J1226" s="101"/>
      <c r="K1226" s="101"/>
      <c r="M1226" s="101"/>
      <c r="N1226" s="101"/>
      <c r="O1226" s="102"/>
      <c r="P1226" s="102"/>
    </row>
    <row r="1227" spans="7:16" x14ac:dyDescent="0.2">
      <c r="G1227" s="101"/>
      <c r="H1227" s="101"/>
      <c r="I1227" s="101"/>
      <c r="J1227" s="101"/>
      <c r="K1227" s="101"/>
      <c r="M1227" s="101"/>
      <c r="N1227" s="101"/>
      <c r="O1227" s="102"/>
      <c r="P1227" s="102"/>
    </row>
    <row r="1228" spans="7:16" x14ac:dyDescent="0.2">
      <c r="G1228" s="101"/>
      <c r="H1228" s="101"/>
      <c r="I1228" s="101"/>
      <c r="J1228" s="101"/>
      <c r="K1228" s="101"/>
      <c r="M1228" s="101"/>
      <c r="N1228" s="101"/>
      <c r="O1228" s="102"/>
      <c r="P1228" s="102"/>
    </row>
    <row r="1229" spans="7:16" x14ac:dyDescent="0.2">
      <c r="G1229" s="101"/>
      <c r="H1229" s="101"/>
      <c r="I1229" s="101"/>
      <c r="J1229" s="101"/>
      <c r="K1229" s="101"/>
      <c r="M1229" s="101"/>
      <c r="N1229" s="101"/>
      <c r="O1229" s="102"/>
      <c r="P1229" s="102"/>
    </row>
    <row r="1230" spans="7:16" x14ac:dyDescent="0.2">
      <c r="G1230" s="101"/>
      <c r="H1230" s="101"/>
      <c r="I1230" s="101"/>
      <c r="J1230" s="101"/>
      <c r="K1230" s="101"/>
      <c r="M1230" s="101"/>
      <c r="N1230" s="101"/>
      <c r="O1230" s="102"/>
      <c r="P1230" s="102"/>
    </row>
    <row r="1231" spans="7:16" x14ac:dyDescent="0.2">
      <c r="G1231" s="101"/>
      <c r="H1231" s="101"/>
      <c r="I1231" s="101"/>
      <c r="J1231" s="101"/>
      <c r="K1231" s="101"/>
      <c r="M1231" s="101"/>
      <c r="N1231" s="101"/>
      <c r="O1231" s="102"/>
      <c r="P1231" s="102"/>
    </row>
    <row r="1232" spans="7:16" x14ac:dyDescent="0.2">
      <c r="G1232" s="101"/>
      <c r="H1232" s="101"/>
      <c r="I1232" s="101"/>
      <c r="J1232" s="101"/>
      <c r="K1232" s="101"/>
      <c r="M1232" s="101"/>
      <c r="N1232" s="101"/>
      <c r="O1232" s="102"/>
      <c r="P1232" s="102"/>
    </row>
    <row r="1233" spans="7:16" x14ac:dyDescent="0.2">
      <c r="G1233" s="101"/>
      <c r="H1233" s="101"/>
      <c r="I1233" s="101"/>
      <c r="J1233" s="101"/>
      <c r="K1233" s="101"/>
      <c r="M1233" s="101"/>
      <c r="N1233" s="101"/>
      <c r="O1233" s="102"/>
      <c r="P1233" s="102"/>
    </row>
    <row r="1234" spans="7:16" x14ac:dyDescent="0.2">
      <c r="G1234" s="101"/>
      <c r="H1234" s="101"/>
      <c r="I1234" s="101"/>
      <c r="J1234" s="101"/>
      <c r="K1234" s="101"/>
      <c r="M1234" s="101"/>
      <c r="N1234" s="101"/>
      <c r="O1234" s="102"/>
      <c r="P1234" s="102"/>
    </row>
    <row r="1235" spans="7:16" x14ac:dyDescent="0.2">
      <c r="G1235" s="101"/>
      <c r="H1235" s="101"/>
      <c r="I1235" s="101"/>
      <c r="J1235" s="101"/>
      <c r="K1235" s="101"/>
      <c r="M1235" s="101"/>
      <c r="N1235" s="101"/>
      <c r="O1235" s="102"/>
      <c r="P1235" s="102"/>
    </row>
    <row r="1236" spans="7:16" x14ac:dyDescent="0.2">
      <c r="G1236" s="101"/>
      <c r="H1236" s="101"/>
      <c r="I1236" s="101"/>
      <c r="J1236" s="101"/>
      <c r="K1236" s="101"/>
      <c r="M1236" s="101"/>
      <c r="N1236" s="101"/>
      <c r="O1236" s="102"/>
      <c r="P1236" s="102"/>
    </row>
    <row r="1237" spans="7:16" x14ac:dyDescent="0.2">
      <c r="G1237" s="101"/>
      <c r="H1237" s="101"/>
      <c r="I1237" s="101"/>
      <c r="J1237" s="101"/>
      <c r="K1237" s="101"/>
      <c r="M1237" s="101"/>
      <c r="N1237" s="101"/>
      <c r="O1237" s="102"/>
      <c r="P1237" s="102"/>
    </row>
    <row r="1238" spans="7:16" x14ac:dyDescent="0.2">
      <c r="G1238" s="101"/>
      <c r="H1238" s="101"/>
      <c r="I1238" s="101"/>
      <c r="J1238" s="101"/>
      <c r="K1238" s="101"/>
      <c r="M1238" s="101"/>
      <c r="N1238" s="101"/>
      <c r="O1238" s="102"/>
      <c r="P1238" s="102"/>
    </row>
    <row r="1239" spans="7:16" x14ac:dyDescent="0.2">
      <c r="G1239" s="101"/>
      <c r="H1239" s="101"/>
      <c r="I1239" s="101"/>
      <c r="J1239" s="101"/>
      <c r="K1239" s="101"/>
      <c r="M1239" s="101"/>
      <c r="N1239" s="101"/>
      <c r="O1239" s="102"/>
      <c r="P1239" s="102"/>
    </row>
    <row r="1240" spans="7:16" x14ac:dyDescent="0.2">
      <c r="G1240" s="101"/>
      <c r="H1240" s="101"/>
      <c r="I1240" s="101"/>
      <c r="J1240" s="101"/>
      <c r="K1240" s="101"/>
      <c r="M1240" s="101"/>
      <c r="N1240" s="101"/>
      <c r="O1240" s="102"/>
      <c r="P1240" s="102"/>
    </row>
    <row r="1241" spans="7:16" x14ac:dyDescent="0.2">
      <c r="G1241" s="101"/>
      <c r="H1241" s="101"/>
      <c r="I1241" s="101"/>
      <c r="J1241" s="101"/>
      <c r="K1241" s="101"/>
      <c r="M1241" s="101"/>
      <c r="N1241" s="101"/>
      <c r="O1241" s="102"/>
      <c r="P1241" s="102"/>
    </row>
    <row r="1242" spans="7:16" x14ac:dyDescent="0.2">
      <c r="G1242" s="101"/>
      <c r="H1242" s="101"/>
      <c r="I1242" s="101"/>
      <c r="J1242" s="101"/>
      <c r="K1242" s="101"/>
      <c r="M1242" s="101"/>
      <c r="N1242" s="101"/>
      <c r="O1242" s="102"/>
      <c r="P1242" s="102"/>
    </row>
    <row r="1243" spans="7:16" x14ac:dyDescent="0.2">
      <c r="G1243" s="101"/>
      <c r="H1243" s="101"/>
      <c r="I1243" s="101"/>
      <c r="J1243" s="101"/>
      <c r="K1243" s="101"/>
      <c r="M1243" s="101"/>
      <c r="N1243" s="101"/>
      <c r="O1243" s="102"/>
      <c r="P1243" s="102"/>
    </row>
    <row r="1244" spans="7:16" x14ac:dyDescent="0.2">
      <c r="G1244" s="101"/>
      <c r="H1244" s="101"/>
      <c r="I1244" s="101"/>
      <c r="J1244" s="101"/>
      <c r="K1244" s="101"/>
      <c r="M1244" s="101"/>
      <c r="N1244" s="101"/>
      <c r="O1244" s="102"/>
      <c r="P1244" s="102"/>
    </row>
    <row r="1245" spans="7:16" x14ac:dyDescent="0.2">
      <c r="G1245" s="101"/>
      <c r="H1245" s="101"/>
      <c r="I1245" s="101"/>
      <c r="J1245" s="101"/>
      <c r="K1245" s="101"/>
      <c r="M1245" s="101"/>
      <c r="N1245" s="101"/>
      <c r="O1245" s="102"/>
      <c r="P1245" s="102"/>
    </row>
    <row r="1246" spans="7:16" x14ac:dyDescent="0.2">
      <c r="G1246" s="101"/>
      <c r="H1246" s="101"/>
      <c r="I1246" s="101"/>
      <c r="J1246" s="101"/>
      <c r="K1246" s="101"/>
      <c r="M1246" s="101"/>
      <c r="N1246" s="101"/>
      <c r="O1246" s="102"/>
      <c r="P1246" s="102"/>
    </row>
    <row r="1247" spans="7:16" x14ac:dyDescent="0.2">
      <c r="G1247" s="101"/>
      <c r="H1247" s="101"/>
      <c r="I1247" s="101"/>
      <c r="J1247" s="101"/>
      <c r="K1247" s="101"/>
      <c r="M1247" s="101"/>
      <c r="N1247" s="101"/>
      <c r="O1247" s="102"/>
      <c r="P1247" s="102"/>
    </row>
    <row r="1248" spans="7:16" x14ac:dyDescent="0.2">
      <c r="G1248" s="101"/>
      <c r="H1248" s="101"/>
      <c r="I1248" s="101"/>
      <c r="J1248" s="101"/>
      <c r="K1248" s="101"/>
      <c r="M1248" s="101"/>
      <c r="N1248" s="101"/>
      <c r="O1248" s="102"/>
      <c r="P1248" s="102"/>
    </row>
    <row r="1249" spans="7:16" x14ac:dyDescent="0.2">
      <c r="G1249" s="101"/>
      <c r="H1249" s="101"/>
      <c r="I1249" s="101"/>
      <c r="J1249" s="101"/>
      <c r="K1249" s="101"/>
      <c r="M1249" s="101"/>
      <c r="N1249" s="101"/>
      <c r="O1249" s="102"/>
      <c r="P1249" s="102"/>
    </row>
    <row r="1250" spans="7:16" x14ac:dyDescent="0.2">
      <c r="G1250" s="101"/>
      <c r="H1250" s="101"/>
      <c r="I1250" s="101"/>
      <c r="J1250" s="101"/>
      <c r="K1250" s="101"/>
      <c r="M1250" s="101"/>
      <c r="N1250" s="101"/>
      <c r="O1250" s="102"/>
      <c r="P1250" s="102"/>
    </row>
    <row r="1251" spans="7:16" x14ac:dyDescent="0.2">
      <c r="G1251" s="101"/>
      <c r="H1251" s="101"/>
      <c r="I1251" s="101"/>
      <c r="J1251" s="101"/>
      <c r="K1251" s="101"/>
      <c r="M1251" s="101"/>
      <c r="N1251" s="101"/>
      <c r="O1251" s="102"/>
      <c r="P1251" s="102"/>
    </row>
    <row r="1252" spans="7:16" x14ac:dyDescent="0.2">
      <c r="G1252" s="101"/>
      <c r="H1252" s="101"/>
      <c r="I1252" s="101"/>
      <c r="J1252" s="101"/>
      <c r="K1252" s="101"/>
      <c r="M1252" s="101"/>
      <c r="N1252" s="101"/>
      <c r="O1252" s="102"/>
      <c r="P1252" s="102"/>
    </row>
    <row r="1253" spans="7:16" x14ac:dyDescent="0.2">
      <c r="G1253" s="101"/>
      <c r="H1253" s="101"/>
      <c r="I1253" s="101"/>
      <c r="J1253" s="101"/>
      <c r="K1253" s="101"/>
      <c r="M1253" s="101"/>
      <c r="N1253" s="101"/>
      <c r="O1253" s="102"/>
      <c r="P1253" s="102"/>
    </row>
    <row r="1254" spans="7:16" x14ac:dyDescent="0.2">
      <c r="G1254" s="101"/>
      <c r="H1254" s="101"/>
      <c r="I1254" s="101"/>
      <c r="J1254" s="101"/>
      <c r="K1254" s="101"/>
      <c r="M1254" s="101"/>
      <c r="N1254" s="101"/>
      <c r="O1254" s="102"/>
      <c r="P1254" s="102"/>
    </row>
    <row r="1255" spans="7:16" x14ac:dyDescent="0.2">
      <c r="G1255" s="101"/>
      <c r="H1255" s="101"/>
      <c r="I1255" s="101"/>
      <c r="J1255" s="101"/>
      <c r="K1255" s="101"/>
      <c r="M1255" s="101"/>
      <c r="N1255" s="101"/>
      <c r="O1255" s="102"/>
      <c r="P1255" s="102"/>
    </row>
    <row r="1256" spans="7:16" x14ac:dyDescent="0.2">
      <c r="G1256" s="101"/>
      <c r="H1256" s="101"/>
      <c r="I1256" s="101"/>
      <c r="J1256" s="101"/>
      <c r="K1256" s="101"/>
      <c r="M1256" s="101"/>
      <c r="N1256" s="101"/>
      <c r="O1256" s="102"/>
      <c r="P1256" s="102"/>
    </row>
    <row r="1257" spans="7:16" x14ac:dyDescent="0.2">
      <c r="G1257" s="101"/>
      <c r="H1257" s="101"/>
      <c r="I1257" s="101"/>
      <c r="J1257" s="101"/>
      <c r="K1257" s="101"/>
      <c r="M1257" s="101"/>
      <c r="N1257" s="101"/>
      <c r="O1257" s="102"/>
      <c r="P1257" s="102"/>
    </row>
    <row r="1258" spans="7:16" x14ac:dyDescent="0.2">
      <c r="G1258" s="101"/>
      <c r="H1258" s="101"/>
      <c r="I1258" s="101"/>
      <c r="J1258" s="101"/>
      <c r="K1258" s="101"/>
      <c r="M1258" s="101"/>
      <c r="N1258" s="101"/>
      <c r="O1258" s="102"/>
      <c r="P1258" s="102"/>
    </row>
    <row r="1259" spans="7:16" x14ac:dyDescent="0.2">
      <c r="G1259" s="101"/>
      <c r="H1259" s="101"/>
      <c r="I1259" s="101"/>
      <c r="J1259" s="101"/>
      <c r="K1259" s="101"/>
      <c r="M1259" s="101"/>
      <c r="N1259" s="101"/>
      <c r="O1259" s="102"/>
      <c r="P1259" s="102"/>
    </row>
    <row r="1260" spans="7:16" x14ac:dyDescent="0.2">
      <c r="G1260" s="101"/>
      <c r="H1260" s="101"/>
      <c r="I1260" s="101"/>
      <c r="J1260" s="101"/>
      <c r="K1260" s="101"/>
      <c r="M1260" s="101"/>
      <c r="N1260" s="101"/>
      <c r="O1260" s="102"/>
      <c r="P1260" s="102"/>
    </row>
    <row r="1261" spans="7:16" x14ac:dyDescent="0.2">
      <c r="G1261" s="101"/>
      <c r="H1261" s="101"/>
      <c r="I1261" s="101"/>
      <c r="J1261" s="101"/>
      <c r="K1261" s="101"/>
      <c r="M1261" s="101"/>
      <c r="N1261" s="101"/>
      <c r="O1261" s="102"/>
      <c r="P1261" s="102"/>
    </row>
    <row r="1262" spans="7:16" x14ac:dyDescent="0.2">
      <c r="G1262" s="101"/>
      <c r="H1262" s="101"/>
      <c r="I1262" s="101"/>
      <c r="J1262" s="101"/>
      <c r="K1262" s="101"/>
      <c r="M1262" s="101"/>
      <c r="N1262" s="101"/>
      <c r="O1262" s="102"/>
      <c r="P1262" s="102"/>
    </row>
    <row r="1263" spans="7:16" x14ac:dyDescent="0.2">
      <c r="G1263" s="101"/>
      <c r="H1263" s="101"/>
      <c r="I1263" s="101"/>
      <c r="J1263" s="101"/>
      <c r="K1263" s="101"/>
      <c r="M1263" s="101"/>
      <c r="N1263" s="101"/>
      <c r="O1263" s="102"/>
      <c r="P1263" s="102"/>
    </row>
    <row r="1264" spans="7:16" x14ac:dyDescent="0.2">
      <c r="G1264" s="101"/>
      <c r="H1264" s="101"/>
      <c r="I1264" s="101"/>
      <c r="J1264" s="101"/>
      <c r="K1264" s="101"/>
      <c r="M1264" s="101"/>
      <c r="N1264" s="101"/>
      <c r="O1264" s="102"/>
      <c r="P1264" s="102"/>
    </row>
    <row r="1265" spans="7:16" x14ac:dyDescent="0.2">
      <c r="G1265" s="101"/>
      <c r="H1265" s="101"/>
      <c r="I1265" s="101"/>
      <c r="J1265" s="101"/>
      <c r="K1265" s="101"/>
      <c r="M1265" s="101"/>
      <c r="N1265" s="101"/>
      <c r="O1265" s="102"/>
      <c r="P1265" s="102"/>
    </row>
    <row r="1266" spans="7:16" x14ac:dyDescent="0.2">
      <c r="G1266" s="101"/>
      <c r="H1266" s="101"/>
      <c r="I1266" s="101"/>
      <c r="J1266" s="101"/>
      <c r="K1266" s="101"/>
      <c r="M1266" s="101"/>
      <c r="N1266" s="101"/>
      <c r="O1266" s="102"/>
      <c r="P1266" s="102"/>
    </row>
    <row r="1267" spans="7:16" x14ac:dyDescent="0.2">
      <c r="G1267" s="101"/>
      <c r="H1267" s="101"/>
      <c r="I1267" s="101"/>
      <c r="J1267" s="101"/>
      <c r="K1267" s="101"/>
      <c r="M1267" s="101"/>
      <c r="N1267" s="101"/>
      <c r="O1267" s="102"/>
      <c r="P1267" s="102"/>
    </row>
    <row r="1268" spans="7:16" x14ac:dyDescent="0.2">
      <c r="G1268" s="101"/>
      <c r="H1268" s="101"/>
      <c r="I1268" s="101"/>
      <c r="J1268" s="101"/>
      <c r="K1268" s="101"/>
      <c r="M1268" s="101"/>
      <c r="N1268" s="101"/>
      <c r="O1268" s="102"/>
      <c r="P1268" s="102"/>
    </row>
    <row r="1269" spans="7:16" x14ac:dyDescent="0.2">
      <c r="G1269" s="101"/>
      <c r="H1269" s="101"/>
      <c r="I1269" s="101"/>
      <c r="J1269" s="101"/>
      <c r="K1269" s="101"/>
      <c r="M1269" s="101"/>
      <c r="N1269" s="101"/>
      <c r="O1269" s="102"/>
      <c r="P1269" s="102"/>
    </row>
    <row r="1270" spans="7:16" x14ac:dyDescent="0.2">
      <c r="G1270" s="101"/>
      <c r="H1270" s="101"/>
      <c r="I1270" s="101"/>
      <c r="J1270" s="101"/>
      <c r="K1270" s="101"/>
      <c r="M1270" s="101"/>
      <c r="N1270" s="101"/>
      <c r="O1270" s="102"/>
      <c r="P1270" s="102"/>
    </row>
    <row r="1271" spans="7:16" x14ac:dyDescent="0.2">
      <c r="G1271" s="101"/>
      <c r="H1271" s="101"/>
      <c r="I1271" s="101"/>
      <c r="J1271" s="101"/>
      <c r="K1271" s="101"/>
      <c r="M1271" s="101"/>
      <c r="N1271" s="101"/>
      <c r="O1271" s="102"/>
      <c r="P1271" s="102"/>
    </row>
    <row r="1272" spans="7:16" x14ac:dyDescent="0.2">
      <c r="G1272" s="101"/>
      <c r="H1272" s="101"/>
      <c r="I1272" s="101"/>
      <c r="J1272" s="101"/>
      <c r="K1272" s="101"/>
      <c r="M1272" s="101"/>
      <c r="N1272" s="101"/>
      <c r="O1272" s="102"/>
      <c r="P1272" s="102"/>
    </row>
    <row r="1273" spans="7:16" x14ac:dyDescent="0.2">
      <c r="G1273" s="101"/>
      <c r="H1273" s="101"/>
      <c r="I1273" s="101"/>
      <c r="J1273" s="101"/>
      <c r="K1273" s="101"/>
      <c r="M1273" s="101"/>
      <c r="N1273" s="101"/>
      <c r="O1273" s="102"/>
      <c r="P1273" s="102"/>
    </row>
    <row r="1274" spans="7:16" x14ac:dyDescent="0.2">
      <c r="G1274" s="101"/>
      <c r="H1274" s="101"/>
      <c r="I1274" s="101"/>
      <c r="J1274" s="101"/>
      <c r="K1274" s="101"/>
      <c r="M1274" s="101"/>
      <c r="N1274" s="101"/>
      <c r="O1274" s="102"/>
      <c r="P1274" s="102"/>
    </row>
    <row r="1275" spans="7:16" x14ac:dyDescent="0.2">
      <c r="G1275" s="101"/>
      <c r="H1275" s="101"/>
      <c r="I1275" s="101"/>
      <c r="J1275" s="101"/>
      <c r="K1275" s="101"/>
      <c r="M1275" s="101"/>
      <c r="N1275" s="101"/>
      <c r="O1275" s="102"/>
      <c r="P1275" s="102"/>
    </row>
    <row r="1276" spans="7:16" x14ac:dyDescent="0.2">
      <c r="G1276" s="101"/>
      <c r="H1276" s="101"/>
      <c r="I1276" s="101"/>
      <c r="J1276" s="101"/>
      <c r="K1276" s="101"/>
      <c r="M1276" s="101"/>
      <c r="N1276" s="101"/>
      <c r="O1276" s="102"/>
      <c r="P1276" s="102"/>
    </row>
    <row r="1277" spans="7:16" x14ac:dyDescent="0.2">
      <c r="G1277" s="101"/>
      <c r="H1277" s="101"/>
      <c r="I1277" s="101"/>
      <c r="J1277" s="101"/>
      <c r="K1277" s="101"/>
      <c r="M1277" s="101"/>
      <c r="N1277" s="101"/>
      <c r="O1277" s="102"/>
      <c r="P1277" s="102"/>
    </row>
    <row r="1278" spans="7:16" x14ac:dyDescent="0.2">
      <c r="G1278" s="101"/>
      <c r="H1278" s="101"/>
      <c r="I1278" s="101"/>
      <c r="J1278" s="101"/>
      <c r="K1278" s="101"/>
      <c r="M1278" s="101"/>
      <c r="N1278" s="101"/>
      <c r="O1278" s="102"/>
      <c r="P1278" s="102"/>
    </row>
    <row r="1279" spans="7:16" x14ac:dyDescent="0.2">
      <c r="G1279" s="101"/>
      <c r="H1279" s="101"/>
      <c r="I1279" s="101"/>
      <c r="J1279" s="101"/>
      <c r="K1279" s="101"/>
      <c r="M1279" s="101"/>
      <c r="N1279" s="101"/>
      <c r="O1279" s="102"/>
      <c r="P1279" s="102"/>
    </row>
    <row r="1280" spans="7:16" x14ac:dyDescent="0.2">
      <c r="G1280" s="101"/>
      <c r="H1280" s="101"/>
      <c r="I1280" s="101"/>
      <c r="J1280" s="101"/>
      <c r="K1280" s="101"/>
      <c r="M1280" s="101"/>
      <c r="N1280" s="101"/>
      <c r="O1280" s="102"/>
      <c r="P1280" s="102"/>
    </row>
    <row r="1281" spans="7:16" x14ac:dyDescent="0.2">
      <c r="G1281" s="101"/>
      <c r="H1281" s="101"/>
      <c r="I1281" s="101"/>
      <c r="J1281" s="101"/>
      <c r="K1281" s="101"/>
      <c r="M1281" s="101"/>
      <c r="N1281" s="101"/>
      <c r="O1281" s="102"/>
      <c r="P1281" s="102"/>
    </row>
    <row r="1282" spans="7:16" x14ac:dyDescent="0.2">
      <c r="G1282" s="101"/>
      <c r="H1282" s="101"/>
      <c r="I1282" s="101"/>
      <c r="J1282" s="101"/>
      <c r="K1282" s="101"/>
      <c r="M1282" s="101"/>
      <c r="N1282" s="101"/>
      <c r="O1282" s="102"/>
      <c r="P1282" s="102"/>
    </row>
    <row r="1283" spans="7:16" x14ac:dyDescent="0.2">
      <c r="G1283" s="101"/>
      <c r="H1283" s="101"/>
      <c r="I1283" s="101"/>
      <c r="J1283" s="101"/>
      <c r="K1283" s="101"/>
      <c r="M1283" s="101"/>
      <c r="N1283" s="101"/>
      <c r="O1283" s="102"/>
      <c r="P1283" s="102"/>
    </row>
    <row r="1284" spans="7:16" x14ac:dyDescent="0.2">
      <c r="G1284" s="101"/>
      <c r="H1284" s="101"/>
      <c r="I1284" s="101"/>
      <c r="J1284" s="101"/>
      <c r="K1284" s="101"/>
      <c r="M1284" s="101"/>
      <c r="N1284" s="101"/>
      <c r="O1284" s="102"/>
      <c r="P1284" s="102"/>
    </row>
    <row r="1285" spans="7:16" x14ac:dyDescent="0.2">
      <c r="G1285" s="101"/>
      <c r="H1285" s="101"/>
      <c r="I1285" s="101"/>
      <c r="J1285" s="101"/>
      <c r="K1285" s="101"/>
      <c r="M1285" s="101"/>
      <c r="N1285" s="101"/>
      <c r="O1285" s="102"/>
      <c r="P1285" s="102"/>
    </row>
    <row r="1286" spans="7:16" x14ac:dyDescent="0.2">
      <c r="G1286" s="101"/>
      <c r="H1286" s="101"/>
      <c r="I1286" s="101"/>
      <c r="J1286" s="101"/>
      <c r="K1286" s="101"/>
      <c r="M1286" s="101"/>
      <c r="N1286" s="101"/>
      <c r="O1286" s="102"/>
      <c r="P1286" s="102"/>
    </row>
    <row r="1287" spans="7:16" x14ac:dyDescent="0.2">
      <c r="G1287" s="101"/>
      <c r="H1287" s="101"/>
      <c r="I1287" s="101"/>
      <c r="J1287" s="101"/>
      <c r="K1287" s="101"/>
      <c r="M1287" s="101"/>
      <c r="N1287" s="101"/>
      <c r="O1287" s="102"/>
      <c r="P1287" s="102"/>
    </row>
    <row r="1288" spans="7:16" x14ac:dyDescent="0.2">
      <c r="G1288" s="101"/>
      <c r="H1288" s="101"/>
      <c r="I1288" s="101"/>
      <c r="J1288" s="101"/>
      <c r="K1288" s="101"/>
      <c r="M1288" s="101"/>
      <c r="N1288" s="101"/>
      <c r="O1288" s="102"/>
      <c r="P1288" s="102"/>
    </row>
    <row r="1289" spans="7:16" x14ac:dyDescent="0.2">
      <c r="G1289" s="101"/>
      <c r="H1289" s="101"/>
      <c r="I1289" s="101"/>
      <c r="J1289" s="101"/>
      <c r="K1289" s="101"/>
      <c r="M1289" s="101"/>
      <c r="N1289" s="101"/>
      <c r="O1289" s="102"/>
      <c r="P1289" s="102"/>
    </row>
    <row r="1290" spans="7:16" x14ac:dyDescent="0.2">
      <c r="G1290" s="101"/>
      <c r="H1290" s="101"/>
      <c r="I1290" s="101"/>
      <c r="J1290" s="101"/>
      <c r="K1290" s="101"/>
      <c r="M1290" s="101"/>
      <c r="N1290" s="101"/>
      <c r="O1290" s="102"/>
      <c r="P1290" s="102"/>
    </row>
    <row r="1291" spans="7:16" x14ac:dyDescent="0.2">
      <c r="G1291" s="101"/>
      <c r="H1291" s="101"/>
      <c r="I1291" s="101"/>
      <c r="J1291" s="101"/>
      <c r="K1291" s="101"/>
      <c r="M1291" s="101"/>
      <c r="N1291" s="101"/>
      <c r="O1291" s="102"/>
      <c r="P1291" s="102"/>
    </row>
    <row r="1292" spans="7:16" x14ac:dyDescent="0.2">
      <c r="G1292" s="101"/>
      <c r="H1292" s="101"/>
      <c r="I1292" s="101"/>
      <c r="J1292" s="101"/>
      <c r="K1292" s="101"/>
      <c r="M1292" s="101"/>
      <c r="N1292" s="101"/>
      <c r="O1292" s="102"/>
      <c r="P1292" s="102"/>
    </row>
    <row r="1293" spans="7:16" x14ac:dyDescent="0.2">
      <c r="G1293" s="101"/>
      <c r="H1293" s="101"/>
      <c r="I1293" s="101"/>
      <c r="J1293" s="101"/>
      <c r="K1293" s="101"/>
      <c r="M1293" s="101"/>
      <c r="N1293" s="101"/>
      <c r="O1293" s="102"/>
      <c r="P1293" s="102"/>
    </row>
    <row r="1294" spans="7:16" x14ac:dyDescent="0.2">
      <c r="G1294" s="101"/>
      <c r="H1294" s="101"/>
      <c r="I1294" s="101"/>
      <c r="J1294" s="101"/>
      <c r="K1294" s="101"/>
      <c r="M1294" s="101"/>
      <c r="N1294" s="101"/>
      <c r="O1294" s="102"/>
      <c r="P1294" s="102"/>
    </row>
    <row r="1295" spans="7:16" x14ac:dyDescent="0.2">
      <c r="G1295" s="101"/>
      <c r="H1295" s="101"/>
      <c r="I1295" s="101"/>
      <c r="J1295" s="101"/>
      <c r="K1295" s="101"/>
      <c r="M1295" s="101"/>
      <c r="N1295" s="101"/>
      <c r="O1295" s="102"/>
      <c r="P1295" s="102"/>
    </row>
    <row r="1296" spans="7:16" x14ac:dyDescent="0.2">
      <c r="G1296" s="101"/>
      <c r="H1296" s="101"/>
      <c r="I1296" s="101"/>
      <c r="J1296" s="101"/>
      <c r="K1296" s="101"/>
      <c r="M1296" s="101"/>
      <c r="N1296" s="101"/>
      <c r="O1296" s="102"/>
      <c r="P1296" s="102"/>
    </row>
    <row r="1297" spans="7:16" x14ac:dyDescent="0.2">
      <c r="G1297" s="101"/>
      <c r="H1297" s="101"/>
      <c r="I1297" s="101"/>
      <c r="J1297" s="101"/>
      <c r="K1297" s="101"/>
      <c r="M1297" s="101"/>
      <c r="N1297" s="101"/>
      <c r="O1297" s="102"/>
      <c r="P1297" s="102"/>
    </row>
    <row r="1298" spans="7:16" x14ac:dyDescent="0.2">
      <c r="G1298" s="101"/>
      <c r="H1298" s="101"/>
      <c r="I1298" s="101"/>
      <c r="J1298" s="101"/>
      <c r="K1298" s="101"/>
      <c r="M1298" s="101"/>
      <c r="N1298" s="101"/>
      <c r="O1298" s="102"/>
      <c r="P1298" s="102"/>
    </row>
    <row r="1299" spans="7:16" x14ac:dyDescent="0.2">
      <c r="G1299" s="101"/>
      <c r="H1299" s="101"/>
      <c r="I1299" s="101"/>
      <c r="J1299" s="101"/>
      <c r="K1299" s="101"/>
      <c r="M1299" s="101"/>
      <c r="N1299" s="101"/>
      <c r="O1299" s="102"/>
      <c r="P1299" s="102"/>
    </row>
    <row r="1300" spans="7:16" x14ac:dyDescent="0.2">
      <c r="G1300" s="101"/>
      <c r="H1300" s="101"/>
      <c r="I1300" s="101"/>
      <c r="J1300" s="101"/>
      <c r="K1300" s="101"/>
      <c r="M1300" s="101"/>
      <c r="N1300" s="101"/>
      <c r="O1300" s="102"/>
      <c r="P1300" s="102"/>
    </row>
    <row r="1301" spans="7:16" x14ac:dyDescent="0.2">
      <c r="G1301" s="101"/>
      <c r="H1301" s="101"/>
      <c r="I1301" s="101"/>
      <c r="J1301" s="101"/>
      <c r="K1301" s="101"/>
      <c r="M1301" s="101"/>
      <c r="N1301" s="101"/>
      <c r="O1301" s="102"/>
      <c r="P1301" s="102"/>
    </row>
    <row r="1302" spans="7:16" x14ac:dyDescent="0.2">
      <c r="G1302" s="101"/>
      <c r="H1302" s="101"/>
      <c r="I1302" s="101"/>
      <c r="J1302" s="101"/>
      <c r="K1302" s="101"/>
      <c r="M1302" s="101"/>
      <c r="N1302" s="101"/>
      <c r="O1302" s="102"/>
      <c r="P1302" s="102"/>
    </row>
    <row r="1303" spans="7:16" x14ac:dyDescent="0.2">
      <c r="G1303" s="101"/>
      <c r="H1303" s="101"/>
      <c r="I1303" s="101"/>
      <c r="J1303" s="101"/>
      <c r="K1303" s="101"/>
      <c r="M1303" s="101"/>
      <c r="N1303" s="101"/>
      <c r="O1303" s="102"/>
      <c r="P1303" s="102"/>
    </row>
    <row r="1304" spans="7:16" x14ac:dyDescent="0.2">
      <c r="G1304" s="101"/>
      <c r="H1304" s="101"/>
      <c r="I1304" s="101"/>
      <c r="J1304" s="101"/>
      <c r="K1304" s="101"/>
      <c r="M1304" s="101"/>
      <c r="N1304" s="101"/>
      <c r="O1304" s="102"/>
      <c r="P1304" s="102"/>
    </row>
    <row r="1305" spans="7:16" x14ac:dyDescent="0.2">
      <c r="G1305" s="101"/>
      <c r="H1305" s="101"/>
      <c r="I1305" s="101"/>
      <c r="J1305" s="101"/>
      <c r="K1305" s="101"/>
      <c r="M1305" s="101"/>
      <c r="N1305" s="101"/>
      <c r="O1305" s="102"/>
      <c r="P1305" s="102"/>
    </row>
    <row r="1306" spans="7:16" x14ac:dyDescent="0.2">
      <c r="G1306" s="101"/>
      <c r="H1306" s="101"/>
      <c r="I1306" s="101"/>
      <c r="J1306" s="101"/>
      <c r="K1306" s="101"/>
      <c r="M1306" s="101"/>
      <c r="N1306" s="101"/>
      <c r="O1306" s="102"/>
      <c r="P1306" s="102"/>
    </row>
    <row r="1307" spans="7:16" x14ac:dyDescent="0.2">
      <c r="G1307" s="101"/>
      <c r="H1307" s="101"/>
      <c r="I1307" s="101"/>
      <c r="J1307" s="101"/>
      <c r="K1307" s="101"/>
      <c r="M1307" s="101"/>
      <c r="N1307" s="101"/>
      <c r="O1307" s="102"/>
      <c r="P1307" s="102"/>
    </row>
    <row r="1308" spans="7:16" x14ac:dyDescent="0.2">
      <c r="G1308" s="101"/>
      <c r="H1308" s="101"/>
      <c r="I1308" s="101"/>
      <c r="J1308" s="101"/>
      <c r="K1308" s="101"/>
      <c r="M1308" s="101"/>
      <c r="N1308" s="101"/>
      <c r="O1308" s="102"/>
      <c r="P1308" s="102"/>
    </row>
    <row r="1309" spans="7:16" x14ac:dyDescent="0.2">
      <c r="G1309" s="101"/>
      <c r="H1309" s="101"/>
      <c r="I1309" s="101"/>
      <c r="J1309" s="101"/>
      <c r="K1309" s="101"/>
      <c r="M1309" s="101"/>
      <c r="N1309" s="101"/>
      <c r="O1309" s="102"/>
      <c r="P1309" s="102"/>
    </row>
    <row r="1310" spans="7:16" x14ac:dyDescent="0.2">
      <c r="G1310" s="101"/>
      <c r="H1310" s="101"/>
      <c r="I1310" s="101"/>
      <c r="J1310" s="101"/>
      <c r="K1310" s="101"/>
      <c r="M1310" s="101"/>
      <c r="N1310" s="101"/>
      <c r="O1310" s="102"/>
      <c r="P1310" s="102"/>
    </row>
    <row r="1311" spans="7:16" x14ac:dyDescent="0.2">
      <c r="G1311" s="101"/>
      <c r="H1311" s="101"/>
      <c r="I1311" s="101"/>
      <c r="J1311" s="101"/>
      <c r="K1311" s="101"/>
      <c r="M1311" s="101"/>
      <c r="N1311" s="101"/>
      <c r="O1311" s="102"/>
      <c r="P1311" s="102"/>
    </row>
    <row r="1312" spans="7:16" x14ac:dyDescent="0.2">
      <c r="G1312" s="101"/>
      <c r="H1312" s="101"/>
      <c r="I1312" s="101"/>
      <c r="J1312" s="101"/>
      <c r="K1312" s="101"/>
      <c r="M1312" s="101"/>
      <c r="N1312" s="101"/>
      <c r="O1312" s="102"/>
      <c r="P1312" s="102"/>
    </row>
    <row r="1313" spans="7:16" x14ac:dyDescent="0.2">
      <c r="G1313" s="101"/>
      <c r="H1313" s="101"/>
      <c r="I1313" s="101"/>
      <c r="J1313" s="101"/>
      <c r="K1313" s="101"/>
      <c r="M1313" s="101"/>
      <c r="N1313" s="101"/>
      <c r="O1313" s="102"/>
      <c r="P1313" s="102"/>
    </row>
    <row r="1314" spans="7:16" x14ac:dyDescent="0.2">
      <c r="G1314" s="101"/>
      <c r="H1314" s="101"/>
      <c r="I1314" s="101"/>
      <c r="J1314" s="101"/>
      <c r="K1314" s="101"/>
      <c r="M1314" s="101"/>
      <c r="N1314" s="101"/>
      <c r="O1314" s="102"/>
      <c r="P1314" s="102"/>
    </row>
    <row r="1315" spans="7:16" x14ac:dyDescent="0.2">
      <c r="G1315" s="101"/>
      <c r="H1315" s="101"/>
      <c r="I1315" s="101"/>
      <c r="J1315" s="101"/>
      <c r="K1315" s="101"/>
      <c r="M1315" s="101"/>
      <c r="N1315" s="101"/>
      <c r="O1315" s="102"/>
      <c r="P1315" s="102"/>
    </row>
    <row r="1316" spans="7:16" x14ac:dyDescent="0.2">
      <c r="G1316" s="101"/>
      <c r="H1316" s="101"/>
      <c r="I1316" s="101"/>
      <c r="J1316" s="101"/>
      <c r="K1316" s="101"/>
      <c r="M1316" s="101"/>
      <c r="N1316" s="101"/>
      <c r="O1316" s="102"/>
      <c r="P1316" s="102"/>
    </row>
    <row r="1317" spans="7:16" x14ac:dyDescent="0.2">
      <c r="G1317" s="101"/>
      <c r="H1317" s="101"/>
      <c r="I1317" s="101"/>
      <c r="J1317" s="101"/>
      <c r="K1317" s="101"/>
      <c r="M1317" s="101"/>
      <c r="N1317" s="101"/>
      <c r="O1317" s="102"/>
      <c r="P1317" s="102"/>
    </row>
    <row r="1318" spans="7:16" x14ac:dyDescent="0.2">
      <c r="G1318" s="101"/>
      <c r="H1318" s="101"/>
      <c r="I1318" s="101"/>
      <c r="J1318" s="101"/>
      <c r="K1318" s="101"/>
      <c r="M1318" s="101"/>
      <c r="N1318" s="101"/>
      <c r="O1318" s="102"/>
      <c r="P1318" s="102"/>
    </row>
    <row r="1319" spans="7:16" x14ac:dyDescent="0.2">
      <c r="G1319" s="101"/>
      <c r="H1319" s="101"/>
      <c r="I1319" s="101"/>
      <c r="J1319" s="101"/>
      <c r="K1319" s="101"/>
      <c r="M1319" s="101"/>
      <c r="N1319" s="101"/>
      <c r="O1319" s="102"/>
      <c r="P1319" s="102"/>
    </row>
    <row r="1320" spans="7:16" x14ac:dyDescent="0.2">
      <c r="G1320" s="101"/>
      <c r="H1320" s="101"/>
      <c r="I1320" s="101"/>
      <c r="J1320" s="101"/>
      <c r="K1320" s="101"/>
      <c r="M1320" s="101"/>
      <c r="N1320" s="101"/>
      <c r="O1320" s="102"/>
      <c r="P1320" s="102"/>
    </row>
    <row r="1321" spans="7:16" x14ac:dyDescent="0.2">
      <c r="G1321" s="101"/>
      <c r="H1321" s="101"/>
      <c r="I1321" s="101"/>
      <c r="J1321" s="101"/>
      <c r="K1321" s="101"/>
      <c r="M1321" s="101"/>
      <c r="N1321" s="101"/>
      <c r="O1321" s="102"/>
      <c r="P1321" s="102"/>
    </row>
    <row r="1322" spans="7:16" x14ac:dyDescent="0.2">
      <c r="G1322" s="101"/>
      <c r="H1322" s="101"/>
      <c r="I1322" s="101"/>
      <c r="J1322" s="101"/>
      <c r="K1322" s="101"/>
      <c r="M1322" s="101"/>
      <c r="N1322" s="101"/>
      <c r="O1322" s="102"/>
      <c r="P1322" s="102"/>
    </row>
    <row r="1323" spans="7:16" x14ac:dyDescent="0.2">
      <c r="G1323" s="101"/>
      <c r="H1323" s="101"/>
      <c r="I1323" s="101"/>
      <c r="J1323" s="101"/>
      <c r="K1323" s="101"/>
      <c r="M1323" s="101"/>
      <c r="N1323" s="101"/>
      <c r="O1323" s="102"/>
      <c r="P1323" s="102"/>
    </row>
    <row r="1324" spans="7:16" x14ac:dyDescent="0.2">
      <c r="G1324" s="101"/>
      <c r="H1324" s="101"/>
      <c r="I1324" s="101"/>
      <c r="J1324" s="101"/>
      <c r="K1324" s="101"/>
      <c r="M1324" s="101"/>
      <c r="N1324" s="101"/>
      <c r="O1324" s="102"/>
      <c r="P1324" s="102"/>
    </row>
    <row r="1325" spans="7:16" x14ac:dyDescent="0.2">
      <c r="G1325" s="101"/>
      <c r="H1325" s="101"/>
      <c r="I1325" s="101"/>
      <c r="J1325" s="101"/>
      <c r="K1325" s="101"/>
      <c r="M1325" s="101"/>
      <c r="N1325" s="101"/>
      <c r="O1325" s="102"/>
      <c r="P1325" s="102"/>
    </row>
    <row r="1326" spans="7:16" x14ac:dyDescent="0.2">
      <c r="G1326" s="101"/>
      <c r="H1326" s="101"/>
      <c r="I1326" s="101"/>
      <c r="J1326" s="101"/>
      <c r="K1326" s="101"/>
      <c r="M1326" s="101"/>
      <c r="N1326" s="101"/>
      <c r="O1326" s="102"/>
      <c r="P1326" s="102"/>
    </row>
    <row r="1327" spans="7:16" x14ac:dyDescent="0.2">
      <c r="G1327" s="101"/>
      <c r="H1327" s="101"/>
      <c r="I1327" s="101"/>
      <c r="J1327" s="101"/>
      <c r="K1327" s="101"/>
      <c r="M1327" s="101"/>
      <c r="N1327" s="101"/>
      <c r="O1327" s="102"/>
      <c r="P1327" s="102"/>
    </row>
    <row r="1328" spans="7:16" x14ac:dyDescent="0.2">
      <c r="G1328" s="101"/>
      <c r="H1328" s="101"/>
      <c r="I1328" s="101"/>
      <c r="J1328" s="101"/>
      <c r="K1328" s="101"/>
      <c r="M1328" s="101"/>
      <c r="N1328" s="101"/>
      <c r="O1328" s="102"/>
      <c r="P1328" s="102"/>
    </row>
    <row r="1329" spans="7:16" x14ac:dyDescent="0.2">
      <c r="G1329" s="101"/>
      <c r="H1329" s="101"/>
      <c r="I1329" s="101"/>
      <c r="J1329" s="101"/>
      <c r="K1329" s="101"/>
      <c r="M1329" s="101"/>
      <c r="N1329" s="101"/>
      <c r="O1329" s="102"/>
      <c r="P1329" s="102"/>
    </row>
    <row r="1330" spans="7:16" x14ac:dyDescent="0.2">
      <c r="G1330" s="101"/>
      <c r="H1330" s="101"/>
      <c r="I1330" s="101"/>
      <c r="J1330" s="101"/>
      <c r="K1330" s="101"/>
      <c r="M1330" s="101"/>
      <c r="N1330" s="101"/>
      <c r="O1330" s="102"/>
      <c r="P1330" s="102"/>
    </row>
    <row r="1331" spans="7:16" x14ac:dyDescent="0.2">
      <c r="G1331" s="101"/>
      <c r="H1331" s="101"/>
      <c r="I1331" s="101"/>
      <c r="J1331" s="101"/>
      <c r="K1331" s="101"/>
      <c r="M1331" s="101"/>
      <c r="N1331" s="101"/>
      <c r="O1331" s="102"/>
      <c r="P1331" s="102"/>
    </row>
    <row r="1332" spans="7:16" x14ac:dyDescent="0.2">
      <c r="G1332" s="101"/>
      <c r="H1332" s="101"/>
      <c r="I1332" s="101"/>
      <c r="J1332" s="101"/>
      <c r="K1332" s="101"/>
      <c r="M1332" s="101"/>
      <c r="N1332" s="101"/>
      <c r="O1332" s="102"/>
      <c r="P1332" s="102"/>
    </row>
    <row r="1333" spans="7:16" x14ac:dyDescent="0.2">
      <c r="G1333" s="101"/>
      <c r="H1333" s="101"/>
      <c r="I1333" s="101"/>
      <c r="J1333" s="101"/>
      <c r="K1333" s="101"/>
      <c r="M1333" s="101"/>
      <c r="N1333" s="101"/>
      <c r="O1333" s="102"/>
      <c r="P1333" s="102"/>
    </row>
    <row r="1334" spans="7:16" x14ac:dyDescent="0.2">
      <c r="G1334" s="101"/>
      <c r="H1334" s="101"/>
      <c r="I1334" s="101"/>
      <c r="J1334" s="101"/>
      <c r="K1334" s="101"/>
      <c r="M1334" s="101"/>
      <c r="N1334" s="101"/>
      <c r="O1334" s="102"/>
      <c r="P1334" s="102"/>
    </row>
    <row r="1335" spans="7:16" x14ac:dyDescent="0.2">
      <c r="G1335" s="101"/>
      <c r="H1335" s="101"/>
      <c r="I1335" s="101"/>
      <c r="J1335" s="101"/>
      <c r="K1335" s="101"/>
      <c r="M1335" s="101"/>
      <c r="N1335" s="101"/>
      <c r="O1335" s="102"/>
      <c r="P1335" s="102"/>
    </row>
    <row r="1336" spans="7:16" x14ac:dyDescent="0.2">
      <c r="G1336" s="101"/>
      <c r="H1336" s="101"/>
      <c r="I1336" s="101"/>
      <c r="J1336" s="101"/>
      <c r="K1336" s="101"/>
      <c r="M1336" s="101"/>
      <c r="N1336" s="101"/>
      <c r="O1336" s="102"/>
      <c r="P1336" s="102"/>
    </row>
    <row r="1337" spans="7:16" x14ac:dyDescent="0.2">
      <c r="G1337" s="101"/>
      <c r="H1337" s="101"/>
      <c r="I1337" s="101"/>
      <c r="J1337" s="101"/>
      <c r="K1337" s="101"/>
      <c r="M1337" s="101"/>
      <c r="N1337" s="101"/>
      <c r="O1337" s="102"/>
      <c r="P1337" s="102"/>
    </row>
    <row r="1338" spans="7:16" x14ac:dyDescent="0.2">
      <c r="G1338" s="101"/>
      <c r="H1338" s="101"/>
      <c r="I1338" s="101"/>
      <c r="J1338" s="101"/>
      <c r="K1338" s="101"/>
      <c r="M1338" s="101"/>
      <c r="N1338" s="101"/>
      <c r="O1338" s="102"/>
      <c r="P1338" s="102"/>
    </row>
    <row r="1339" spans="7:16" x14ac:dyDescent="0.2">
      <c r="G1339" s="101"/>
      <c r="H1339" s="101"/>
      <c r="I1339" s="101"/>
      <c r="J1339" s="101"/>
      <c r="K1339" s="101"/>
      <c r="M1339" s="101"/>
      <c r="N1339" s="101"/>
      <c r="O1339" s="102"/>
      <c r="P1339" s="102"/>
    </row>
    <row r="1340" spans="7:16" x14ac:dyDescent="0.2">
      <c r="G1340" s="101"/>
      <c r="H1340" s="101"/>
      <c r="I1340" s="101"/>
      <c r="J1340" s="101"/>
      <c r="K1340" s="101"/>
      <c r="M1340" s="101"/>
      <c r="N1340" s="101"/>
      <c r="O1340" s="102"/>
      <c r="P1340" s="102"/>
    </row>
    <row r="1341" spans="7:16" x14ac:dyDescent="0.2">
      <c r="G1341" s="101"/>
      <c r="H1341" s="101"/>
      <c r="I1341" s="101"/>
      <c r="J1341" s="101"/>
      <c r="K1341" s="101"/>
      <c r="M1341" s="101"/>
      <c r="N1341" s="101"/>
      <c r="O1341" s="102"/>
      <c r="P1341" s="102"/>
    </row>
    <row r="1342" spans="7:16" x14ac:dyDescent="0.2">
      <c r="G1342" s="101"/>
      <c r="H1342" s="101"/>
      <c r="I1342" s="101"/>
      <c r="J1342" s="101"/>
      <c r="K1342" s="101"/>
      <c r="M1342" s="101"/>
      <c r="N1342" s="101"/>
      <c r="O1342" s="102"/>
      <c r="P1342" s="102"/>
    </row>
    <row r="1343" spans="7:16" x14ac:dyDescent="0.2">
      <c r="G1343" s="101"/>
      <c r="H1343" s="101"/>
      <c r="I1343" s="101"/>
      <c r="J1343" s="101"/>
      <c r="K1343" s="101"/>
      <c r="M1343" s="101"/>
      <c r="N1343" s="101"/>
      <c r="O1343" s="102"/>
      <c r="P1343" s="102"/>
    </row>
    <row r="1344" spans="7:16" x14ac:dyDescent="0.2">
      <c r="G1344" s="101"/>
      <c r="H1344" s="101"/>
      <c r="I1344" s="101"/>
      <c r="J1344" s="101"/>
      <c r="K1344" s="101"/>
      <c r="M1344" s="101"/>
      <c r="N1344" s="101"/>
      <c r="O1344" s="102"/>
      <c r="P1344" s="102"/>
    </row>
    <row r="1345" spans="7:16" x14ac:dyDescent="0.2">
      <c r="G1345" s="101"/>
      <c r="H1345" s="101"/>
      <c r="I1345" s="101"/>
      <c r="J1345" s="101"/>
      <c r="K1345" s="101"/>
      <c r="M1345" s="101"/>
      <c r="N1345" s="101"/>
      <c r="O1345" s="102"/>
      <c r="P1345" s="102"/>
    </row>
    <row r="1346" spans="7:16" x14ac:dyDescent="0.2">
      <c r="G1346" s="101"/>
      <c r="H1346" s="101"/>
      <c r="I1346" s="101"/>
      <c r="J1346" s="101"/>
      <c r="K1346" s="101"/>
      <c r="M1346" s="101"/>
      <c r="N1346" s="101"/>
      <c r="O1346" s="102"/>
      <c r="P1346" s="102"/>
    </row>
    <row r="1347" spans="7:16" x14ac:dyDescent="0.2">
      <c r="G1347" s="101"/>
      <c r="H1347" s="101"/>
      <c r="I1347" s="101"/>
      <c r="J1347" s="101"/>
      <c r="K1347" s="101"/>
      <c r="M1347" s="101"/>
      <c r="N1347" s="101"/>
      <c r="O1347" s="102"/>
      <c r="P1347" s="102"/>
    </row>
    <row r="1348" spans="7:16" x14ac:dyDescent="0.2">
      <c r="G1348" s="101"/>
      <c r="H1348" s="101"/>
      <c r="I1348" s="101"/>
      <c r="J1348" s="101"/>
      <c r="K1348" s="101"/>
      <c r="M1348" s="101"/>
      <c r="N1348" s="101"/>
      <c r="O1348" s="102"/>
      <c r="P1348" s="102"/>
    </row>
    <row r="1349" spans="7:16" x14ac:dyDescent="0.2">
      <c r="G1349" s="101"/>
      <c r="H1349" s="101"/>
      <c r="I1349" s="101"/>
      <c r="J1349" s="101"/>
      <c r="K1349" s="101"/>
      <c r="M1349" s="101"/>
      <c r="N1349" s="101"/>
      <c r="O1349" s="102"/>
      <c r="P1349" s="102"/>
    </row>
    <row r="1350" spans="7:16" x14ac:dyDescent="0.2">
      <c r="G1350" s="101"/>
      <c r="H1350" s="101"/>
      <c r="I1350" s="101"/>
      <c r="J1350" s="101"/>
      <c r="K1350" s="101"/>
      <c r="M1350" s="101"/>
      <c r="N1350" s="101"/>
      <c r="O1350" s="102"/>
      <c r="P1350" s="102"/>
    </row>
    <row r="1351" spans="7:16" x14ac:dyDescent="0.2">
      <c r="G1351" s="101"/>
      <c r="H1351" s="101"/>
      <c r="I1351" s="101"/>
      <c r="J1351" s="101"/>
      <c r="K1351" s="101"/>
      <c r="M1351" s="101"/>
      <c r="N1351" s="101"/>
      <c r="O1351" s="102"/>
      <c r="P1351" s="102"/>
    </row>
    <row r="1352" spans="7:16" x14ac:dyDescent="0.2">
      <c r="G1352" s="101"/>
      <c r="H1352" s="101"/>
      <c r="I1352" s="101"/>
      <c r="J1352" s="101"/>
      <c r="K1352" s="101"/>
      <c r="M1352" s="101"/>
      <c r="N1352" s="101"/>
      <c r="O1352" s="102"/>
      <c r="P1352" s="102"/>
    </row>
    <row r="1353" spans="7:16" x14ac:dyDescent="0.2">
      <c r="G1353" s="101"/>
      <c r="H1353" s="101"/>
      <c r="I1353" s="101"/>
      <c r="J1353" s="101"/>
      <c r="K1353" s="101"/>
      <c r="M1353" s="101"/>
      <c r="N1353" s="101"/>
      <c r="O1353" s="102"/>
      <c r="P1353" s="102"/>
    </row>
    <row r="1354" spans="7:16" x14ac:dyDescent="0.2">
      <c r="G1354" s="101"/>
      <c r="H1354" s="101"/>
      <c r="I1354" s="101"/>
      <c r="J1354" s="101"/>
      <c r="K1354" s="101"/>
      <c r="M1354" s="101"/>
      <c r="N1354" s="101"/>
      <c r="O1354" s="102"/>
      <c r="P1354" s="102"/>
    </row>
    <row r="1355" spans="7:16" x14ac:dyDescent="0.2">
      <c r="G1355" s="101"/>
      <c r="H1355" s="101"/>
      <c r="I1355" s="101"/>
      <c r="J1355" s="101"/>
      <c r="K1355" s="101"/>
      <c r="M1355" s="101"/>
      <c r="N1355" s="101"/>
      <c r="O1355" s="102"/>
      <c r="P1355" s="102"/>
    </row>
    <row r="1356" spans="7:16" x14ac:dyDescent="0.2">
      <c r="G1356" s="101"/>
      <c r="H1356" s="101"/>
      <c r="I1356" s="101"/>
      <c r="J1356" s="101"/>
      <c r="K1356" s="101"/>
      <c r="M1356" s="101"/>
      <c r="N1356" s="101"/>
      <c r="O1356" s="102"/>
      <c r="P1356" s="102"/>
    </row>
    <row r="1357" spans="7:16" x14ac:dyDescent="0.2">
      <c r="G1357" s="101"/>
      <c r="H1357" s="101"/>
      <c r="I1357" s="101"/>
      <c r="J1357" s="101"/>
      <c r="K1357" s="101"/>
      <c r="M1357" s="101"/>
      <c r="N1357" s="101"/>
      <c r="O1357" s="102"/>
      <c r="P1357" s="102"/>
    </row>
    <row r="1358" spans="7:16" x14ac:dyDescent="0.2">
      <c r="G1358" s="101"/>
      <c r="H1358" s="101"/>
      <c r="I1358" s="101"/>
      <c r="J1358" s="101"/>
      <c r="K1358" s="101"/>
      <c r="M1358" s="101"/>
      <c r="N1358" s="101"/>
      <c r="O1358" s="102"/>
      <c r="P1358" s="102"/>
    </row>
    <row r="1359" spans="7:16" x14ac:dyDescent="0.2">
      <c r="G1359" s="101"/>
      <c r="H1359" s="101"/>
      <c r="I1359" s="101"/>
      <c r="J1359" s="101"/>
      <c r="K1359" s="101"/>
      <c r="M1359" s="101"/>
      <c r="N1359" s="101"/>
      <c r="O1359" s="102"/>
      <c r="P1359" s="102"/>
    </row>
    <row r="1360" spans="7:16" x14ac:dyDescent="0.2">
      <c r="G1360" s="101"/>
      <c r="H1360" s="101"/>
      <c r="I1360" s="101"/>
      <c r="J1360" s="101"/>
      <c r="K1360" s="101"/>
      <c r="M1360" s="101"/>
      <c r="N1360" s="101"/>
      <c r="O1360" s="102"/>
      <c r="P1360" s="102"/>
    </row>
    <row r="1361" spans="7:16" x14ac:dyDescent="0.2">
      <c r="G1361" s="101"/>
      <c r="H1361" s="101"/>
      <c r="I1361" s="101"/>
      <c r="J1361" s="101"/>
      <c r="K1361" s="101"/>
      <c r="M1361" s="101"/>
      <c r="N1361" s="101"/>
      <c r="O1361" s="102"/>
      <c r="P1361" s="102"/>
    </row>
    <row r="1362" spans="7:16" x14ac:dyDescent="0.2">
      <c r="G1362" s="101"/>
      <c r="H1362" s="101"/>
      <c r="I1362" s="101"/>
      <c r="J1362" s="101"/>
      <c r="K1362" s="101"/>
      <c r="M1362" s="101"/>
      <c r="N1362" s="101"/>
      <c r="O1362" s="102"/>
      <c r="P1362" s="102"/>
    </row>
    <row r="1363" spans="7:16" x14ac:dyDescent="0.2">
      <c r="G1363" s="101"/>
      <c r="H1363" s="101"/>
      <c r="I1363" s="101"/>
      <c r="J1363" s="101"/>
      <c r="K1363" s="101"/>
      <c r="M1363" s="101"/>
      <c r="N1363" s="101"/>
      <c r="O1363" s="102"/>
      <c r="P1363" s="102"/>
    </row>
    <row r="1364" spans="7:16" x14ac:dyDescent="0.2">
      <c r="G1364" s="101"/>
      <c r="H1364" s="101"/>
      <c r="I1364" s="101"/>
      <c r="J1364" s="101"/>
      <c r="K1364" s="101"/>
      <c r="M1364" s="101"/>
      <c r="N1364" s="101"/>
      <c r="O1364" s="102"/>
      <c r="P1364" s="102"/>
    </row>
    <row r="1365" spans="7:16" x14ac:dyDescent="0.2">
      <c r="G1365" s="101"/>
      <c r="H1365" s="101"/>
      <c r="I1365" s="101"/>
      <c r="J1365" s="101"/>
      <c r="K1365" s="101"/>
      <c r="M1365" s="101"/>
      <c r="N1365" s="101"/>
      <c r="O1365" s="102"/>
      <c r="P1365" s="102"/>
    </row>
    <row r="1366" spans="7:16" x14ac:dyDescent="0.2">
      <c r="G1366" s="101"/>
      <c r="H1366" s="101"/>
      <c r="I1366" s="101"/>
      <c r="J1366" s="101"/>
      <c r="K1366" s="101"/>
      <c r="M1366" s="101"/>
      <c r="N1366" s="101"/>
      <c r="O1366" s="102"/>
      <c r="P1366" s="102"/>
    </row>
    <row r="1367" spans="7:16" x14ac:dyDescent="0.2">
      <c r="G1367" s="101"/>
      <c r="H1367" s="101"/>
      <c r="I1367" s="101"/>
      <c r="J1367" s="101"/>
      <c r="K1367" s="101"/>
      <c r="M1367" s="101"/>
      <c r="N1367" s="101"/>
      <c r="O1367" s="102"/>
      <c r="P1367" s="102"/>
    </row>
    <row r="1368" spans="7:16" x14ac:dyDescent="0.2">
      <c r="G1368" s="101"/>
      <c r="H1368" s="101"/>
      <c r="I1368" s="101"/>
      <c r="J1368" s="101"/>
      <c r="K1368" s="101"/>
      <c r="M1368" s="101"/>
      <c r="N1368" s="101"/>
      <c r="O1368" s="102"/>
      <c r="P1368" s="102"/>
    </row>
    <row r="1369" spans="7:16" x14ac:dyDescent="0.2">
      <c r="G1369" s="101"/>
      <c r="H1369" s="101"/>
      <c r="I1369" s="101"/>
      <c r="J1369" s="101"/>
      <c r="K1369" s="101"/>
      <c r="M1369" s="101"/>
      <c r="N1369" s="101"/>
      <c r="O1369" s="102"/>
      <c r="P1369" s="102"/>
    </row>
    <row r="1370" spans="7:16" x14ac:dyDescent="0.2">
      <c r="G1370" s="101"/>
      <c r="H1370" s="101"/>
      <c r="I1370" s="101"/>
      <c r="J1370" s="101"/>
      <c r="K1370" s="101"/>
      <c r="M1370" s="101"/>
      <c r="N1370" s="101"/>
      <c r="O1370" s="102"/>
      <c r="P1370" s="102"/>
    </row>
    <row r="1371" spans="7:16" x14ac:dyDescent="0.2">
      <c r="G1371" s="101"/>
      <c r="H1371" s="101"/>
      <c r="I1371" s="101"/>
      <c r="J1371" s="101"/>
      <c r="K1371" s="101"/>
      <c r="M1371" s="101"/>
      <c r="N1371" s="101"/>
      <c r="O1371" s="102"/>
      <c r="P1371" s="102"/>
    </row>
    <row r="1372" spans="7:16" x14ac:dyDescent="0.2">
      <c r="G1372" s="101"/>
      <c r="H1372" s="101"/>
      <c r="I1372" s="101"/>
      <c r="J1372" s="101"/>
      <c r="K1372" s="101"/>
      <c r="M1372" s="101"/>
      <c r="N1372" s="101"/>
      <c r="O1372" s="102"/>
      <c r="P1372" s="102"/>
    </row>
    <row r="1373" spans="7:16" x14ac:dyDescent="0.2">
      <c r="G1373" s="101"/>
      <c r="H1373" s="101"/>
      <c r="I1373" s="101"/>
      <c r="J1373" s="101"/>
      <c r="K1373" s="101"/>
      <c r="M1373" s="101"/>
      <c r="N1373" s="101"/>
      <c r="O1373" s="102"/>
      <c r="P1373" s="102"/>
    </row>
    <row r="1374" spans="7:16" x14ac:dyDescent="0.2">
      <c r="G1374" s="101"/>
      <c r="H1374" s="101"/>
      <c r="I1374" s="101"/>
      <c r="J1374" s="101"/>
      <c r="K1374" s="101"/>
      <c r="M1374" s="101"/>
      <c r="N1374" s="101"/>
      <c r="O1374" s="102"/>
      <c r="P1374" s="102"/>
    </row>
    <row r="1375" spans="7:16" x14ac:dyDescent="0.2">
      <c r="G1375" s="101"/>
      <c r="H1375" s="101"/>
      <c r="I1375" s="101"/>
      <c r="J1375" s="101"/>
      <c r="K1375" s="101"/>
      <c r="M1375" s="101"/>
      <c r="N1375" s="101"/>
      <c r="O1375" s="102"/>
      <c r="P1375" s="102"/>
    </row>
    <row r="1376" spans="7:16" x14ac:dyDescent="0.2">
      <c r="G1376" s="101"/>
      <c r="H1376" s="101"/>
      <c r="I1376" s="101"/>
      <c r="J1376" s="101"/>
      <c r="K1376" s="101"/>
      <c r="M1376" s="101"/>
      <c r="N1376" s="101"/>
      <c r="O1376" s="102"/>
      <c r="P1376" s="102"/>
    </row>
    <row r="1377" spans="7:16" x14ac:dyDescent="0.2">
      <c r="G1377" s="101"/>
      <c r="H1377" s="101"/>
      <c r="I1377" s="101"/>
      <c r="J1377" s="101"/>
      <c r="K1377" s="101"/>
      <c r="M1377" s="101"/>
      <c r="N1377" s="101"/>
      <c r="O1377" s="102"/>
      <c r="P1377" s="102"/>
    </row>
    <row r="1378" spans="7:16" x14ac:dyDescent="0.2">
      <c r="G1378" s="101"/>
      <c r="H1378" s="101"/>
      <c r="I1378" s="101"/>
      <c r="J1378" s="101"/>
      <c r="K1378" s="101"/>
      <c r="M1378" s="101"/>
      <c r="N1378" s="101"/>
      <c r="O1378" s="102"/>
      <c r="P1378" s="102"/>
    </row>
    <row r="1379" spans="7:16" x14ac:dyDescent="0.2">
      <c r="G1379" s="101"/>
      <c r="H1379" s="101"/>
      <c r="I1379" s="101"/>
      <c r="J1379" s="101"/>
      <c r="K1379" s="101"/>
      <c r="M1379" s="101"/>
      <c r="N1379" s="101"/>
      <c r="O1379" s="102"/>
      <c r="P1379" s="102"/>
    </row>
    <row r="1380" spans="7:16" x14ac:dyDescent="0.2">
      <c r="G1380" s="101"/>
      <c r="H1380" s="101"/>
      <c r="I1380" s="101"/>
      <c r="J1380" s="101"/>
      <c r="K1380" s="101"/>
      <c r="M1380" s="101"/>
      <c r="N1380" s="101"/>
      <c r="O1380" s="102"/>
      <c r="P1380" s="102"/>
    </row>
    <row r="1381" spans="7:16" x14ac:dyDescent="0.2">
      <c r="G1381" s="101"/>
      <c r="H1381" s="101"/>
      <c r="I1381" s="101"/>
      <c r="J1381" s="101"/>
      <c r="K1381" s="101"/>
      <c r="M1381" s="101"/>
      <c r="N1381" s="101"/>
      <c r="O1381" s="102"/>
      <c r="P1381" s="102"/>
    </row>
    <row r="1382" spans="7:16" x14ac:dyDescent="0.2">
      <c r="G1382" s="101"/>
      <c r="H1382" s="101"/>
      <c r="I1382" s="101"/>
      <c r="J1382" s="101"/>
      <c r="K1382" s="101"/>
      <c r="M1382" s="101"/>
      <c r="N1382" s="101"/>
      <c r="O1382" s="102"/>
      <c r="P1382" s="102"/>
    </row>
    <row r="1383" spans="7:16" x14ac:dyDescent="0.2">
      <c r="G1383" s="101"/>
      <c r="H1383" s="101"/>
      <c r="I1383" s="101"/>
      <c r="J1383" s="101"/>
      <c r="K1383" s="101"/>
      <c r="M1383" s="101"/>
      <c r="N1383" s="101"/>
      <c r="O1383" s="102"/>
      <c r="P1383" s="102"/>
    </row>
    <row r="1384" spans="7:16" x14ac:dyDescent="0.2">
      <c r="G1384" s="101"/>
      <c r="H1384" s="101"/>
      <c r="I1384" s="101"/>
      <c r="J1384" s="101"/>
      <c r="K1384" s="101"/>
      <c r="M1384" s="101"/>
      <c r="N1384" s="101"/>
      <c r="O1384" s="102"/>
      <c r="P1384" s="102"/>
    </row>
    <row r="1385" spans="7:16" x14ac:dyDescent="0.2">
      <c r="G1385" s="101"/>
      <c r="H1385" s="101"/>
      <c r="I1385" s="101"/>
      <c r="J1385" s="101"/>
      <c r="K1385" s="101"/>
      <c r="M1385" s="101"/>
      <c r="N1385" s="101"/>
      <c r="O1385" s="102"/>
      <c r="P1385" s="102"/>
    </row>
    <row r="1386" spans="7:16" x14ac:dyDescent="0.2">
      <c r="G1386" s="101"/>
      <c r="H1386" s="101"/>
      <c r="I1386" s="101"/>
      <c r="J1386" s="101"/>
      <c r="K1386" s="101"/>
      <c r="M1386" s="101"/>
      <c r="N1386" s="101"/>
      <c r="O1386" s="102"/>
      <c r="P1386" s="102"/>
    </row>
    <row r="1387" spans="7:16" x14ac:dyDescent="0.2">
      <c r="G1387" s="101"/>
      <c r="H1387" s="101"/>
      <c r="I1387" s="101"/>
      <c r="J1387" s="101"/>
      <c r="K1387" s="101"/>
      <c r="M1387" s="101"/>
      <c r="N1387" s="101"/>
      <c r="O1387" s="102"/>
      <c r="P1387" s="102"/>
    </row>
    <row r="1388" spans="7:16" x14ac:dyDescent="0.2">
      <c r="G1388" s="101"/>
      <c r="H1388" s="101"/>
      <c r="I1388" s="101"/>
      <c r="J1388" s="101"/>
      <c r="K1388" s="101"/>
      <c r="M1388" s="101"/>
      <c r="N1388" s="101"/>
      <c r="O1388" s="102"/>
      <c r="P1388" s="102"/>
    </row>
    <row r="1389" spans="7:16" x14ac:dyDescent="0.2">
      <c r="G1389" s="101"/>
      <c r="H1389" s="101"/>
      <c r="I1389" s="101"/>
      <c r="J1389" s="101"/>
      <c r="K1389" s="101"/>
      <c r="M1389" s="101"/>
      <c r="N1389" s="101"/>
      <c r="O1389" s="102"/>
      <c r="P1389" s="102"/>
    </row>
    <row r="1390" spans="7:16" x14ac:dyDescent="0.2">
      <c r="G1390" s="101"/>
      <c r="H1390" s="101"/>
      <c r="I1390" s="101"/>
      <c r="J1390" s="101"/>
      <c r="K1390" s="101"/>
      <c r="M1390" s="101"/>
      <c r="N1390" s="101"/>
      <c r="O1390" s="102"/>
      <c r="P1390" s="102"/>
    </row>
    <row r="1391" spans="7:16" x14ac:dyDescent="0.2">
      <c r="G1391" s="101"/>
      <c r="H1391" s="101"/>
      <c r="I1391" s="101"/>
      <c r="J1391" s="101"/>
      <c r="K1391" s="101"/>
      <c r="M1391" s="101"/>
      <c r="N1391" s="101"/>
      <c r="O1391" s="102"/>
      <c r="P1391" s="102"/>
    </row>
    <row r="1392" spans="7:16" x14ac:dyDescent="0.2">
      <c r="G1392" s="101"/>
      <c r="H1392" s="101"/>
      <c r="I1392" s="101"/>
      <c r="J1392" s="101"/>
      <c r="K1392" s="101"/>
      <c r="M1392" s="101"/>
      <c r="N1392" s="101"/>
      <c r="O1392" s="102"/>
      <c r="P1392" s="102"/>
    </row>
    <row r="1393" spans="7:16" x14ac:dyDescent="0.2">
      <c r="G1393" s="101"/>
      <c r="H1393" s="101"/>
      <c r="I1393" s="101"/>
      <c r="J1393" s="101"/>
      <c r="K1393" s="101"/>
      <c r="M1393" s="101"/>
      <c r="N1393" s="101"/>
      <c r="O1393" s="102"/>
      <c r="P1393" s="102"/>
    </row>
    <row r="1394" spans="7:16" x14ac:dyDescent="0.2">
      <c r="G1394" s="101"/>
      <c r="H1394" s="101"/>
      <c r="I1394" s="101"/>
      <c r="J1394" s="101"/>
      <c r="K1394" s="101"/>
      <c r="M1394" s="101"/>
      <c r="N1394" s="101"/>
      <c r="O1394" s="102"/>
      <c r="P1394" s="102"/>
    </row>
    <row r="1395" spans="7:16" x14ac:dyDescent="0.2">
      <c r="G1395" s="101"/>
      <c r="H1395" s="101"/>
      <c r="I1395" s="101"/>
      <c r="J1395" s="101"/>
      <c r="K1395" s="101"/>
      <c r="M1395" s="101"/>
      <c r="N1395" s="101"/>
      <c r="O1395" s="102"/>
      <c r="P1395" s="102"/>
    </row>
    <row r="1396" spans="7:16" x14ac:dyDescent="0.2">
      <c r="G1396" s="101"/>
      <c r="H1396" s="101"/>
      <c r="I1396" s="101"/>
      <c r="J1396" s="101"/>
      <c r="K1396" s="101"/>
      <c r="M1396" s="101"/>
      <c r="N1396" s="101"/>
      <c r="O1396" s="102"/>
      <c r="P1396" s="102"/>
    </row>
    <row r="1397" spans="7:16" x14ac:dyDescent="0.2">
      <c r="G1397" s="101"/>
      <c r="H1397" s="101"/>
      <c r="I1397" s="101"/>
      <c r="J1397" s="101"/>
      <c r="K1397" s="101"/>
      <c r="M1397" s="101"/>
      <c r="N1397" s="101"/>
      <c r="O1397" s="102"/>
      <c r="P1397" s="102"/>
    </row>
    <row r="1398" spans="7:16" x14ac:dyDescent="0.2">
      <c r="G1398" s="101"/>
      <c r="H1398" s="101"/>
      <c r="I1398" s="101"/>
      <c r="J1398" s="101"/>
      <c r="K1398" s="101"/>
      <c r="M1398" s="101"/>
      <c r="N1398" s="101"/>
      <c r="O1398" s="102"/>
      <c r="P1398" s="102"/>
    </row>
    <row r="1399" spans="7:16" x14ac:dyDescent="0.2">
      <c r="G1399" s="101"/>
      <c r="H1399" s="101"/>
      <c r="I1399" s="101"/>
      <c r="J1399" s="101"/>
      <c r="K1399" s="101"/>
      <c r="M1399" s="101"/>
      <c r="N1399" s="101"/>
      <c r="O1399" s="102"/>
      <c r="P1399" s="102"/>
    </row>
    <row r="1400" spans="7:16" x14ac:dyDescent="0.2">
      <c r="G1400" s="101"/>
      <c r="H1400" s="101"/>
      <c r="I1400" s="101"/>
      <c r="J1400" s="101"/>
      <c r="K1400" s="101"/>
      <c r="M1400" s="101"/>
      <c r="N1400" s="101"/>
      <c r="O1400" s="102"/>
      <c r="P1400" s="102"/>
    </row>
    <row r="1401" spans="7:16" x14ac:dyDescent="0.2">
      <c r="G1401" s="101"/>
      <c r="H1401" s="101"/>
      <c r="I1401" s="101"/>
      <c r="J1401" s="101"/>
      <c r="K1401" s="101"/>
      <c r="M1401" s="101"/>
      <c r="N1401" s="101"/>
      <c r="O1401" s="102"/>
      <c r="P1401" s="102"/>
    </row>
    <row r="1402" spans="7:16" x14ac:dyDescent="0.2">
      <c r="G1402" s="101"/>
      <c r="H1402" s="101"/>
      <c r="I1402" s="101"/>
      <c r="J1402" s="101"/>
      <c r="K1402" s="101"/>
      <c r="M1402" s="101"/>
      <c r="N1402" s="101"/>
      <c r="O1402" s="102"/>
      <c r="P1402" s="102"/>
    </row>
    <row r="1403" spans="7:16" x14ac:dyDescent="0.2">
      <c r="G1403" s="101"/>
      <c r="H1403" s="101"/>
      <c r="I1403" s="101"/>
      <c r="J1403" s="101"/>
      <c r="K1403" s="101"/>
      <c r="M1403" s="101"/>
      <c r="N1403" s="101"/>
      <c r="O1403" s="102"/>
      <c r="P1403" s="102"/>
    </row>
    <row r="1404" spans="7:16" x14ac:dyDescent="0.2">
      <c r="G1404" s="101"/>
      <c r="H1404" s="101"/>
      <c r="I1404" s="101"/>
      <c r="J1404" s="101"/>
      <c r="K1404" s="101"/>
      <c r="M1404" s="101"/>
      <c r="N1404" s="101"/>
      <c r="O1404" s="102"/>
      <c r="P1404" s="102"/>
    </row>
    <row r="1405" spans="7:16" x14ac:dyDescent="0.2">
      <c r="G1405" s="101"/>
      <c r="H1405" s="101"/>
      <c r="I1405" s="101"/>
      <c r="J1405" s="101"/>
      <c r="K1405" s="101"/>
      <c r="M1405" s="101"/>
      <c r="N1405" s="101"/>
      <c r="O1405" s="102"/>
      <c r="P1405" s="102"/>
    </row>
    <row r="1406" spans="7:16" x14ac:dyDescent="0.2">
      <c r="G1406" s="101"/>
      <c r="H1406" s="101"/>
      <c r="I1406" s="101"/>
      <c r="J1406" s="101"/>
      <c r="K1406" s="101"/>
      <c r="M1406" s="101"/>
      <c r="N1406" s="101"/>
      <c r="O1406" s="102"/>
      <c r="P1406" s="102"/>
    </row>
    <row r="1407" spans="7:16" x14ac:dyDescent="0.2">
      <c r="G1407" s="101"/>
      <c r="H1407" s="101"/>
      <c r="I1407" s="101"/>
      <c r="J1407" s="101"/>
      <c r="K1407" s="101"/>
      <c r="M1407" s="101"/>
      <c r="N1407" s="101"/>
      <c r="O1407" s="102"/>
      <c r="P1407" s="102"/>
    </row>
    <row r="1408" spans="7:16" x14ac:dyDescent="0.2">
      <c r="G1408" s="101"/>
      <c r="H1408" s="101"/>
      <c r="I1408" s="101"/>
      <c r="J1408" s="101"/>
      <c r="K1408" s="101"/>
      <c r="M1408" s="101"/>
      <c r="N1408" s="101"/>
      <c r="O1408" s="102"/>
      <c r="P1408" s="102"/>
    </row>
    <row r="1409" spans="7:16" x14ac:dyDescent="0.2">
      <c r="G1409" s="101"/>
      <c r="H1409" s="101"/>
      <c r="I1409" s="101"/>
      <c r="J1409" s="101"/>
      <c r="K1409" s="101"/>
      <c r="M1409" s="101"/>
      <c r="N1409" s="101"/>
      <c r="O1409" s="102"/>
      <c r="P1409" s="102"/>
    </row>
    <row r="1410" spans="7:16" x14ac:dyDescent="0.2">
      <c r="G1410" s="101"/>
      <c r="H1410" s="101"/>
      <c r="I1410" s="101"/>
      <c r="J1410" s="101"/>
      <c r="K1410" s="101"/>
      <c r="M1410" s="101"/>
      <c r="N1410" s="101"/>
      <c r="O1410" s="102"/>
      <c r="P1410" s="102"/>
    </row>
    <row r="1411" spans="7:16" x14ac:dyDescent="0.2">
      <c r="G1411" s="101"/>
      <c r="H1411" s="101"/>
      <c r="I1411" s="101"/>
      <c r="J1411" s="101"/>
      <c r="K1411" s="101"/>
      <c r="M1411" s="101"/>
      <c r="N1411" s="101"/>
      <c r="O1411" s="102"/>
      <c r="P1411" s="102"/>
    </row>
    <row r="1412" spans="7:16" x14ac:dyDescent="0.2">
      <c r="G1412" s="101"/>
      <c r="H1412" s="101"/>
      <c r="I1412" s="101"/>
      <c r="J1412" s="101"/>
      <c r="K1412" s="101"/>
      <c r="M1412" s="101"/>
      <c r="N1412" s="101"/>
      <c r="O1412" s="102"/>
      <c r="P1412" s="102"/>
    </row>
    <row r="1413" spans="7:16" x14ac:dyDescent="0.2">
      <c r="G1413" s="101"/>
      <c r="H1413" s="101"/>
      <c r="I1413" s="101"/>
      <c r="J1413" s="101"/>
      <c r="K1413" s="101"/>
      <c r="M1413" s="101"/>
      <c r="N1413" s="101"/>
      <c r="O1413" s="102"/>
      <c r="P1413" s="102"/>
    </row>
    <row r="1414" spans="7:16" x14ac:dyDescent="0.2">
      <c r="G1414" s="101"/>
      <c r="H1414" s="101"/>
      <c r="I1414" s="101"/>
      <c r="J1414" s="101"/>
      <c r="K1414" s="101"/>
      <c r="M1414" s="101"/>
      <c r="N1414" s="101"/>
      <c r="O1414" s="102"/>
      <c r="P1414" s="102"/>
    </row>
    <row r="1415" spans="7:16" x14ac:dyDescent="0.2">
      <c r="G1415" s="101"/>
      <c r="H1415" s="101"/>
      <c r="I1415" s="101"/>
      <c r="J1415" s="101"/>
      <c r="K1415" s="101"/>
      <c r="M1415" s="101"/>
      <c r="N1415" s="101"/>
      <c r="O1415" s="102"/>
      <c r="P1415" s="102"/>
    </row>
    <row r="1416" spans="7:16" x14ac:dyDescent="0.2">
      <c r="G1416" s="101"/>
      <c r="H1416" s="101"/>
      <c r="I1416" s="101"/>
      <c r="J1416" s="101"/>
      <c r="K1416" s="101"/>
      <c r="M1416" s="101"/>
      <c r="N1416" s="101"/>
      <c r="O1416" s="102"/>
      <c r="P1416" s="102"/>
    </row>
    <row r="1417" spans="7:16" x14ac:dyDescent="0.2">
      <c r="G1417" s="101"/>
      <c r="H1417" s="101"/>
      <c r="I1417" s="101"/>
      <c r="J1417" s="101"/>
      <c r="K1417" s="101"/>
      <c r="M1417" s="101"/>
      <c r="N1417" s="101"/>
      <c r="O1417" s="102"/>
      <c r="P1417" s="102"/>
    </row>
    <row r="1418" spans="7:16" x14ac:dyDescent="0.2">
      <c r="G1418" s="101"/>
      <c r="H1418" s="101"/>
      <c r="I1418" s="101"/>
      <c r="J1418" s="101"/>
      <c r="K1418" s="101"/>
      <c r="M1418" s="101"/>
      <c r="N1418" s="101"/>
      <c r="O1418" s="102"/>
      <c r="P1418" s="102"/>
    </row>
    <row r="1419" spans="7:16" x14ac:dyDescent="0.2">
      <c r="G1419" s="101"/>
      <c r="H1419" s="101"/>
      <c r="I1419" s="101"/>
      <c r="J1419" s="101"/>
      <c r="K1419" s="101"/>
      <c r="M1419" s="101"/>
      <c r="N1419" s="101"/>
      <c r="O1419" s="102"/>
      <c r="P1419" s="102"/>
    </row>
    <row r="1420" spans="7:16" x14ac:dyDescent="0.2">
      <c r="G1420" s="101"/>
      <c r="H1420" s="101"/>
      <c r="I1420" s="101"/>
      <c r="J1420" s="101"/>
      <c r="K1420" s="101"/>
      <c r="M1420" s="101"/>
      <c r="N1420" s="101"/>
      <c r="O1420" s="102"/>
      <c r="P1420" s="102"/>
    </row>
    <row r="1421" spans="7:16" x14ac:dyDescent="0.2">
      <c r="G1421" s="101"/>
      <c r="H1421" s="101"/>
      <c r="I1421" s="101"/>
      <c r="J1421" s="101"/>
      <c r="K1421" s="101"/>
      <c r="M1421" s="101"/>
      <c r="N1421" s="101"/>
      <c r="O1421" s="102"/>
      <c r="P1421" s="102"/>
    </row>
    <row r="1422" spans="7:16" x14ac:dyDescent="0.2">
      <c r="G1422" s="101"/>
      <c r="H1422" s="101"/>
      <c r="I1422" s="101"/>
      <c r="J1422" s="101"/>
      <c r="K1422" s="101"/>
      <c r="M1422" s="101"/>
      <c r="N1422" s="101"/>
      <c r="O1422" s="102"/>
      <c r="P1422" s="102"/>
    </row>
    <row r="1423" spans="7:16" x14ac:dyDescent="0.2">
      <c r="G1423" s="101"/>
      <c r="H1423" s="101"/>
      <c r="I1423" s="101"/>
      <c r="J1423" s="101"/>
      <c r="K1423" s="101"/>
      <c r="M1423" s="101"/>
      <c r="N1423" s="101"/>
      <c r="O1423" s="102"/>
      <c r="P1423" s="102"/>
    </row>
    <row r="1424" spans="7:16" x14ac:dyDescent="0.2">
      <c r="G1424" s="101"/>
      <c r="H1424" s="101"/>
      <c r="I1424" s="101"/>
      <c r="J1424" s="101"/>
      <c r="K1424" s="101"/>
      <c r="M1424" s="101"/>
      <c r="N1424" s="101"/>
      <c r="O1424" s="102"/>
      <c r="P1424" s="102"/>
    </row>
    <row r="1425" spans="7:16" x14ac:dyDescent="0.2">
      <c r="G1425" s="101"/>
      <c r="H1425" s="101"/>
      <c r="I1425" s="101"/>
      <c r="J1425" s="101"/>
      <c r="K1425" s="101"/>
      <c r="M1425" s="101"/>
      <c r="N1425" s="101"/>
      <c r="O1425" s="102"/>
      <c r="P1425" s="102"/>
    </row>
    <row r="1426" spans="7:16" x14ac:dyDescent="0.2">
      <c r="G1426" s="101"/>
      <c r="H1426" s="101"/>
      <c r="I1426" s="101"/>
      <c r="J1426" s="101"/>
      <c r="K1426" s="101"/>
      <c r="M1426" s="101"/>
      <c r="N1426" s="101"/>
      <c r="O1426" s="102"/>
      <c r="P1426" s="102"/>
    </row>
    <row r="1427" spans="7:16" x14ac:dyDescent="0.2">
      <c r="G1427" s="101"/>
      <c r="H1427" s="101"/>
      <c r="I1427" s="101"/>
      <c r="J1427" s="101"/>
      <c r="K1427" s="101"/>
      <c r="M1427" s="101"/>
      <c r="N1427" s="101"/>
      <c r="O1427" s="102"/>
      <c r="P1427" s="102"/>
    </row>
    <row r="1428" spans="7:16" x14ac:dyDescent="0.2">
      <c r="G1428" s="101"/>
      <c r="H1428" s="101"/>
      <c r="I1428" s="101"/>
      <c r="J1428" s="101"/>
      <c r="K1428" s="101"/>
      <c r="M1428" s="101"/>
      <c r="N1428" s="101"/>
      <c r="O1428" s="102"/>
      <c r="P1428" s="102"/>
    </row>
    <row r="1429" spans="7:16" x14ac:dyDescent="0.2">
      <c r="G1429" s="101"/>
      <c r="H1429" s="101"/>
      <c r="I1429" s="101"/>
      <c r="J1429" s="101"/>
      <c r="K1429" s="101"/>
      <c r="M1429" s="101"/>
      <c r="N1429" s="101"/>
      <c r="O1429" s="102"/>
      <c r="P1429" s="102"/>
    </row>
    <row r="1430" spans="7:16" x14ac:dyDescent="0.2">
      <c r="G1430" s="101"/>
      <c r="H1430" s="101"/>
      <c r="I1430" s="101"/>
      <c r="J1430" s="101"/>
      <c r="K1430" s="101"/>
      <c r="M1430" s="101"/>
      <c r="N1430" s="101"/>
      <c r="O1430" s="102"/>
      <c r="P1430" s="102"/>
    </row>
    <row r="1431" spans="7:16" x14ac:dyDescent="0.2">
      <c r="G1431" s="101"/>
      <c r="H1431" s="101"/>
      <c r="I1431" s="101"/>
      <c r="J1431" s="101"/>
      <c r="K1431" s="101"/>
      <c r="M1431" s="101"/>
      <c r="N1431" s="101"/>
      <c r="O1431" s="102"/>
      <c r="P1431" s="102"/>
    </row>
    <row r="1432" spans="7:16" x14ac:dyDescent="0.2">
      <c r="G1432" s="101"/>
      <c r="H1432" s="101"/>
      <c r="I1432" s="101"/>
      <c r="J1432" s="101"/>
      <c r="K1432" s="101"/>
      <c r="M1432" s="101"/>
      <c r="N1432" s="101"/>
      <c r="O1432" s="102"/>
      <c r="P1432" s="102"/>
    </row>
    <row r="1433" spans="7:16" x14ac:dyDescent="0.2">
      <c r="G1433" s="101"/>
      <c r="H1433" s="101"/>
      <c r="I1433" s="101"/>
      <c r="J1433" s="101"/>
      <c r="K1433" s="101"/>
      <c r="M1433" s="101"/>
      <c r="N1433" s="101"/>
      <c r="O1433" s="102"/>
      <c r="P1433" s="102"/>
    </row>
    <row r="1434" spans="7:16" x14ac:dyDescent="0.2">
      <c r="G1434" s="101"/>
      <c r="H1434" s="101"/>
      <c r="I1434" s="101"/>
      <c r="J1434" s="101"/>
      <c r="K1434" s="101"/>
      <c r="M1434" s="101"/>
      <c r="N1434" s="101"/>
      <c r="O1434" s="102"/>
      <c r="P1434" s="102"/>
    </row>
    <row r="1435" spans="7:16" x14ac:dyDescent="0.2">
      <c r="G1435" s="101"/>
      <c r="H1435" s="101"/>
      <c r="I1435" s="101"/>
      <c r="J1435" s="101"/>
      <c r="K1435" s="101"/>
      <c r="M1435" s="101"/>
      <c r="N1435" s="101"/>
      <c r="O1435" s="102"/>
      <c r="P1435" s="102"/>
    </row>
    <row r="1436" spans="7:16" x14ac:dyDescent="0.2">
      <c r="G1436" s="101"/>
      <c r="H1436" s="101"/>
      <c r="I1436" s="101"/>
      <c r="J1436" s="101"/>
      <c r="K1436" s="101"/>
      <c r="M1436" s="101"/>
      <c r="N1436" s="101"/>
      <c r="O1436" s="102"/>
      <c r="P1436" s="102"/>
    </row>
    <row r="1437" spans="7:16" x14ac:dyDescent="0.2">
      <c r="G1437" s="101"/>
      <c r="H1437" s="101"/>
      <c r="I1437" s="101"/>
      <c r="J1437" s="101"/>
      <c r="K1437" s="101"/>
      <c r="M1437" s="101"/>
      <c r="N1437" s="101"/>
      <c r="O1437" s="102"/>
      <c r="P1437" s="102"/>
    </row>
    <row r="1438" spans="7:16" x14ac:dyDescent="0.2">
      <c r="G1438" s="101"/>
      <c r="H1438" s="101"/>
      <c r="I1438" s="101"/>
      <c r="J1438" s="101"/>
      <c r="K1438" s="101"/>
      <c r="M1438" s="101"/>
      <c r="N1438" s="101"/>
      <c r="O1438" s="102"/>
      <c r="P1438" s="102"/>
    </row>
    <row r="1439" spans="7:16" x14ac:dyDescent="0.2">
      <c r="G1439" s="101"/>
      <c r="H1439" s="101"/>
      <c r="I1439" s="101"/>
      <c r="J1439" s="101"/>
      <c r="K1439" s="101"/>
      <c r="M1439" s="101"/>
      <c r="N1439" s="101"/>
      <c r="O1439" s="102"/>
      <c r="P1439" s="102"/>
    </row>
    <row r="1440" spans="7:16" x14ac:dyDescent="0.2">
      <c r="G1440" s="101"/>
      <c r="H1440" s="101"/>
      <c r="I1440" s="101"/>
      <c r="J1440" s="101"/>
      <c r="K1440" s="101"/>
      <c r="M1440" s="101"/>
      <c r="N1440" s="101"/>
      <c r="O1440" s="102"/>
      <c r="P1440" s="102"/>
    </row>
    <row r="1441" spans="7:16" x14ac:dyDescent="0.2">
      <c r="G1441" s="101"/>
      <c r="H1441" s="101"/>
      <c r="I1441" s="101"/>
      <c r="J1441" s="101"/>
      <c r="K1441" s="101"/>
      <c r="M1441" s="101"/>
      <c r="N1441" s="101"/>
      <c r="O1441" s="102"/>
      <c r="P1441" s="102"/>
    </row>
    <row r="1442" spans="7:16" x14ac:dyDescent="0.2">
      <c r="G1442" s="101"/>
      <c r="H1442" s="101"/>
      <c r="I1442" s="101"/>
      <c r="J1442" s="101"/>
      <c r="K1442" s="101"/>
      <c r="M1442" s="101"/>
      <c r="N1442" s="101"/>
      <c r="O1442" s="102"/>
      <c r="P1442" s="102"/>
    </row>
    <row r="1443" spans="7:16" x14ac:dyDescent="0.2">
      <c r="G1443" s="101"/>
      <c r="H1443" s="101"/>
      <c r="I1443" s="101"/>
      <c r="J1443" s="101"/>
      <c r="K1443" s="101"/>
      <c r="M1443" s="101"/>
      <c r="N1443" s="101"/>
      <c r="O1443" s="102"/>
      <c r="P1443" s="102"/>
    </row>
    <row r="1444" spans="7:16" x14ac:dyDescent="0.2">
      <c r="G1444" s="101"/>
      <c r="H1444" s="101"/>
      <c r="I1444" s="101"/>
      <c r="J1444" s="101"/>
      <c r="K1444" s="101"/>
      <c r="M1444" s="101"/>
      <c r="N1444" s="101"/>
      <c r="O1444" s="102"/>
      <c r="P1444" s="102"/>
    </row>
    <row r="1445" spans="7:16" x14ac:dyDescent="0.2">
      <c r="G1445" s="101"/>
      <c r="H1445" s="101"/>
      <c r="I1445" s="101"/>
      <c r="J1445" s="101"/>
      <c r="K1445" s="101"/>
      <c r="M1445" s="101"/>
      <c r="N1445" s="101"/>
      <c r="O1445" s="102"/>
      <c r="P1445" s="102"/>
    </row>
    <row r="1446" spans="7:16" x14ac:dyDescent="0.2">
      <c r="G1446" s="101"/>
      <c r="H1446" s="101"/>
      <c r="I1446" s="101"/>
      <c r="J1446" s="101"/>
      <c r="K1446" s="101"/>
      <c r="M1446" s="101"/>
      <c r="N1446" s="101"/>
      <c r="O1446" s="102"/>
      <c r="P1446" s="102"/>
    </row>
    <row r="1447" spans="7:16" x14ac:dyDescent="0.2">
      <c r="G1447" s="101"/>
      <c r="H1447" s="101"/>
      <c r="I1447" s="101"/>
      <c r="J1447" s="101"/>
      <c r="K1447" s="101"/>
      <c r="M1447" s="101"/>
      <c r="N1447" s="101"/>
      <c r="O1447" s="102"/>
      <c r="P1447" s="102"/>
    </row>
    <row r="1448" spans="7:16" x14ac:dyDescent="0.2">
      <c r="G1448" s="101"/>
      <c r="H1448" s="101"/>
      <c r="I1448" s="101"/>
      <c r="J1448" s="101"/>
      <c r="K1448" s="101"/>
      <c r="M1448" s="101"/>
      <c r="N1448" s="101"/>
      <c r="O1448" s="102"/>
      <c r="P1448" s="102"/>
    </row>
    <row r="1449" spans="7:16" x14ac:dyDescent="0.2">
      <c r="G1449" s="101"/>
      <c r="H1449" s="101"/>
      <c r="I1449" s="101"/>
      <c r="J1449" s="101"/>
      <c r="K1449" s="101"/>
      <c r="M1449" s="101"/>
      <c r="N1449" s="101"/>
      <c r="O1449" s="102"/>
      <c r="P1449" s="102"/>
    </row>
    <row r="1450" spans="7:16" x14ac:dyDescent="0.2">
      <c r="G1450" s="101"/>
      <c r="H1450" s="101"/>
      <c r="I1450" s="101"/>
      <c r="J1450" s="101"/>
      <c r="K1450" s="101"/>
      <c r="M1450" s="101"/>
      <c r="N1450" s="101"/>
      <c r="O1450" s="102"/>
      <c r="P1450" s="102"/>
    </row>
    <row r="1451" spans="7:16" x14ac:dyDescent="0.2">
      <c r="G1451" s="101"/>
      <c r="H1451" s="101"/>
      <c r="I1451" s="101"/>
      <c r="J1451" s="101"/>
      <c r="K1451" s="101"/>
      <c r="M1451" s="101"/>
      <c r="N1451" s="101"/>
      <c r="O1451" s="102"/>
      <c r="P1451" s="102"/>
    </row>
    <row r="1452" spans="7:16" x14ac:dyDescent="0.2">
      <c r="G1452" s="101"/>
      <c r="H1452" s="101"/>
      <c r="I1452" s="101"/>
      <c r="J1452" s="101"/>
      <c r="K1452" s="101"/>
      <c r="M1452" s="101"/>
      <c r="N1452" s="101"/>
      <c r="O1452" s="102"/>
      <c r="P1452" s="102"/>
    </row>
    <row r="1453" spans="7:16" x14ac:dyDescent="0.2">
      <c r="G1453" s="101"/>
      <c r="H1453" s="101"/>
      <c r="I1453" s="101"/>
      <c r="J1453" s="101"/>
      <c r="K1453" s="101"/>
      <c r="M1453" s="101"/>
      <c r="N1453" s="101"/>
      <c r="O1453" s="102"/>
      <c r="P1453" s="102"/>
    </row>
    <row r="1454" spans="7:16" x14ac:dyDescent="0.2">
      <c r="G1454" s="101"/>
      <c r="H1454" s="101"/>
      <c r="I1454" s="101"/>
      <c r="J1454" s="101"/>
      <c r="K1454" s="101"/>
      <c r="M1454" s="101"/>
      <c r="N1454" s="101"/>
      <c r="O1454" s="102"/>
      <c r="P1454" s="102"/>
    </row>
    <row r="1455" spans="7:16" x14ac:dyDescent="0.2">
      <c r="G1455" s="101"/>
      <c r="H1455" s="101"/>
      <c r="I1455" s="101"/>
      <c r="J1455" s="101"/>
      <c r="K1455" s="101"/>
      <c r="M1455" s="101"/>
      <c r="N1455" s="101"/>
      <c r="O1455" s="102"/>
      <c r="P1455" s="102"/>
    </row>
    <row r="1456" spans="7:16" x14ac:dyDescent="0.2">
      <c r="G1456" s="101"/>
      <c r="H1456" s="101"/>
      <c r="I1456" s="101"/>
      <c r="J1456" s="101"/>
      <c r="K1456" s="101"/>
      <c r="M1456" s="101"/>
      <c r="N1456" s="101"/>
      <c r="O1456" s="102"/>
      <c r="P1456" s="102"/>
    </row>
    <row r="1457" spans="7:16" x14ac:dyDescent="0.2">
      <c r="G1457" s="101"/>
      <c r="H1457" s="101"/>
      <c r="I1457" s="101"/>
      <c r="J1457" s="101"/>
      <c r="K1457" s="101"/>
      <c r="M1457" s="101"/>
      <c r="N1457" s="101"/>
      <c r="O1457" s="102"/>
      <c r="P1457" s="102"/>
    </row>
    <row r="1458" spans="7:16" x14ac:dyDescent="0.2">
      <c r="G1458" s="101"/>
      <c r="H1458" s="101"/>
      <c r="I1458" s="101"/>
      <c r="J1458" s="101"/>
      <c r="K1458" s="101"/>
      <c r="M1458" s="101"/>
      <c r="N1458" s="101"/>
      <c r="O1458" s="102"/>
      <c r="P1458" s="102"/>
    </row>
    <row r="1459" spans="7:16" x14ac:dyDescent="0.2">
      <c r="G1459" s="101"/>
      <c r="H1459" s="101"/>
      <c r="I1459" s="101"/>
      <c r="J1459" s="101"/>
      <c r="K1459" s="101"/>
      <c r="M1459" s="101"/>
      <c r="N1459" s="101"/>
      <c r="O1459" s="102"/>
      <c r="P1459" s="102"/>
    </row>
    <row r="1460" spans="7:16" x14ac:dyDescent="0.2">
      <c r="G1460" s="101"/>
      <c r="H1460" s="101"/>
      <c r="I1460" s="101"/>
      <c r="J1460" s="101"/>
      <c r="K1460" s="101"/>
      <c r="M1460" s="101"/>
      <c r="N1460" s="101"/>
      <c r="O1460" s="102"/>
      <c r="P1460" s="102"/>
    </row>
    <row r="1461" spans="7:16" x14ac:dyDescent="0.2">
      <c r="G1461" s="101"/>
      <c r="H1461" s="101"/>
      <c r="I1461" s="101"/>
      <c r="J1461" s="101"/>
      <c r="K1461" s="101"/>
      <c r="M1461" s="101"/>
      <c r="N1461" s="101"/>
      <c r="O1461" s="102"/>
      <c r="P1461" s="102"/>
    </row>
    <row r="1462" spans="7:16" x14ac:dyDescent="0.2">
      <c r="G1462" s="101"/>
      <c r="H1462" s="101"/>
      <c r="I1462" s="101"/>
      <c r="J1462" s="101"/>
      <c r="K1462" s="101"/>
      <c r="M1462" s="101"/>
      <c r="N1462" s="101"/>
      <c r="O1462" s="102"/>
      <c r="P1462" s="102"/>
    </row>
    <row r="1463" spans="7:16" x14ac:dyDescent="0.2">
      <c r="G1463" s="101"/>
      <c r="H1463" s="101"/>
      <c r="I1463" s="101"/>
      <c r="J1463" s="101"/>
      <c r="K1463" s="101"/>
      <c r="M1463" s="101"/>
      <c r="N1463" s="101"/>
      <c r="O1463" s="102"/>
      <c r="P1463" s="102"/>
    </row>
    <row r="1464" spans="7:16" x14ac:dyDescent="0.2">
      <c r="G1464" s="101"/>
      <c r="H1464" s="101"/>
      <c r="I1464" s="101"/>
      <c r="J1464" s="101"/>
      <c r="K1464" s="101"/>
      <c r="M1464" s="101"/>
      <c r="N1464" s="101"/>
      <c r="O1464" s="102"/>
      <c r="P1464" s="102"/>
    </row>
    <row r="1465" spans="7:16" x14ac:dyDescent="0.2">
      <c r="G1465" s="101"/>
      <c r="H1465" s="101"/>
      <c r="I1465" s="101"/>
      <c r="J1465" s="101"/>
      <c r="K1465" s="101"/>
      <c r="M1465" s="101"/>
      <c r="N1465" s="101"/>
      <c r="O1465" s="102"/>
      <c r="P1465" s="102"/>
    </row>
    <row r="1466" spans="7:16" x14ac:dyDescent="0.2">
      <c r="G1466" s="101"/>
      <c r="H1466" s="101"/>
      <c r="I1466" s="101"/>
      <c r="J1466" s="101"/>
      <c r="K1466" s="101"/>
      <c r="M1466" s="101"/>
      <c r="N1466" s="101"/>
      <c r="O1466" s="102"/>
      <c r="P1466" s="102"/>
    </row>
    <row r="1467" spans="7:16" x14ac:dyDescent="0.2">
      <c r="G1467" s="101"/>
      <c r="H1467" s="101"/>
      <c r="I1467" s="101"/>
      <c r="J1467" s="101"/>
      <c r="K1467" s="101"/>
      <c r="M1467" s="101"/>
      <c r="N1467" s="101"/>
      <c r="O1467" s="102"/>
      <c r="P1467" s="102"/>
    </row>
    <row r="1468" spans="7:16" x14ac:dyDescent="0.2">
      <c r="G1468" s="101"/>
      <c r="H1468" s="101"/>
      <c r="I1468" s="101"/>
      <c r="J1468" s="101"/>
      <c r="K1468" s="101"/>
      <c r="M1468" s="101"/>
      <c r="N1468" s="101"/>
      <c r="O1468" s="102"/>
      <c r="P1468" s="102"/>
    </row>
    <row r="1469" spans="7:16" x14ac:dyDescent="0.2">
      <c r="G1469" s="101"/>
      <c r="H1469" s="101"/>
      <c r="I1469" s="101"/>
      <c r="J1469" s="101"/>
      <c r="K1469" s="101"/>
      <c r="M1469" s="101"/>
      <c r="N1469" s="101"/>
      <c r="O1469" s="102"/>
      <c r="P1469" s="102"/>
    </row>
    <row r="1470" spans="7:16" x14ac:dyDescent="0.2">
      <c r="G1470" s="101"/>
      <c r="H1470" s="101"/>
      <c r="I1470" s="101"/>
      <c r="J1470" s="101"/>
      <c r="K1470" s="101"/>
      <c r="M1470" s="101"/>
      <c r="N1470" s="101"/>
      <c r="O1470" s="102"/>
      <c r="P1470" s="102"/>
    </row>
    <row r="1471" spans="7:16" x14ac:dyDescent="0.2">
      <c r="G1471" s="101"/>
      <c r="H1471" s="101"/>
      <c r="I1471" s="101"/>
      <c r="J1471" s="101"/>
      <c r="K1471" s="101"/>
      <c r="M1471" s="101"/>
      <c r="N1471" s="101"/>
      <c r="O1471" s="102"/>
      <c r="P1471" s="102"/>
    </row>
    <row r="1472" spans="7:16" x14ac:dyDescent="0.2">
      <c r="G1472" s="101"/>
      <c r="H1472" s="101"/>
      <c r="I1472" s="101"/>
      <c r="J1472" s="101"/>
      <c r="K1472" s="101"/>
      <c r="M1472" s="101"/>
      <c r="N1472" s="101"/>
      <c r="O1472" s="102"/>
      <c r="P1472" s="102"/>
    </row>
    <row r="1473" spans="7:16" x14ac:dyDescent="0.2">
      <c r="G1473" s="101"/>
      <c r="H1473" s="101"/>
      <c r="I1473" s="101"/>
      <c r="J1473" s="101"/>
      <c r="K1473" s="101"/>
      <c r="M1473" s="101"/>
      <c r="N1473" s="101"/>
      <c r="O1473" s="102"/>
      <c r="P1473" s="102"/>
    </row>
    <row r="1474" spans="7:16" x14ac:dyDescent="0.2">
      <c r="G1474" s="101"/>
      <c r="H1474" s="101"/>
      <c r="I1474" s="101"/>
      <c r="J1474" s="101"/>
      <c r="K1474" s="101"/>
      <c r="M1474" s="101"/>
      <c r="N1474" s="101"/>
      <c r="O1474" s="102"/>
      <c r="P1474" s="102"/>
    </row>
    <row r="1475" spans="7:16" x14ac:dyDescent="0.2">
      <c r="G1475" s="101"/>
      <c r="H1475" s="101"/>
      <c r="I1475" s="101"/>
      <c r="J1475" s="101"/>
      <c r="K1475" s="101"/>
      <c r="M1475" s="101"/>
      <c r="N1475" s="101"/>
      <c r="O1475" s="102"/>
      <c r="P1475" s="102"/>
    </row>
    <row r="1476" spans="7:16" x14ac:dyDescent="0.2">
      <c r="G1476" s="101"/>
      <c r="H1476" s="101"/>
      <c r="I1476" s="101"/>
      <c r="J1476" s="101"/>
      <c r="K1476" s="101"/>
      <c r="M1476" s="101"/>
      <c r="N1476" s="101"/>
      <c r="O1476" s="102"/>
      <c r="P1476" s="102"/>
    </row>
    <row r="1477" spans="7:16" x14ac:dyDescent="0.2">
      <c r="G1477" s="101"/>
      <c r="H1477" s="101"/>
      <c r="I1477" s="101"/>
      <c r="J1477" s="101"/>
      <c r="K1477" s="101"/>
      <c r="M1477" s="101"/>
      <c r="N1477" s="101"/>
      <c r="O1477" s="102"/>
      <c r="P1477" s="102"/>
    </row>
    <row r="1478" spans="7:16" x14ac:dyDescent="0.2">
      <c r="G1478" s="101"/>
      <c r="H1478" s="101"/>
      <c r="I1478" s="101"/>
      <c r="J1478" s="101"/>
      <c r="K1478" s="101"/>
      <c r="M1478" s="101"/>
      <c r="N1478" s="101"/>
      <c r="O1478" s="102"/>
      <c r="P1478" s="102"/>
    </row>
    <row r="1479" spans="7:16" x14ac:dyDescent="0.2">
      <c r="G1479" s="101"/>
      <c r="H1479" s="101"/>
      <c r="I1479" s="101"/>
      <c r="J1479" s="101"/>
      <c r="K1479" s="101"/>
      <c r="M1479" s="101"/>
      <c r="N1479" s="101"/>
      <c r="O1479" s="102"/>
      <c r="P1479" s="102"/>
    </row>
    <row r="1480" spans="7:16" x14ac:dyDescent="0.2">
      <c r="G1480" s="101"/>
      <c r="H1480" s="101"/>
      <c r="I1480" s="101"/>
      <c r="J1480" s="101"/>
      <c r="K1480" s="101"/>
      <c r="M1480" s="101"/>
      <c r="N1480" s="101"/>
      <c r="O1480" s="102"/>
      <c r="P1480" s="102"/>
    </row>
    <row r="1481" spans="7:16" x14ac:dyDescent="0.2">
      <c r="G1481" s="101"/>
      <c r="H1481" s="101"/>
      <c r="I1481" s="101"/>
      <c r="J1481" s="101"/>
      <c r="K1481" s="101"/>
      <c r="M1481" s="101"/>
      <c r="N1481" s="101"/>
      <c r="O1481" s="102"/>
      <c r="P1481" s="102"/>
    </row>
    <row r="1482" spans="7:16" x14ac:dyDescent="0.2">
      <c r="G1482" s="101"/>
      <c r="H1482" s="101"/>
      <c r="I1482" s="101"/>
      <c r="J1482" s="101"/>
      <c r="K1482" s="101"/>
      <c r="M1482" s="101"/>
      <c r="N1482" s="101"/>
      <c r="O1482" s="102"/>
      <c r="P1482" s="102"/>
    </row>
    <row r="1483" spans="7:16" x14ac:dyDescent="0.2">
      <c r="G1483" s="101"/>
      <c r="H1483" s="101"/>
      <c r="I1483" s="101"/>
      <c r="J1483" s="101"/>
      <c r="K1483" s="101"/>
      <c r="M1483" s="101"/>
      <c r="N1483" s="101"/>
      <c r="O1483" s="102"/>
      <c r="P1483" s="102"/>
    </row>
    <row r="1484" spans="7:16" x14ac:dyDescent="0.2">
      <c r="G1484" s="101"/>
      <c r="H1484" s="101"/>
      <c r="I1484" s="101"/>
      <c r="J1484" s="101"/>
      <c r="K1484" s="101"/>
      <c r="M1484" s="101"/>
      <c r="N1484" s="101"/>
      <c r="O1484" s="102"/>
      <c r="P1484" s="102"/>
    </row>
    <row r="1485" spans="7:16" x14ac:dyDescent="0.2">
      <c r="G1485" s="101"/>
      <c r="H1485" s="101"/>
      <c r="I1485" s="101"/>
      <c r="J1485" s="101"/>
      <c r="K1485" s="101"/>
      <c r="M1485" s="101"/>
      <c r="N1485" s="101"/>
      <c r="O1485" s="102"/>
      <c r="P1485" s="102"/>
    </row>
    <row r="1486" spans="7:16" x14ac:dyDescent="0.2">
      <c r="G1486" s="101"/>
      <c r="H1486" s="101"/>
      <c r="I1486" s="101"/>
      <c r="J1486" s="101"/>
      <c r="K1486" s="101"/>
      <c r="M1486" s="101"/>
      <c r="N1486" s="101"/>
      <c r="O1486" s="102"/>
      <c r="P1486" s="102"/>
    </row>
    <row r="1487" spans="7:16" x14ac:dyDescent="0.2">
      <c r="G1487" s="101"/>
      <c r="H1487" s="101"/>
      <c r="I1487" s="101"/>
      <c r="J1487" s="101"/>
      <c r="K1487" s="101"/>
      <c r="M1487" s="101"/>
      <c r="N1487" s="101"/>
      <c r="O1487" s="102"/>
      <c r="P1487" s="102"/>
    </row>
    <row r="1488" spans="7:16" x14ac:dyDescent="0.2">
      <c r="G1488" s="101"/>
      <c r="H1488" s="101"/>
      <c r="I1488" s="101"/>
      <c r="J1488" s="101"/>
      <c r="K1488" s="101"/>
      <c r="M1488" s="101"/>
      <c r="N1488" s="101"/>
      <c r="O1488" s="102"/>
      <c r="P1488" s="102"/>
    </row>
    <row r="1489" spans="7:16" x14ac:dyDescent="0.2">
      <c r="G1489" s="101"/>
      <c r="H1489" s="101"/>
      <c r="I1489" s="101"/>
      <c r="J1489" s="101"/>
      <c r="K1489" s="101"/>
      <c r="M1489" s="101"/>
      <c r="N1489" s="101"/>
      <c r="O1489" s="102"/>
      <c r="P1489" s="102"/>
    </row>
    <row r="1490" spans="7:16" x14ac:dyDescent="0.2">
      <c r="G1490" s="101"/>
      <c r="H1490" s="101"/>
      <c r="I1490" s="101"/>
      <c r="J1490" s="101"/>
      <c r="K1490" s="101"/>
      <c r="M1490" s="101"/>
      <c r="N1490" s="101"/>
      <c r="O1490" s="102"/>
      <c r="P1490" s="102"/>
    </row>
    <row r="1491" spans="7:16" x14ac:dyDescent="0.2">
      <c r="G1491" s="101"/>
      <c r="H1491" s="101"/>
      <c r="I1491" s="101"/>
      <c r="J1491" s="101"/>
      <c r="K1491" s="101"/>
      <c r="M1491" s="101"/>
      <c r="N1491" s="101"/>
      <c r="O1491" s="102"/>
      <c r="P1491" s="102"/>
    </row>
    <row r="1492" spans="7:16" x14ac:dyDescent="0.2">
      <c r="G1492" s="101"/>
      <c r="H1492" s="101"/>
      <c r="I1492" s="101"/>
      <c r="J1492" s="101"/>
      <c r="K1492" s="101"/>
      <c r="M1492" s="101"/>
      <c r="N1492" s="101"/>
      <c r="O1492" s="102"/>
      <c r="P1492" s="102"/>
    </row>
    <row r="1493" spans="7:16" x14ac:dyDescent="0.2">
      <c r="I1493" s="101"/>
      <c r="J1493" s="101"/>
      <c r="K1493" s="101"/>
      <c r="M1493" s="101"/>
      <c r="N1493" s="101"/>
      <c r="O1493" s="102"/>
      <c r="P1493" s="102"/>
    </row>
    <row r="1494" spans="7:16" x14ac:dyDescent="0.2">
      <c r="I1494" s="101"/>
      <c r="J1494" s="101"/>
      <c r="K1494" s="101"/>
      <c r="M1494" s="101"/>
      <c r="N1494" s="101"/>
      <c r="O1494" s="102"/>
      <c r="P1494" s="102"/>
    </row>
    <row r="1495" spans="7:16" x14ac:dyDescent="0.2">
      <c r="I1495" s="101"/>
      <c r="J1495" s="101"/>
      <c r="K1495" s="101"/>
      <c r="M1495" s="101"/>
      <c r="N1495" s="101"/>
      <c r="O1495" s="102"/>
      <c r="P1495" s="102"/>
    </row>
    <row r="1496" spans="7:16" x14ac:dyDescent="0.2">
      <c r="I1496" s="101"/>
      <c r="J1496" s="101"/>
      <c r="K1496" s="101"/>
      <c r="M1496" s="101"/>
      <c r="N1496" s="101"/>
      <c r="O1496" s="102"/>
      <c r="P1496" s="102"/>
    </row>
    <row r="1497" spans="7:16" x14ac:dyDescent="0.2">
      <c r="I1497" s="101"/>
      <c r="J1497" s="101"/>
      <c r="K1497" s="101"/>
      <c r="M1497" s="101"/>
      <c r="N1497" s="101"/>
      <c r="O1497" s="102"/>
      <c r="P1497" s="102"/>
    </row>
    <row r="1498" spans="7:16" x14ac:dyDescent="0.2">
      <c r="I1498" s="101"/>
      <c r="J1498" s="101"/>
      <c r="K1498" s="101"/>
      <c r="M1498" s="101"/>
      <c r="N1498" s="101"/>
      <c r="O1498" s="102"/>
      <c r="P1498" s="102"/>
    </row>
    <row r="1499" spans="7:16" x14ac:dyDescent="0.2">
      <c r="I1499" s="101"/>
      <c r="J1499" s="101"/>
      <c r="K1499" s="101"/>
      <c r="M1499" s="101"/>
      <c r="N1499" s="101"/>
      <c r="O1499" s="102"/>
      <c r="P1499" s="102"/>
    </row>
    <row r="1500" spans="7:16" x14ac:dyDescent="0.2">
      <c r="I1500" s="101"/>
      <c r="J1500" s="101"/>
      <c r="K1500" s="101"/>
      <c r="M1500" s="101"/>
      <c r="N1500" s="101"/>
      <c r="O1500" s="102"/>
      <c r="P1500" s="102"/>
    </row>
    <row r="1501" spans="7:16" x14ac:dyDescent="0.2">
      <c r="I1501" s="101"/>
      <c r="J1501" s="101"/>
      <c r="K1501" s="101"/>
      <c r="M1501" s="101"/>
      <c r="N1501" s="101"/>
      <c r="O1501" s="102"/>
      <c r="P1501" s="102"/>
    </row>
    <row r="1502" spans="7:16" x14ac:dyDescent="0.2">
      <c r="I1502" s="101"/>
      <c r="J1502" s="101"/>
      <c r="K1502" s="101"/>
      <c r="M1502" s="101"/>
      <c r="N1502" s="101"/>
      <c r="O1502" s="102"/>
      <c r="P1502" s="102"/>
    </row>
    <row r="1503" spans="7:16" x14ac:dyDescent="0.2">
      <c r="I1503" s="101"/>
      <c r="J1503" s="101"/>
      <c r="K1503" s="101"/>
      <c r="M1503" s="101"/>
      <c r="N1503" s="101"/>
      <c r="O1503" s="102"/>
      <c r="P1503" s="102"/>
    </row>
    <row r="1504" spans="7:16" x14ac:dyDescent="0.2">
      <c r="I1504" s="101"/>
      <c r="J1504" s="101"/>
      <c r="K1504" s="101"/>
      <c r="M1504" s="101"/>
      <c r="N1504" s="101"/>
      <c r="O1504" s="102"/>
      <c r="P1504" s="102"/>
    </row>
    <row r="1505" spans="9:16" x14ac:dyDescent="0.2">
      <c r="I1505" s="101"/>
      <c r="J1505" s="101"/>
      <c r="K1505" s="101"/>
      <c r="M1505" s="101"/>
      <c r="N1505" s="101"/>
      <c r="O1505" s="102"/>
      <c r="P1505" s="102"/>
    </row>
    <row r="1506" spans="9:16" x14ac:dyDescent="0.2">
      <c r="I1506" s="101"/>
      <c r="J1506" s="101"/>
      <c r="K1506" s="101"/>
      <c r="M1506" s="101"/>
      <c r="N1506" s="101"/>
      <c r="O1506" s="102"/>
      <c r="P1506" s="102"/>
    </row>
    <row r="1507" spans="9:16" x14ac:dyDescent="0.2">
      <c r="I1507" s="101"/>
      <c r="J1507" s="101"/>
      <c r="K1507" s="101"/>
      <c r="M1507" s="101"/>
      <c r="N1507" s="101"/>
      <c r="O1507" s="102"/>
      <c r="P1507" s="102"/>
    </row>
    <row r="1508" spans="9:16" x14ac:dyDescent="0.2">
      <c r="I1508" s="101"/>
      <c r="J1508" s="101"/>
      <c r="K1508" s="101"/>
      <c r="M1508" s="101"/>
      <c r="N1508" s="101"/>
      <c r="O1508" s="102"/>
      <c r="P1508" s="102"/>
    </row>
    <row r="1509" spans="9:16" x14ac:dyDescent="0.2">
      <c r="I1509" s="101"/>
      <c r="J1509" s="101"/>
      <c r="K1509" s="101"/>
      <c r="M1509" s="101"/>
      <c r="N1509" s="101"/>
      <c r="O1509" s="102"/>
      <c r="P1509" s="102"/>
    </row>
    <row r="1510" spans="9:16" x14ac:dyDescent="0.2">
      <c r="I1510" s="101"/>
      <c r="J1510" s="101"/>
      <c r="K1510" s="101"/>
      <c r="M1510" s="101"/>
      <c r="N1510" s="101"/>
      <c r="O1510" s="102"/>
      <c r="P1510" s="102"/>
    </row>
    <row r="1511" spans="9:16" x14ac:dyDescent="0.2">
      <c r="I1511" s="101"/>
      <c r="J1511" s="101"/>
      <c r="K1511" s="101"/>
      <c r="M1511" s="101"/>
      <c r="N1511" s="101"/>
      <c r="O1511" s="102"/>
      <c r="P1511" s="102"/>
    </row>
    <row r="1512" spans="9:16" x14ac:dyDescent="0.2">
      <c r="I1512" s="101"/>
      <c r="J1512" s="101"/>
      <c r="K1512" s="101"/>
      <c r="M1512" s="101"/>
      <c r="N1512" s="101"/>
      <c r="O1512" s="102"/>
      <c r="P1512" s="102"/>
    </row>
    <row r="1513" spans="9:16" x14ac:dyDescent="0.2">
      <c r="I1513" s="101"/>
      <c r="J1513" s="101"/>
      <c r="K1513" s="101"/>
      <c r="M1513" s="101"/>
      <c r="N1513" s="101"/>
      <c r="O1513" s="102"/>
      <c r="P1513" s="102"/>
    </row>
    <row r="1514" spans="9:16" x14ac:dyDescent="0.2">
      <c r="I1514" s="101"/>
      <c r="J1514" s="101"/>
      <c r="K1514" s="101"/>
      <c r="M1514" s="101"/>
      <c r="N1514" s="101"/>
      <c r="O1514" s="102"/>
      <c r="P1514" s="102"/>
    </row>
    <row r="1515" spans="9:16" x14ac:dyDescent="0.2">
      <c r="I1515" s="101"/>
      <c r="J1515" s="101"/>
      <c r="K1515" s="101"/>
      <c r="M1515" s="101"/>
      <c r="N1515" s="101"/>
      <c r="O1515" s="102"/>
      <c r="P1515" s="102"/>
    </row>
    <row r="1516" spans="9:16" x14ac:dyDescent="0.2">
      <c r="I1516" s="101"/>
      <c r="J1516" s="101"/>
      <c r="K1516" s="101"/>
      <c r="M1516" s="101"/>
      <c r="N1516" s="101"/>
      <c r="O1516" s="102"/>
      <c r="P1516" s="102"/>
    </row>
    <row r="1517" spans="9:16" x14ac:dyDescent="0.2">
      <c r="I1517" s="101"/>
      <c r="J1517" s="101"/>
      <c r="K1517" s="101"/>
      <c r="M1517" s="101"/>
      <c r="N1517" s="101"/>
      <c r="O1517" s="102"/>
      <c r="P1517" s="102"/>
    </row>
    <row r="1518" spans="9:16" x14ac:dyDescent="0.2">
      <c r="I1518" s="101"/>
      <c r="J1518" s="101"/>
      <c r="K1518" s="101"/>
      <c r="M1518" s="101"/>
      <c r="N1518" s="101"/>
      <c r="O1518" s="102"/>
      <c r="P1518" s="102"/>
    </row>
    <row r="1519" spans="9:16" x14ac:dyDescent="0.2">
      <c r="I1519" s="101"/>
      <c r="J1519" s="101"/>
      <c r="K1519" s="101"/>
      <c r="M1519" s="101"/>
      <c r="N1519" s="101"/>
      <c r="O1519" s="102"/>
      <c r="P1519" s="102"/>
    </row>
    <row r="1520" spans="9:16" x14ac:dyDescent="0.2">
      <c r="I1520" s="101"/>
      <c r="J1520" s="101"/>
      <c r="K1520" s="101"/>
      <c r="M1520" s="101"/>
      <c r="N1520" s="101"/>
      <c r="O1520" s="102"/>
      <c r="P1520" s="102"/>
    </row>
    <row r="1521" spans="9:16" x14ac:dyDescent="0.2">
      <c r="I1521" s="101"/>
      <c r="J1521" s="101"/>
      <c r="K1521" s="101"/>
      <c r="M1521" s="101"/>
      <c r="N1521" s="101"/>
      <c r="O1521" s="102"/>
      <c r="P1521" s="102"/>
    </row>
    <row r="1522" spans="9:16" x14ac:dyDescent="0.2">
      <c r="I1522" s="101"/>
      <c r="J1522" s="101"/>
      <c r="K1522" s="101"/>
      <c r="M1522" s="101"/>
      <c r="N1522" s="101"/>
      <c r="O1522" s="102"/>
      <c r="P1522" s="102"/>
    </row>
    <row r="1523" spans="9:16" x14ac:dyDescent="0.2">
      <c r="I1523" s="101"/>
      <c r="J1523" s="101"/>
      <c r="K1523" s="101"/>
      <c r="M1523" s="101"/>
      <c r="N1523" s="101"/>
      <c r="O1523" s="102"/>
      <c r="P1523" s="102"/>
    </row>
    <row r="1524" spans="9:16" x14ac:dyDescent="0.2">
      <c r="I1524" s="101"/>
      <c r="J1524" s="101"/>
      <c r="K1524" s="101"/>
      <c r="M1524" s="101"/>
      <c r="N1524" s="101"/>
      <c r="O1524" s="102"/>
      <c r="P1524" s="102"/>
    </row>
    <row r="1525" spans="9:16" x14ac:dyDescent="0.2">
      <c r="I1525" s="101"/>
      <c r="J1525" s="101"/>
      <c r="K1525" s="101"/>
      <c r="M1525" s="101"/>
      <c r="N1525" s="101"/>
      <c r="O1525" s="102"/>
      <c r="P1525" s="102"/>
    </row>
    <row r="1526" spans="9:16" x14ac:dyDescent="0.2">
      <c r="I1526" s="101"/>
      <c r="J1526" s="101"/>
      <c r="K1526" s="101"/>
      <c r="M1526" s="101"/>
      <c r="N1526" s="101"/>
      <c r="O1526" s="102"/>
      <c r="P1526" s="102"/>
    </row>
    <row r="1527" spans="9:16" x14ac:dyDescent="0.2">
      <c r="I1527" s="101"/>
      <c r="J1527" s="101"/>
      <c r="K1527" s="101"/>
      <c r="M1527" s="101"/>
      <c r="N1527" s="101"/>
      <c r="O1527" s="102"/>
      <c r="P1527" s="102"/>
    </row>
    <row r="1528" spans="9:16" x14ac:dyDescent="0.2">
      <c r="I1528" s="101"/>
      <c r="J1528" s="101"/>
      <c r="K1528" s="101"/>
      <c r="M1528" s="101"/>
      <c r="N1528" s="101"/>
      <c r="O1528" s="102"/>
      <c r="P1528" s="102"/>
    </row>
    <row r="1529" spans="9:16" x14ac:dyDescent="0.2">
      <c r="I1529" s="101"/>
      <c r="J1529" s="101"/>
      <c r="K1529" s="101"/>
      <c r="M1529" s="101"/>
      <c r="N1529" s="101"/>
      <c r="O1529" s="102"/>
      <c r="P1529" s="102"/>
    </row>
    <row r="1530" spans="9:16" x14ac:dyDescent="0.2">
      <c r="I1530" s="101"/>
      <c r="J1530" s="101"/>
      <c r="K1530" s="101"/>
      <c r="M1530" s="101"/>
      <c r="N1530" s="101"/>
      <c r="O1530" s="102"/>
      <c r="P1530" s="102"/>
    </row>
    <row r="1531" spans="9:16" x14ac:dyDescent="0.2">
      <c r="I1531" s="101"/>
      <c r="J1531" s="101"/>
      <c r="K1531" s="101"/>
      <c r="M1531" s="101"/>
      <c r="N1531" s="101"/>
      <c r="O1531" s="102"/>
      <c r="P1531" s="102"/>
    </row>
    <row r="1532" spans="9:16" x14ac:dyDescent="0.2">
      <c r="I1532" s="101"/>
      <c r="J1532" s="101"/>
      <c r="K1532" s="101"/>
      <c r="M1532" s="101"/>
      <c r="N1532" s="101"/>
      <c r="O1532" s="102"/>
      <c r="P1532" s="102"/>
    </row>
    <row r="1533" spans="9:16" x14ac:dyDescent="0.2">
      <c r="I1533" s="101"/>
      <c r="J1533" s="101"/>
      <c r="K1533" s="101"/>
      <c r="M1533" s="101"/>
      <c r="N1533" s="101"/>
      <c r="O1533" s="102"/>
      <c r="P1533" s="102"/>
    </row>
    <row r="1534" spans="9:16" x14ac:dyDescent="0.2">
      <c r="I1534" s="101"/>
      <c r="J1534" s="101"/>
      <c r="K1534" s="101"/>
      <c r="M1534" s="101"/>
      <c r="N1534" s="101"/>
      <c r="O1534" s="102"/>
      <c r="P1534" s="102"/>
    </row>
    <row r="1535" spans="9:16" x14ac:dyDescent="0.2">
      <c r="J1535" s="101"/>
      <c r="K1535" s="101"/>
      <c r="M1535" s="101"/>
      <c r="N1535" s="101"/>
      <c r="O1535" s="102"/>
      <c r="P1535" s="102"/>
    </row>
    <row r="1536" spans="9:16" x14ac:dyDescent="0.2">
      <c r="J1536" s="101"/>
      <c r="K1536" s="101"/>
      <c r="M1536" s="101"/>
      <c r="N1536" s="101"/>
      <c r="O1536" s="102"/>
      <c r="P1536" s="102"/>
    </row>
    <row r="1537" spans="10:16" x14ac:dyDescent="0.2">
      <c r="J1537" s="101"/>
      <c r="K1537" s="101"/>
      <c r="M1537" s="101"/>
      <c r="N1537" s="101"/>
      <c r="O1537" s="102"/>
      <c r="P1537" s="102"/>
    </row>
    <row r="1538" spans="10:16" x14ac:dyDescent="0.2">
      <c r="J1538" s="101"/>
      <c r="K1538" s="101"/>
      <c r="M1538" s="101"/>
      <c r="N1538" s="101"/>
      <c r="O1538" s="102"/>
      <c r="P1538" s="102"/>
    </row>
    <row r="1539" spans="10:16" x14ac:dyDescent="0.2">
      <c r="J1539" s="101"/>
      <c r="K1539" s="101"/>
      <c r="M1539" s="101"/>
      <c r="N1539" s="101"/>
      <c r="O1539" s="102"/>
      <c r="P1539" s="102"/>
    </row>
    <row r="1540" spans="10:16" x14ac:dyDescent="0.2">
      <c r="J1540" s="101"/>
      <c r="K1540" s="101"/>
      <c r="M1540" s="101"/>
      <c r="N1540" s="101"/>
      <c r="O1540" s="102"/>
      <c r="P1540" s="102"/>
    </row>
    <row r="1541" spans="10:16" x14ac:dyDescent="0.2">
      <c r="J1541" s="101"/>
      <c r="K1541" s="101"/>
      <c r="M1541" s="101"/>
      <c r="N1541" s="101"/>
      <c r="O1541" s="102"/>
      <c r="P1541" s="102"/>
    </row>
    <row r="1542" spans="10:16" x14ac:dyDescent="0.2">
      <c r="J1542" s="101"/>
      <c r="K1542" s="101"/>
      <c r="M1542" s="101"/>
      <c r="N1542" s="101"/>
      <c r="O1542" s="102"/>
      <c r="P1542" s="102"/>
    </row>
    <row r="1543" spans="10:16" x14ac:dyDescent="0.2">
      <c r="J1543" s="101"/>
      <c r="K1543" s="101"/>
      <c r="M1543" s="101"/>
      <c r="N1543" s="101"/>
      <c r="O1543" s="102"/>
      <c r="P1543" s="102"/>
    </row>
    <row r="1544" spans="10:16" x14ac:dyDescent="0.2">
      <c r="J1544" s="101"/>
      <c r="K1544" s="101"/>
      <c r="M1544" s="101"/>
      <c r="N1544" s="101"/>
      <c r="O1544" s="102"/>
      <c r="P1544" s="102"/>
    </row>
    <row r="1545" spans="10:16" x14ac:dyDescent="0.2">
      <c r="J1545" s="101"/>
      <c r="K1545" s="101"/>
      <c r="M1545" s="101"/>
      <c r="N1545" s="101"/>
      <c r="O1545" s="102"/>
      <c r="P1545" s="102"/>
    </row>
    <row r="1546" spans="10:16" x14ac:dyDescent="0.2">
      <c r="J1546" s="101"/>
      <c r="K1546" s="101"/>
      <c r="M1546" s="101"/>
      <c r="N1546" s="101"/>
      <c r="O1546" s="102"/>
      <c r="P1546" s="102"/>
    </row>
    <row r="1547" spans="10:16" x14ac:dyDescent="0.2">
      <c r="J1547" s="101"/>
      <c r="K1547" s="101"/>
      <c r="M1547" s="101"/>
      <c r="N1547" s="101"/>
      <c r="O1547" s="102"/>
      <c r="P1547" s="102"/>
    </row>
    <row r="1548" spans="10:16" x14ac:dyDescent="0.2">
      <c r="J1548" s="101"/>
      <c r="K1548" s="101"/>
      <c r="M1548" s="101"/>
      <c r="N1548" s="101"/>
      <c r="O1548" s="102"/>
      <c r="P1548" s="102"/>
    </row>
    <row r="1549" spans="10:16" x14ac:dyDescent="0.2">
      <c r="J1549" s="101"/>
      <c r="K1549" s="101"/>
      <c r="M1549" s="101"/>
      <c r="N1549" s="101"/>
      <c r="O1549" s="102"/>
      <c r="P1549" s="102"/>
    </row>
    <row r="1550" spans="10:16" x14ac:dyDescent="0.2">
      <c r="J1550" s="101"/>
      <c r="K1550" s="101"/>
      <c r="M1550" s="101"/>
      <c r="N1550" s="101"/>
      <c r="O1550" s="102"/>
      <c r="P1550" s="102"/>
    </row>
    <row r="1551" spans="10:16" x14ac:dyDescent="0.2">
      <c r="J1551" s="101"/>
      <c r="K1551" s="101"/>
      <c r="M1551" s="101"/>
      <c r="N1551" s="101"/>
      <c r="O1551" s="102"/>
      <c r="P1551" s="102"/>
    </row>
    <row r="1552" spans="10:16" x14ac:dyDescent="0.2">
      <c r="J1552" s="101"/>
      <c r="K1552" s="101"/>
      <c r="M1552" s="101"/>
      <c r="N1552" s="101"/>
      <c r="O1552" s="102"/>
      <c r="P1552" s="102"/>
    </row>
    <row r="1553" spans="10:16" x14ac:dyDescent="0.2">
      <c r="J1553" s="101"/>
      <c r="K1553" s="101"/>
      <c r="M1553" s="101"/>
      <c r="N1553" s="101"/>
      <c r="O1553" s="102"/>
      <c r="P1553" s="102"/>
    </row>
    <row r="1554" spans="10:16" x14ac:dyDescent="0.2">
      <c r="J1554" s="101"/>
      <c r="K1554" s="101"/>
      <c r="M1554" s="101"/>
      <c r="N1554" s="101"/>
      <c r="O1554" s="102"/>
      <c r="P1554" s="102"/>
    </row>
    <row r="1555" spans="10:16" x14ac:dyDescent="0.2">
      <c r="J1555" s="101"/>
      <c r="K1555" s="101"/>
      <c r="M1555" s="101"/>
      <c r="N1555" s="101"/>
      <c r="O1555" s="102"/>
      <c r="P1555" s="102"/>
    </row>
    <row r="1556" spans="10:16" x14ac:dyDescent="0.2">
      <c r="J1556" s="101"/>
      <c r="K1556" s="101"/>
      <c r="M1556" s="101"/>
      <c r="N1556" s="101"/>
      <c r="O1556" s="102"/>
      <c r="P1556" s="102"/>
    </row>
    <row r="1557" spans="10:16" x14ac:dyDescent="0.2">
      <c r="J1557" s="101"/>
      <c r="K1557" s="101"/>
      <c r="M1557" s="101"/>
      <c r="N1557" s="101"/>
      <c r="O1557" s="102"/>
      <c r="P1557" s="102"/>
    </row>
    <row r="1558" spans="10:16" x14ac:dyDescent="0.2">
      <c r="J1558" s="101"/>
      <c r="K1558" s="101"/>
      <c r="M1558" s="101"/>
      <c r="N1558" s="101"/>
      <c r="O1558" s="102"/>
      <c r="P1558" s="102"/>
    </row>
    <row r="1559" spans="10:16" x14ac:dyDescent="0.2">
      <c r="J1559" s="101"/>
      <c r="K1559" s="101"/>
      <c r="M1559" s="101"/>
      <c r="N1559" s="101"/>
      <c r="O1559" s="102"/>
      <c r="P1559" s="102"/>
    </row>
    <row r="1560" spans="10:16" x14ac:dyDescent="0.2">
      <c r="J1560" s="101"/>
      <c r="K1560" s="101"/>
      <c r="M1560" s="101"/>
      <c r="N1560" s="101"/>
      <c r="O1560" s="102"/>
      <c r="P1560" s="102"/>
    </row>
    <row r="1561" spans="10:16" x14ac:dyDescent="0.2">
      <c r="J1561" s="101"/>
      <c r="K1561" s="101"/>
      <c r="M1561" s="101"/>
      <c r="N1561" s="101"/>
      <c r="O1561" s="102"/>
      <c r="P1561" s="102"/>
    </row>
    <row r="1562" spans="10:16" x14ac:dyDescent="0.2">
      <c r="J1562" s="101"/>
      <c r="K1562" s="101"/>
      <c r="M1562" s="101"/>
      <c r="N1562" s="101"/>
      <c r="O1562" s="102"/>
      <c r="P1562" s="102"/>
    </row>
    <row r="1563" spans="10:16" x14ac:dyDescent="0.2">
      <c r="J1563" s="101"/>
      <c r="K1563" s="101"/>
      <c r="M1563" s="101"/>
      <c r="N1563" s="101"/>
      <c r="O1563" s="102"/>
      <c r="P1563" s="102"/>
    </row>
    <row r="1564" spans="10:16" x14ac:dyDescent="0.2">
      <c r="J1564" s="101"/>
      <c r="K1564" s="101"/>
      <c r="M1564" s="101"/>
      <c r="N1564" s="101"/>
      <c r="O1564" s="102"/>
      <c r="P1564" s="102"/>
    </row>
    <row r="1565" spans="10:16" x14ac:dyDescent="0.2">
      <c r="J1565" s="101"/>
      <c r="K1565" s="101"/>
      <c r="M1565" s="101"/>
      <c r="N1565" s="101"/>
      <c r="O1565" s="102"/>
      <c r="P1565" s="102"/>
    </row>
    <row r="1566" spans="10:16" x14ac:dyDescent="0.2">
      <c r="J1566" s="101"/>
      <c r="K1566" s="101"/>
      <c r="M1566" s="101"/>
      <c r="N1566" s="101"/>
      <c r="O1566" s="102"/>
      <c r="P1566" s="102"/>
    </row>
    <row r="1567" spans="10:16" x14ac:dyDescent="0.2">
      <c r="J1567" s="101"/>
      <c r="K1567" s="101"/>
      <c r="M1567" s="101"/>
      <c r="N1567" s="101"/>
      <c r="O1567" s="102"/>
      <c r="P1567" s="102"/>
    </row>
    <row r="1568" spans="10:16" x14ac:dyDescent="0.2">
      <c r="J1568" s="101"/>
      <c r="K1568" s="101"/>
      <c r="M1568" s="101"/>
      <c r="N1568" s="101"/>
      <c r="O1568" s="102"/>
      <c r="P1568" s="102"/>
    </row>
    <row r="1569" spans="10:16" x14ac:dyDescent="0.2">
      <c r="J1569" s="101"/>
      <c r="K1569" s="101"/>
      <c r="M1569" s="101"/>
      <c r="N1569" s="101"/>
      <c r="O1569" s="102"/>
      <c r="P1569" s="102"/>
    </row>
    <row r="1570" spans="10:16" x14ac:dyDescent="0.2">
      <c r="J1570" s="101"/>
      <c r="K1570" s="101"/>
      <c r="M1570" s="101"/>
      <c r="N1570" s="101"/>
      <c r="O1570" s="102"/>
      <c r="P1570" s="102"/>
    </row>
    <row r="1571" spans="10:16" x14ac:dyDescent="0.2">
      <c r="J1571" s="101"/>
      <c r="K1571" s="101"/>
      <c r="M1571" s="101"/>
      <c r="N1571" s="101"/>
      <c r="O1571" s="102"/>
      <c r="P1571" s="102"/>
    </row>
    <row r="1572" spans="10:16" x14ac:dyDescent="0.2">
      <c r="J1572" s="101"/>
      <c r="K1572" s="101"/>
      <c r="M1572" s="101"/>
      <c r="N1572" s="101"/>
      <c r="O1572" s="102"/>
      <c r="P1572" s="102"/>
    </row>
    <row r="1573" spans="10:16" x14ac:dyDescent="0.2">
      <c r="J1573" s="101"/>
      <c r="K1573" s="101"/>
      <c r="M1573" s="101"/>
      <c r="N1573" s="101"/>
      <c r="O1573" s="102"/>
      <c r="P1573" s="102"/>
    </row>
    <row r="1574" spans="10:16" x14ac:dyDescent="0.2">
      <c r="J1574" s="101"/>
      <c r="K1574" s="101"/>
      <c r="M1574" s="101"/>
      <c r="N1574" s="101"/>
      <c r="O1574" s="102"/>
      <c r="P1574" s="102"/>
    </row>
    <row r="1575" spans="10:16" x14ac:dyDescent="0.2">
      <c r="J1575" s="101"/>
      <c r="K1575" s="101"/>
      <c r="M1575" s="101"/>
      <c r="N1575" s="101"/>
      <c r="O1575" s="102"/>
      <c r="P1575" s="102"/>
    </row>
    <row r="1576" spans="10:16" x14ac:dyDescent="0.2">
      <c r="J1576" s="101"/>
      <c r="K1576" s="101"/>
      <c r="M1576" s="101"/>
      <c r="N1576" s="101"/>
      <c r="O1576" s="102"/>
      <c r="P1576" s="102"/>
    </row>
    <row r="1577" spans="10:16" x14ac:dyDescent="0.2">
      <c r="J1577" s="101"/>
      <c r="K1577" s="101"/>
      <c r="M1577" s="101"/>
      <c r="N1577" s="101"/>
    </row>
    <row r="1578" spans="10:16" x14ac:dyDescent="0.2">
      <c r="J1578" s="101"/>
      <c r="K1578" s="101"/>
      <c r="M1578" s="101"/>
      <c r="N1578" s="101"/>
    </row>
    <row r="1579" spans="10:16" x14ac:dyDescent="0.2">
      <c r="J1579" s="101"/>
      <c r="K1579" s="101"/>
      <c r="M1579" s="101"/>
      <c r="N1579" s="101"/>
    </row>
    <row r="1580" spans="10:16" x14ac:dyDescent="0.2">
      <c r="J1580" s="101"/>
      <c r="K1580" s="101"/>
      <c r="M1580" s="101"/>
      <c r="N1580" s="101"/>
    </row>
    <row r="1581" spans="10:16" x14ac:dyDescent="0.2">
      <c r="J1581" s="101"/>
      <c r="K1581" s="101"/>
      <c r="M1581" s="101"/>
      <c r="N1581" s="101"/>
    </row>
    <row r="1582" spans="10:16" x14ac:dyDescent="0.2">
      <c r="J1582" s="101"/>
      <c r="K1582" s="101"/>
      <c r="M1582" s="101"/>
      <c r="N1582" s="101"/>
    </row>
    <row r="1583" spans="10:16" x14ac:dyDescent="0.2">
      <c r="J1583" s="101"/>
      <c r="K1583" s="101"/>
      <c r="M1583" s="101"/>
      <c r="N1583" s="101"/>
    </row>
    <row r="1584" spans="10:16" x14ac:dyDescent="0.2">
      <c r="J1584" s="101"/>
      <c r="K1584" s="101"/>
      <c r="M1584" s="101"/>
      <c r="N1584" s="101"/>
    </row>
    <row r="1585" spans="10:14" x14ac:dyDescent="0.2">
      <c r="J1585" s="101"/>
      <c r="K1585" s="101"/>
      <c r="M1585" s="101"/>
      <c r="N1585" s="101"/>
    </row>
    <row r="1586" spans="10:14" x14ac:dyDescent="0.2">
      <c r="J1586" s="101"/>
      <c r="K1586" s="101"/>
      <c r="M1586" s="101"/>
      <c r="N1586" s="101"/>
    </row>
    <row r="1587" spans="10:14" x14ac:dyDescent="0.2">
      <c r="J1587" s="101"/>
      <c r="K1587" s="101"/>
      <c r="M1587" s="101"/>
      <c r="N1587" s="101"/>
    </row>
    <row r="1588" spans="10:14" x14ac:dyDescent="0.2">
      <c r="J1588" s="101"/>
      <c r="K1588" s="101"/>
      <c r="M1588" s="101"/>
      <c r="N1588" s="101"/>
    </row>
    <row r="1589" spans="10:14" x14ac:dyDescent="0.2">
      <c r="J1589" s="101"/>
      <c r="K1589" s="101"/>
      <c r="M1589" s="101"/>
      <c r="N1589" s="101"/>
    </row>
    <row r="1590" spans="10:14" x14ac:dyDescent="0.2">
      <c r="J1590" s="101"/>
      <c r="K1590" s="101"/>
      <c r="M1590" s="101"/>
      <c r="N1590" s="101"/>
    </row>
    <row r="1591" spans="10:14" x14ac:dyDescent="0.2">
      <c r="J1591" s="101"/>
      <c r="K1591" s="101"/>
      <c r="M1591" s="101"/>
      <c r="N1591" s="101"/>
    </row>
    <row r="1592" spans="10:14" x14ac:dyDescent="0.2">
      <c r="J1592" s="101"/>
      <c r="K1592" s="101"/>
      <c r="M1592" s="101"/>
      <c r="N1592" s="101"/>
    </row>
    <row r="1593" spans="10:14" x14ac:dyDescent="0.2">
      <c r="J1593" s="101"/>
      <c r="K1593" s="101"/>
      <c r="M1593" s="101"/>
      <c r="N1593" s="101"/>
    </row>
    <row r="1594" spans="10:14" x14ac:dyDescent="0.2">
      <c r="J1594" s="101"/>
      <c r="K1594" s="101"/>
      <c r="M1594" s="101"/>
      <c r="N1594" s="101"/>
    </row>
    <row r="1595" spans="10:14" x14ac:dyDescent="0.2">
      <c r="J1595" s="101"/>
      <c r="K1595" s="101"/>
      <c r="M1595" s="101"/>
      <c r="N1595" s="101"/>
    </row>
    <row r="1596" spans="10:14" x14ac:dyDescent="0.2">
      <c r="J1596" s="101"/>
      <c r="K1596" s="101"/>
      <c r="M1596" s="101"/>
      <c r="N1596" s="101"/>
    </row>
    <row r="1597" spans="10:14" x14ac:dyDescent="0.2">
      <c r="J1597" s="101"/>
      <c r="K1597" s="101"/>
      <c r="M1597" s="101"/>
      <c r="N1597" s="101"/>
    </row>
    <row r="1598" spans="10:14" x14ac:dyDescent="0.2">
      <c r="J1598" s="101"/>
      <c r="K1598" s="101"/>
      <c r="M1598" s="101"/>
      <c r="N1598" s="101"/>
    </row>
    <row r="1599" spans="10:14" x14ac:dyDescent="0.2">
      <c r="J1599" s="101"/>
      <c r="K1599" s="101"/>
      <c r="M1599" s="101"/>
      <c r="N1599" s="101"/>
    </row>
    <row r="1600" spans="10:14" x14ac:dyDescent="0.2">
      <c r="J1600" s="101"/>
      <c r="K1600" s="101"/>
      <c r="M1600" s="101"/>
      <c r="N1600" s="101"/>
    </row>
    <row r="1601" spans="10:14" x14ac:dyDescent="0.2">
      <c r="J1601" s="101"/>
      <c r="K1601" s="101"/>
      <c r="M1601" s="101"/>
      <c r="N1601" s="101"/>
    </row>
    <row r="1602" spans="10:14" x14ac:dyDescent="0.2">
      <c r="J1602" s="101"/>
      <c r="K1602" s="101"/>
      <c r="M1602" s="101"/>
      <c r="N1602" s="101"/>
    </row>
    <row r="1603" spans="10:14" x14ac:dyDescent="0.2">
      <c r="J1603" s="101"/>
      <c r="K1603" s="101"/>
      <c r="M1603" s="101"/>
      <c r="N1603" s="101"/>
    </row>
    <row r="1604" spans="10:14" x14ac:dyDescent="0.2">
      <c r="J1604" s="101"/>
      <c r="K1604" s="101"/>
      <c r="M1604" s="101"/>
      <c r="N1604" s="101"/>
    </row>
    <row r="1605" spans="10:14" x14ac:dyDescent="0.2">
      <c r="J1605" s="101"/>
      <c r="K1605" s="101"/>
      <c r="M1605" s="101"/>
      <c r="N1605" s="101"/>
    </row>
    <row r="1606" spans="10:14" x14ac:dyDescent="0.2">
      <c r="J1606" s="101"/>
      <c r="K1606" s="101"/>
      <c r="M1606" s="101"/>
      <c r="N1606" s="101"/>
    </row>
    <row r="1607" spans="10:14" x14ac:dyDescent="0.2">
      <c r="J1607" s="101"/>
      <c r="K1607" s="101"/>
      <c r="M1607" s="101"/>
      <c r="N1607" s="101"/>
    </row>
    <row r="1608" spans="10:14" x14ac:dyDescent="0.2">
      <c r="J1608" s="101"/>
      <c r="K1608" s="101"/>
      <c r="M1608" s="101"/>
      <c r="N1608" s="101"/>
    </row>
    <row r="1609" spans="10:14" x14ac:dyDescent="0.2">
      <c r="J1609" s="101"/>
      <c r="K1609" s="101"/>
      <c r="M1609" s="101"/>
      <c r="N1609" s="101"/>
    </row>
    <row r="1610" spans="10:14" x14ac:dyDescent="0.2">
      <c r="J1610" s="101"/>
      <c r="K1610" s="101"/>
      <c r="M1610" s="101"/>
      <c r="N1610" s="101"/>
    </row>
    <row r="1611" spans="10:14" x14ac:dyDescent="0.2">
      <c r="J1611" s="101"/>
      <c r="K1611" s="101"/>
      <c r="M1611" s="101"/>
      <c r="N1611" s="101"/>
    </row>
    <row r="1612" spans="10:14" x14ac:dyDescent="0.2">
      <c r="J1612" s="101"/>
      <c r="K1612" s="101"/>
      <c r="M1612" s="101"/>
      <c r="N1612" s="101"/>
    </row>
    <row r="1613" spans="10:14" x14ac:dyDescent="0.2">
      <c r="J1613" s="101"/>
      <c r="K1613" s="101"/>
      <c r="M1613" s="101"/>
      <c r="N1613" s="101"/>
    </row>
    <row r="1614" spans="10:14" x14ac:dyDescent="0.2">
      <c r="J1614" s="101"/>
      <c r="K1614" s="101"/>
      <c r="M1614" s="101"/>
      <c r="N1614" s="101"/>
    </row>
    <row r="1615" spans="10:14" x14ac:dyDescent="0.2">
      <c r="J1615" s="101"/>
      <c r="K1615" s="101"/>
      <c r="M1615" s="101"/>
      <c r="N1615" s="101"/>
    </row>
    <row r="1616" spans="10:14" x14ac:dyDescent="0.2">
      <c r="J1616" s="101"/>
      <c r="K1616" s="101"/>
      <c r="M1616" s="101"/>
      <c r="N1616" s="101"/>
    </row>
    <row r="1617" spans="10:14" x14ac:dyDescent="0.2">
      <c r="J1617" s="101"/>
      <c r="K1617" s="101"/>
      <c r="M1617" s="101"/>
      <c r="N1617" s="101"/>
    </row>
    <row r="1618" spans="10:14" x14ac:dyDescent="0.2">
      <c r="J1618" s="101"/>
      <c r="K1618" s="101"/>
      <c r="M1618" s="101"/>
      <c r="N1618" s="101"/>
    </row>
    <row r="1619" spans="10:14" x14ac:dyDescent="0.2">
      <c r="J1619" s="101"/>
      <c r="K1619" s="101"/>
      <c r="M1619" s="101"/>
      <c r="N1619" s="101"/>
    </row>
    <row r="1620" spans="10:14" x14ac:dyDescent="0.2">
      <c r="J1620" s="101"/>
      <c r="K1620" s="101"/>
      <c r="M1620" s="101"/>
      <c r="N1620" s="101"/>
    </row>
    <row r="1621" spans="10:14" x14ac:dyDescent="0.2">
      <c r="J1621" s="101"/>
      <c r="K1621" s="101"/>
      <c r="M1621" s="101"/>
      <c r="N1621" s="101"/>
    </row>
    <row r="1622" spans="10:14" x14ac:dyDescent="0.2">
      <c r="J1622" s="101"/>
      <c r="K1622" s="101"/>
      <c r="M1622" s="101"/>
      <c r="N1622" s="101"/>
    </row>
    <row r="1623" spans="10:14" x14ac:dyDescent="0.2">
      <c r="J1623" s="101"/>
      <c r="K1623" s="101"/>
      <c r="M1623" s="101"/>
      <c r="N1623" s="101"/>
    </row>
    <row r="1624" spans="10:14" x14ac:dyDescent="0.2">
      <c r="J1624" s="101"/>
      <c r="K1624" s="101"/>
      <c r="M1624" s="101"/>
      <c r="N1624" s="101"/>
    </row>
    <row r="1625" spans="10:14" x14ac:dyDescent="0.2">
      <c r="J1625" s="101"/>
      <c r="K1625" s="101"/>
      <c r="M1625" s="101"/>
      <c r="N1625" s="101"/>
    </row>
    <row r="1626" spans="10:14" x14ac:dyDescent="0.2">
      <c r="J1626" s="101"/>
      <c r="K1626" s="101"/>
      <c r="M1626" s="101"/>
      <c r="N1626" s="101"/>
    </row>
    <row r="1627" spans="10:14" x14ac:dyDescent="0.2">
      <c r="J1627" s="101"/>
      <c r="K1627" s="101"/>
      <c r="M1627" s="101"/>
      <c r="N1627" s="101"/>
    </row>
    <row r="1628" spans="10:14" x14ac:dyDescent="0.2">
      <c r="J1628" s="101"/>
      <c r="K1628" s="101"/>
      <c r="M1628" s="101"/>
      <c r="N1628" s="101"/>
    </row>
    <row r="1629" spans="10:14" x14ac:dyDescent="0.2">
      <c r="J1629" s="101"/>
      <c r="K1629" s="101"/>
      <c r="M1629" s="101"/>
      <c r="N1629" s="101"/>
    </row>
    <row r="1630" spans="10:14" x14ac:dyDescent="0.2">
      <c r="J1630" s="101"/>
      <c r="K1630" s="101"/>
      <c r="M1630" s="101"/>
      <c r="N1630" s="101"/>
    </row>
    <row r="1631" spans="10:14" x14ac:dyDescent="0.2">
      <c r="J1631" s="101"/>
      <c r="K1631" s="101"/>
      <c r="M1631" s="101"/>
      <c r="N1631" s="101"/>
    </row>
    <row r="1632" spans="10:14" x14ac:dyDescent="0.2">
      <c r="J1632" s="101"/>
      <c r="K1632" s="101"/>
      <c r="M1632" s="101"/>
      <c r="N1632" s="101"/>
    </row>
    <row r="1633" spans="10:14" x14ac:dyDescent="0.2">
      <c r="J1633" s="101"/>
      <c r="K1633" s="101"/>
      <c r="M1633" s="101"/>
      <c r="N1633" s="101"/>
    </row>
    <row r="1634" spans="10:14" x14ac:dyDescent="0.2">
      <c r="J1634" s="101"/>
      <c r="K1634" s="101"/>
      <c r="M1634" s="101"/>
      <c r="N1634" s="101"/>
    </row>
    <row r="1635" spans="10:14" x14ac:dyDescent="0.2">
      <c r="J1635" s="101"/>
      <c r="K1635" s="101"/>
      <c r="M1635" s="101"/>
      <c r="N1635" s="101"/>
    </row>
    <row r="1636" spans="10:14" x14ac:dyDescent="0.2">
      <c r="J1636" s="101"/>
      <c r="K1636" s="101"/>
      <c r="M1636" s="101"/>
      <c r="N1636" s="101"/>
    </row>
    <row r="1637" spans="10:14" x14ac:dyDescent="0.2">
      <c r="J1637" s="101"/>
      <c r="K1637" s="101"/>
      <c r="M1637" s="101"/>
      <c r="N1637" s="101"/>
    </row>
    <row r="1638" spans="10:14" x14ac:dyDescent="0.2">
      <c r="J1638" s="101"/>
      <c r="K1638" s="101"/>
      <c r="M1638" s="101"/>
      <c r="N1638" s="101"/>
    </row>
    <row r="1639" spans="10:14" x14ac:dyDescent="0.2">
      <c r="J1639" s="101"/>
      <c r="K1639" s="101"/>
      <c r="M1639" s="101"/>
      <c r="N1639" s="101"/>
    </row>
    <row r="1640" spans="10:14" x14ac:dyDescent="0.2">
      <c r="J1640" s="101"/>
      <c r="K1640" s="101"/>
      <c r="M1640" s="101"/>
      <c r="N1640" s="101"/>
    </row>
    <row r="1641" spans="10:14" x14ac:dyDescent="0.2">
      <c r="J1641" s="101"/>
      <c r="K1641" s="101"/>
      <c r="M1641" s="101"/>
      <c r="N1641" s="101"/>
    </row>
    <row r="1642" spans="10:14" x14ac:dyDescent="0.2">
      <c r="J1642" s="101"/>
      <c r="K1642" s="101"/>
      <c r="M1642" s="101"/>
      <c r="N1642" s="101"/>
    </row>
    <row r="1643" spans="10:14" x14ac:dyDescent="0.2">
      <c r="J1643" s="101"/>
      <c r="K1643" s="101"/>
      <c r="M1643" s="101"/>
      <c r="N1643" s="101"/>
    </row>
    <row r="1644" spans="10:14" x14ac:dyDescent="0.2">
      <c r="J1644" s="101"/>
      <c r="K1644" s="101"/>
      <c r="M1644" s="101"/>
      <c r="N1644" s="101"/>
    </row>
    <row r="1645" spans="10:14" x14ac:dyDescent="0.2">
      <c r="J1645" s="101"/>
      <c r="K1645" s="101"/>
      <c r="M1645" s="101"/>
      <c r="N1645" s="101"/>
    </row>
    <row r="1646" spans="10:14" x14ac:dyDescent="0.2">
      <c r="J1646" s="101"/>
      <c r="K1646" s="101"/>
      <c r="M1646" s="101"/>
      <c r="N1646" s="101"/>
    </row>
    <row r="1647" spans="10:14" x14ac:dyDescent="0.2">
      <c r="J1647" s="101"/>
      <c r="K1647" s="101"/>
      <c r="M1647" s="101"/>
      <c r="N1647" s="101"/>
    </row>
    <row r="1648" spans="10:14" x14ac:dyDescent="0.2">
      <c r="J1648" s="101"/>
      <c r="K1648" s="101"/>
      <c r="M1648" s="101"/>
      <c r="N1648" s="101"/>
    </row>
    <row r="1649" spans="10:14" x14ac:dyDescent="0.2">
      <c r="J1649" s="101"/>
      <c r="K1649" s="101"/>
      <c r="M1649" s="101"/>
      <c r="N1649" s="101"/>
    </row>
    <row r="1650" spans="10:14" x14ac:dyDescent="0.2">
      <c r="J1650" s="101"/>
      <c r="K1650" s="101"/>
      <c r="M1650" s="101"/>
      <c r="N1650" s="101"/>
    </row>
    <row r="1651" spans="10:14" x14ac:dyDescent="0.2">
      <c r="J1651" s="101"/>
      <c r="K1651" s="101"/>
      <c r="M1651" s="101"/>
      <c r="N1651" s="101"/>
    </row>
    <row r="1652" spans="10:14" x14ac:dyDescent="0.2">
      <c r="J1652" s="101"/>
      <c r="K1652" s="101"/>
      <c r="M1652" s="101"/>
      <c r="N1652" s="101"/>
    </row>
    <row r="1653" spans="10:14" x14ac:dyDescent="0.2">
      <c r="J1653" s="101"/>
      <c r="K1653" s="101"/>
      <c r="M1653" s="101"/>
      <c r="N1653" s="101"/>
    </row>
    <row r="1654" spans="10:14" x14ac:dyDescent="0.2">
      <c r="J1654" s="101"/>
      <c r="K1654" s="101"/>
      <c r="M1654" s="101"/>
      <c r="N1654" s="101"/>
    </row>
    <row r="1655" spans="10:14" x14ac:dyDescent="0.2">
      <c r="J1655" s="101"/>
      <c r="K1655" s="101"/>
      <c r="M1655" s="101"/>
      <c r="N1655" s="101"/>
    </row>
    <row r="1656" spans="10:14" x14ac:dyDescent="0.2">
      <c r="J1656" s="101"/>
      <c r="K1656" s="101"/>
      <c r="M1656" s="101"/>
      <c r="N1656" s="101"/>
    </row>
    <row r="1657" spans="10:14" x14ac:dyDescent="0.2">
      <c r="J1657" s="101"/>
      <c r="K1657" s="101"/>
      <c r="M1657" s="101"/>
      <c r="N1657" s="101"/>
    </row>
    <row r="1658" spans="10:14" x14ac:dyDescent="0.2">
      <c r="J1658" s="101"/>
      <c r="K1658" s="101"/>
      <c r="M1658" s="101"/>
      <c r="N1658" s="101"/>
    </row>
    <row r="1659" spans="10:14" x14ac:dyDescent="0.2">
      <c r="J1659" s="101"/>
      <c r="K1659" s="101"/>
      <c r="M1659" s="101"/>
      <c r="N1659" s="101"/>
    </row>
    <row r="1660" spans="10:14" x14ac:dyDescent="0.2">
      <c r="J1660" s="101"/>
      <c r="K1660" s="101"/>
      <c r="M1660" s="101"/>
      <c r="N1660" s="101"/>
    </row>
  </sheetData>
  <phoneticPr fontId="17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13</vt:i4>
      </vt:variant>
    </vt:vector>
  </HeadingPairs>
  <TitlesOfParts>
    <vt:vector size="33" baseType="lpstr">
      <vt:lpstr>Fig.2.1</vt:lpstr>
      <vt:lpstr>Fig.2.2</vt:lpstr>
      <vt:lpstr>Fig.2.3</vt:lpstr>
      <vt:lpstr>Figs.2.4,2,5,2.9,2.10</vt:lpstr>
      <vt:lpstr>Fig.2.6</vt:lpstr>
      <vt:lpstr>Fig.2.7</vt:lpstr>
      <vt:lpstr>Fig.2.8</vt:lpstr>
      <vt:lpstr>Figs.2.11-2.13</vt:lpstr>
      <vt:lpstr>Fig.2.14</vt:lpstr>
      <vt:lpstr>Fig.2.15</vt:lpstr>
      <vt:lpstr>Figs.2.16,2.17</vt:lpstr>
      <vt:lpstr>Figs.2.18,2.19</vt:lpstr>
      <vt:lpstr>Fig.2.20</vt:lpstr>
      <vt:lpstr>Fig.2.21</vt:lpstr>
      <vt:lpstr>Fig.2.22</vt:lpstr>
      <vt:lpstr>Fig.2.23</vt:lpstr>
      <vt:lpstr>Figs.2.24-2.27</vt:lpstr>
      <vt:lpstr>Fig.2.28</vt:lpstr>
      <vt:lpstr>Fig.2.29</vt:lpstr>
      <vt:lpstr>Table 2.2</vt:lpstr>
      <vt:lpstr>Fig.2.22!Elevation</vt:lpstr>
      <vt:lpstr>Fig.2.22!Rotation</vt:lpstr>
      <vt:lpstr>Fig.2.22!x</vt:lpstr>
      <vt:lpstr>Fig.2.22!XMax</vt:lpstr>
      <vt:lpstr>Fig.2.22!XMin</vt:lpstr>
      <vt:lpstr>Fig.2.22!xStart</vt:lpstr>
      <vt:lpstr>Fig.2.22!xStep</vt:lpstr>
      <vt:lpstr>Fig.2.22!y</vt:lpstr>
      <vt:lpstr>Fig.2.22!yMax</vt:lpstr>
      <vt:lpstr>Fig.2.22!yMin</vt:lpstr>
      <vt:lpstr>Fig.2.22!yStart</vt:lpstr>
      <vt:lpstr>Fig.2.22!yStep</vt:lpstr>
      <vt:lpstr>Fig.2.22!z</vt:lpstr>
    </vt:vector>
  </TitlesOfParts>
  <Company>Univ of QLD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e5tnapie</dc:creator>
  <cp:lastModifiedBy>Hans</cp:lastModifiedBy>
  <dcterms:created xsi:type="dcterms:W3CDTF">2014-01-04T05:33:27Z</dcterms:created>
  <dcterms:modified xsi:type="dcterms:W3CDTF">2017-09-27T20:46:45Z</dcterms:modified>
</cp:coreProperties>
</file>