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Charm2017\environment_web\backend\experiment\randomforest\"/>
    </mc:Choice>
  </mc:AlternateContent>
  <xr:revisionPtr revIDLastSave="0" documentId="13_ncr:1_{68063ADA-4C5F-453F-808D-A7424BBC06D9}" xr6:coauthVersionLast="45" xr6:coauthVersionMax="45" xr10:uidLastSave="{00000000-0000-0000-0000-000000000000}"/>
  <bookViews>
    <workbookView xWindow="-98" yWindow="-98" windowWidth="22695" windowHeight="14595" xr2:uid="{EEA6A589-AE67-4161-81B0-55F317F66BF6}"/>
  </bookViews>
  <sheets>
    <sheet name="20市18指标数据" sheetId="8" r:id="rId1"/>
  </sheets>
  <definedNames>
    <definedName name="_xlnm._FilterDatabase" localSheetId="0" hidden="1">'20市18指标数据'!$A$1:$V$401</definedName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0" i="8" l="1"/>
  <c r="L321" i="8" s="1"/>
  <c r="K301" i="8"/>
  <c r="L281" i="8"/>
  <c r="L221" i="8"/>
  <c r="L220" i="8"/>
  <c r="K201" i="8"/>
  <c r="L140" i="8"/>
  <c r="L141" i="8" s="1"/>
  <c r="L100" i="8"/>
  <c r="L101" i="8" s="1"/>
  <c r="L81" i="8"/>
  <c r="L80" i="8"/>
  <c r="L61" i="8"/>
  <c r="L40" i="8"/>
  <c r="L41" i="8" s="1"/>
</calcChain>
</file>

<file path=xl/sharedStrings.xml><?xml version="1.0" encoding="utf-8"?>
<sst xmlns="http://schemas.openxmlformats.org/spreadsheetml/2006/main" count="510" uniqueCount="130">
  <si>
    <t>北京市</t>
  </si>
  <si>
    <t>天津市</t>
  </si>
  <si>
    <t>重庆市</t>
  </si>
  <si>
    <t>城市</t>
    <phoneticPr fontId="1" type="noConversion"/>
  </si>
  <si>
    <t>人口密度
（人/平方千米）</t>
    <phoneticPr fontId="1" type="noConversion"/>
  </si>
  <si>
    <t>户数（万户）</t>
    <phoneticPr fontId="1" type="noConversion"/>
  </si>
  <si>
    <t>每户平均人口（人）</t>
    <phoneticPr fontId="1" type="noConversion"/>
  </si>
  <si>
    <t>城市居民人均
可支配收入（元）</t>
    <phoneticPr fontId="1" type="noConversion"/>
  </si>
  <si>
    <t>城市镇居民人均
消费支出（元）</t>
    <phoneticPr fontId="1" type="noConversion"/>
  </si>
  <si>
    <t>一般公共财政支出
（亿元）</t>
    <phoneticPr fontId="1" type="noConversion"/>
  </si>
  <si>
    <t>城市基础设施投资额
（亿元）</t>
    <phoneticPr fontId="1" type="noConversion"/>
  </si>
  <si>
    <t>城市人口密度</t>
    <phoneticPr fontId="1" type="noConversion"/>
  </si>
  <si>
    <t>城市建成区
绿化覆盖率(%)</t>
    <phoneticPr fontId="1" type="noConversion"/>
  </si>
  <si>
    <t>人均生产总值（元）</t>
    <phoneticPr fontId="1" type="noConversion"/>
  </si>
  <si>
    <t>第一产业生产总值
（亿元）</t>
    <phoneticPr fontId="1" type="noConversion"/>
  </si>
  <si>
    <t>第二产业生产总值
（亿元）</t>
    <phoneticPr fontId="1" type="noConversion"/>
  </si>
  <si>
    <t>第三产业生产总值
（亿元）</t>
    <phoneticPr fontId="1" type="noConversion"/>
  </si>
  <si>
    <r>
      <t>环境保护投资(</t>
    </r>
    <r>
      <rPr>
        <b/>
        <sz val="11"/>
        <color theme="1"/>
        <rFont val="等线"/>
        <family val="3"/>
        <charset val="134"/>
      </rPr>
      <t>亿元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</si>
  <si>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每万人口在校大学生数</t>
    <phoneticPr fontId="1" type="noConversion"/>
  </si>
  <si>
    <t>就业人员受教育程度
（大学本科及以上，%）</t>
    <phoneticPr fontId="1" type="noConversion"/>
  </si>
  <si>
    <t>年份</t>
    <phoneticPr fontId="1" type="noConversion"/>
  </si>
  <si>
    <t>城市生活垃圾清运量
（万吨）</t>
    <phoneticPr fontId="1" type="noConversion"/>
  </si>
  <si>
    <t>常住人口（万人）</t>
    <phoneticPr fontId="1" type="noConversion"/>
  </si>
  <si>
    <t>地方生产总值
（亿元）</t>
    <phoneticPr fontId="1" type="noConversion"/>
  </si>
  <si>
    <t>上海市</t>
    <phoneticPr fontId="1" type="noConversion"/>
  </si>
  <si>
    <t xml:space="preserve">	2153.6</t>
    <phoneticPr fontId="1" type="noConversion"/>
  </si>
  <si>
    <t>深圳市</t>
  </si>
  <si>
    <t xml:space="preserve">	3823.25</t>
    <phoneticPr fontId="1" type="noConversion"/>
  </si>
  <si>
    <t xml:space="preserve">	3985.32</t>
    <phoneticPr fontId="1" type="noConversion"/>
  </si>
  <si>
    <t xml:space="preserve">	114.73</t>
    <phoneticPr fontId="1" type="noConversion"/>
  </si>
  <si>
    <t>广州市</t>
  </si>
  <si>
    <t xml:space="preserve">	996.75</t>
    <phoneticPr fontId="1" type="noConversion"/>
  </si>
  <si>
    <t xml:space="preserve">	1530.59</t>
    <phoneticPr fontId="1" type="noConversion"/>
  </si>
  <si>
    <t>武汉市</t>
  </si>
  <si>
    <t xml:space="preserve">	804.81</t>
    <phoneticPr fontId="1" type="noConversion"/>
  </si>
  <si>
    <t xml:space="preserve">	885</t>
    <phoneticPr fontId="1" type="noConversion"/>
  </si>
  <si>
    <t xml:space="preserve">	813.8</t>
    <phoneticPr fontId="1" type="noConversion"/>
  </si>
  <si>
    <t xml:space="preserve">	893</t>
    <phoneticPr fontId="1" type="noConversion"/>
  </si>
  <si>
    <t xml:space="preserve">	823.7</t>
    <phoneticPr fontId="1" type="noConversion"/>
  </si>
  <si>
    <t xml:space="preserve">	904</t>
    <phoneticPr fontId="1" type="noConversion"/>
  </si>
  <si>
    <t xml:space="preserve">	3.04</t>
    <phoneticPr fontId="1" type="noConversion"/>
  </si>
  <si>
    <t xml:space="preserve">	836.8</t>
    <phoneticPr fontId="1" type="noConversion"/>
  </si>
  <si>
    <t xml:space="preserve">	919.7</t>
    <phoneticPr fontId="1" type="noConversion"/>
  </si>
  <si>
    <t xml:space="preserve">	925.24</t>
    <phoneticPr fontId="1" type="noConversion"/>
  </si>
  <si>
    <t xml:space="preserve">	858</t>
    <phoneticPr fontId="1" type="noConversion"/>
  </si>
  <si>
    <t xml:space="preserve">	964.02</t>
    <phoneticPr fontId="1" type="noConversion"/>
  </si>
  <si>
    <t xml:space="preserve">	975.05</t>
    <phoneticPr fontId="1" type="noConversion"/>
  </si>
  <si>
    <t xml:space="preserve">	980.97</t>
    <phoneticPr fontId="1" type="noConversion"/>
  </si>
  <si>
    <t xml:space="preserve">	983.69</t>
    <phoneticPr fontId="1" type="noConversion"/>
  </si>
  <si>
    <t xml:space="preserve">	985.08</t>
    <phoneticPr fontId="1" type="noConversion"/>
  </si>
  <si>
    <t xml:space="preserve">	1179.66</t>
    <phoneticPr fontId="1" type="noConversion"/>
  </si>
  <si>
    <t xml:space="preserve">	1267.51</t>
    <phoneticPr fontId="1" type="noConversion"/>
  </si>
  <si>
    <t xml:space="preserve">	1282.42</t>
    <phoneticPr fontId="1" type="noConversion"/>
  </si>
  <si>
    <t>南京市</t>
  </si>
  <si>
    <t xml:space="preserve">	177.46</t>
    <phoneticPr fontId="1" type="noConversion"/>
  </si>
  <si>
    <t xml:space="preserve">	180.25</t>
    <phoneticPr fontId="1" type="noConversion"/>
  </si>
  <si>
    <t xml:space="preserve">	183.16</t>
    <phoneticPr fontId="1" type="noConversion"/>
  </si>
  <si>
    <t xml:space="preserve">	187.83</t>
    <phoneticPr fontId="1" type="noConversion"/>
  </si>
  <si>
    <t xml:space="preserve">	190.79</t>
    <phoneticPr fontId="1" type="noConversion"/>
  </si>
  <si>
    <t xml:space="preserve">	193.31</t>
    <phoneticPr fontId="1" type="noConversion"/>
  </si>
  <si>
    <t xml:space="preserve">	196.29</t>
    <phoneticPr fontId="1" type="noConversion"/>
  </si>
  <si>
    <t xml:space="preserve">	199.62</t>
    <phoneticPr fontId="1" type="noConversion"/>
  </si>
  <si>
    <t xml:space="preserve">	205.64</t>
    <phoneticPr fontId="1" type="noConversion"/>
  </si>
  <si>
    <t>杭州市</t>
  </si>
  <si>
    <t xml:space="preserve">	701.7</t>
    <phoneticPr fontId="1" type="noConversion"/>
  </si>
  <si>
    <t>成都市</t>
  </si>
  <si>
    <t>佛山市</t>
  </si>
  <si>
    <t>青岛市</t>
  </si>
  <si>
    <t xml:space="preserve">	685.76</t>
    <phoneticPr fontId="1" type="noConversion"/>
  </si>
  <si>
    <t xml:space="preserve">	694.03</t>
    <phoneticPr fontId="1" type="noConversion"/>
  </si>
  <si>
    <t xml:space="preserve">	823</t>
    <phoneticPr fontId="1" type="noConversion"/>
  </si>
  <si>
    <t>苏州市</t>
  </si>
  <si>
    <t xml:space="preserve">	134.4</t>
    <phoneticPr fontId="1" type="noConversion"/>
  </si>
  <si>
    <t xml:space="preserve">	882.12</t>
    <phoneticPr fontId="1" type="noConversion"/>
  </si>
  <si>
    <t xml:space="preserve">	912.65</t>
    <phoneticPr fontId="1" type="noConversion"/>
  </si>
  <si>
    <t xml:space="preserve">	936.95</t>
    <phoneticPr fontId="1" type="noConversion"/>
  </si>
  <si>
    <t xml:space="preserve">	1046.6</t>
    <phoneticPr fontId="1" type="noConversion"/>
  </si>
  <si>
    <t xml:space="preserve">	1054.91</t>
    <phoneticPr fontId="1" type="noConversion"/>
  </si>
  <si>
    <t xml:space="preserve">	1060.4</t>
    <phoneticPr fontId="1" type="noConversion"/>
  </si>
  <si>
    <t xml:space="preserve">	1061.6</t>
    <phoneticPr fontId="1" type="noConversion"/>
  </si>
  <si>
    <t xml:space="preserve">	1064.74</t>
    <phoneticPr fontId="1" type="noConversion"/>
  </si>
  <si>
    <t>东莞市</t>
  </si>
  <si>
    <t>西安市</t>
  </si>
  <si>
    <t xml:space="preserve">	239.54</t>
    <phoneticPr fontId="1" type="noConversion"/>
  </si>
  <si>
    <t xml:space="preserve">	1020.35</t>
    <phoneticPr fontId="1" type="noConversion"/>
  </si>
  <si>
    <t>长沙市</t>
  </si>
  <si>
    <t xml:space="preserve">	170.59</t>
    <phoneticPr fontId="1" type="noConversion"/>
  </si>
  <si>
    <t xml:space="preserve">	170.38</t>
    <phoneticPr fontId="1" type="noConversion"/>
  </si>
  <si>
    <t xml:space="preserve">	174.82</t>
    <phoneticPr fontId="1" type="noConversion"/>
  </si>
  <si>
    <t xml:space="preserve">	177.1</t>
    <phoneticPr fontId="1" type="noConversion"/>
  </si>
  <si>
    <t xml:space="preserve">	516.44</t>
    <phoneticPr fontId="1" type="noConversion"/>
  </si>
  <si>
    <t xml:space="preserve">	525.36</t>
    <phoneticPr fontId="1" type="noConversion"/>
  </si>
  <si>
    <t xml:space="preserve">	184.1</t>
    <phoneticPr fontId="1" type="noConversion"/>
  </si>
  <si>
    <t xml:space="preserve">	533.89</t>
    <phoneticPr fontId="1" type="noConversion"/>
  </si>
  <si>
    <t xml:space="preserve">	187.7</t>
    <phoneticPr fontId="1" type="noConversion"/>
  </si>
  <si>
    <t xml:space="preserve">	539.27</t>
    <phoneticPr fontId="1" type="noConversion"/>
  </si>
  <si>
    <t xml:space="preserve">	191.59</t>
    <phoneticPr fontId="1" type="noConversion"/>
  </si>
  <si>
    <t xml:space="preserve">	545.85</t>
    <phoneticPr fontId="1" type="noConversion"/>
  </si>
  <si>
    <t xml:space="preserve">	196.35</t>
    <phoneticPr fontId="1" type="noConversion"/>
  </si>
  <si>
    <t xml:space="preserve">	551.31</t>
    <phoneticPr fontId="1" type="noConversion"/>
  </si>
  <si>
    <t xml:space="preserve">	552.13</t>
    <phoneticPr fontId="1" type="noConversion"/>
  </si>
  <si>
    <t xml:space="preserve">	555.7</t>
    <phoneticPr fontId="1" type="noConversion"/>
  </si>
  <si>
    <t xml:space="preserve">	559.09</t>
    <phoneticPr fontId="1" type="noConversion"/>
  </si>
  <si>
    <t xml:space="preserve">	560.94</t>
    <phoneticPr fontId="1" type="noConversion"/>
  </si>
  <si>
    <t xml:space="preserve">	568.22</t>
    <phoneticPr fontId="1" type="noConversion"/>
  </si>
  <si>
    <t xml:space="preserve">	233.94</t>
    <phoneticPr fontId="1" type="noConversion"/>
  </si>
  <si>
    <t xml:space="preserve">	575.49</t>
    <phoneticPr fontId="1" type="noConversion"/>
  </si>
  <si>
    <t xml:space="preserve">	256.22</t>
    <phoneticPr fontId="1" type="noConversion"/>
  </si>
  <si>
    <t>济南市</t>
  </si>
  <si>
    <t xml:space="preserve">	667.9</t>
    <phoneticPr fontId="1" type="noConversion"/>
  </si>
  <si>
    <t xml:space="preserve">	688.5</t>
    <phoneticPr fontId="1" type="noConversion"/>
  </si>
  <si>
    <t xml:space="preserve">	694.96</t>
    <phoneticPr fontId="1" type="noConversion"/>
  </si>
  <si>
    <t xml:space="preserve">	699.88</t>
    <phoneticPr fontId="1" type="noConversion"/>
  </si>
  <si>
    <t>宁波市</t>
  </si>
  <si>
    <t xml:space="preserve">	586.3</t>
    <phoneticPr fontId="1" type="noConversion"/>
  </si>
  <si>
    <t xml:space="preserve">	608.11</t>
    <phoneticPr fontId="1" type="noConversion"/>
  </si>
  <si>
    <t>常州市</t>
  </si>
  <si>
    <t xml:space="preserve">	791.36</t>
    <phoneticPr fontId="1" type="noConversion"/>
  </si>
  <si>
    <t xml:space="preserve">	797.65</t>
    <phoneticPr fontId="1" type="noConversion"/>
  </si>
  <si>
    <t xml:space="preserve">	803.73</t>
    <phoneticPr fontId="1" type="noConversion"/>
  </si>
  <si>
    <t xml:space="preserve">	810.67</t>
    <phoneticPr fontId="1" type="noConversion"/>
  </si>
  <si>
    <t xml:space="preserve">	435.23</t>
    <phoneticPr fontId="1" type="noConversion"/>
  </si>
  <si>
    <t xml:space="preserve">	440.71</t>
    <phoneticPr fontId="1" type="noConversion"/>
  </si>
  <si>
    <t xml:space="preserve">	445.18</t>
    <phoneticPr fontId="1" type="noConversion"/>
  </si>
  <si>
    <t xml:space="preserve">	464.97</t>
    <phoneticPr fontId="1" type="noConversion"/>
  </si>
  <si>
    <t xml:space="preserve">	469.21</t>
    <phoneticPr fontId="1" type="noConversion"/>
  </si>
  <si>
    <t xml:space="preserve">	469.64</t>
    <phoneticPr fontId="1" type="noConversion"/>
  </si>
  <si>
    <t xml:space="preserve">	471.73</t>
    <phoneticPr fontId="1" type="noConversion"/>
  </si>
  <si>
    <t>无锡市</t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</si>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</sst>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_);[Red]\(0\)"/>
    <numFmt numFmtId="178" formatCode="0.00_);[Red]\(0.00\)"/>
    <numFmt numFmtId="179" formatCode="0.0_ "/>
    <numFmt numFmtId="180" formatCode="0.0_);[Red]\(0.0\)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 xr:uid="{360C909D-EE2A-4AC8-A25C-7510AD8F04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8BB5-F286-4677-AAC3-5A9C9B797A69}">
  <sheetPr codeName="Sheet2"/>
  <dimension ref="A1:V401"/>
  <sheetViews>
    <sheetView tabSelected="1" topLeftCell="J104" zoomScale="82" zoomScaleNormal="82" workbookViewId="0">
      <selection activeCell="R138" sqref="R138"/>
    </sheetView>
  </sheetViews>
  <sheetFormatPr defaultRowHeight="13.9" x14ac:dyDescent="0.4"/>
  <cols>
    <col min="2" max="2" width="10.9296875" style="1" customWidth="1"/>
    <col min="3" max="3" width="12.3984375" style="1" customWidth="1"/>
    <col min="4" max="4" width="19.73046875" style="15" customWidth="1"/>
    <col min="5" max="5" width="17.06640625" style="1" customWidth="1"/>
    <col min="6" max="6" width="18" style="15" customWidth="1"/>
    <col min="7" max="7" width="19.46484375" style="14" customWidth="1"/>
    <col min="8" max="8" width="17.59765625" style="14" customWidth="1"/>
    <col min="9" max="9" width="20.265625" style="15" bestFit="1" customWidth="1"/>
    <col min="10" max="10" width="21.9296875" style="15" customWidth="1"/>
    <col min="11" max="12" width="19.1328125" style="14" customWidth="1"/>
    <col min="13" max="13" width="17.796875" customWidth="1"/>
    <col min="14" max="14" width="17.796875" style="9" customWidth="1"/>
    <col min="15" max="15" width="17" style="14" customWidth="1"/>
    <col min="16" max="16" width="18.265625" style="25" bestFit="1" customWidth="1"/>
    <col min="17" max="19" width="18.265625" style="14" customWidth="1"/>
    <col min="20" max="20" width="25.1328125" style="1" customWidth="1"/>
    <col min="21" max="21" width="24.06640625" style="7" customWidth="1"/>
    <col min="22" max="22" width="28.1328125" style="7" customWidth="1"/>
  </cols>
  <sheetData>
    <row r="1" spans="1:22" ht="33" customHeight="1" x14ac:dyDescent="0.4">
      <c r="A1" s="3" t="s">
        <v>129</v>
      </c>
      <c r="B1" s="3" t="s">
        <v>3</v>
      </c>
      <c r="C1" s="3" t="s">
        <v>20</v>
      </c>
      <c r="D1" s="3" t="s">
        <v>21</v>
      </c>
      <c r="E1" s="4" t="s">
        <v>22</v>
      </c>
      <c r="F1" s="3" t="s">
        <v>4</v>
      </c>
      <c r="G1" s="5" t="s">
        <v>5</v>
      </c>
      <c r="H1" s="5" t="s">
        <v>6</v>
      </c>
      <c r="I1" s="3" t="s">
        <v>7</v>
      </c>
      <c r="J1" s="3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6" t="s">
        <v>23</v>
      </c>
      <c r="P1" s="8" t="s">
        <v>13</v>
      </c>
      <c r="Q1" s="6" t="s">
        <v>14</v>
      </c>
      <c r="R1" s="6" t="s">
        <v>15</v>
      </c>
      <c r="S1" s="6" t="s">
        <v>16</v>
      </c>
      <c r="T1" s="7" t="s">
        <v>17</v>
      </c>
      <c r="U1" s="7" t="s">
        <v>18</v>
      </c>
      <c r="V1" s="7" t="s">
        <v>19</v>
      </c>
    </row>
    <row r="2" spans="1:22" s="9" customFormat="1" x14ac:dyDescent="0.4">
      <c r="A2" s="9">
        <v>1</v>
      </c>
      <c r="B2" s="2" t="s">
        <v>24</v>
      </c>
      <c r="C2" s="2">
        <v>2000</v>
      </c>
      <c r="D2" s="10">
        <v>523.89</v>
      </c>
      <c r="E2" s="11">
        <v>1608.6</v>
      </c>
      <c r="F2" s="10">
        <v>2537</v>
      </c>
      <c r="G2" s="12">
        <v>475.73</v>
      </c>
      <c r="H2" s="12">
        <v>2.78</v>
      </c>
      <c r="I2" s="10">
        <v>11718</v>
      </c>
      <c r="J2" s="10">
        <v>8868</v>
      </c>
      <c r="K2" s="12">
        <v>622.84</v>
      </c>
      <c r="L2" s="12">
        <v>449.9</v>
      </c>
      <c r="M2" s="11"/>
      <c r="N2" s="11">
        <v>22.2</v>
      </c>
      <c r="O2" s="12">
        <v>4812.1499999999996</v>
      </c>
      <c r="P2" s="13">
        <v>30307</v>
      </c>
      <c r="Q2" s="12">
        <v>76.680000000000007</v>
      </c>
      <c r="R2" s="12">
        <v>2231.9299999999998</v>
      </c>
      <c r="S2" s="12">
        <v>2503.54</v>
      </c>
      <c r="T2" s="11">
        <v>141.91</v>
      </c>
      <c r="U2" s="11">
        <v>141</v>
      </c>
      <c r="V2" s="11"/>
    </row>
    <row r="3" spans="1:22" s="9" customFormat="1" x14ac:dyDescent="0.4">
      <c r="A3" s="9">
        <v>1</v>
      </c>
      <c r="B3" s="2" t="s">
        <v>24</v>
      </c>
      <c r="C3" s="2">
        <v>2001</v>
      </c>
      <c r="D3" s="10">
        <v>526.5</v>
      </c>
      <c r="E3" s="11">
        <v>1668.33</v>
      </c>
      <c r="F3" s="10">
        <v>2631</v>
      </c>
      <c r="G3" s="12">
        <v>478.92</v>
      </c>
      <c r="H3" s="12">
        <v>2.77</v>
      </c>
      <c r="I3" s="10">
        <v>12883</v>
      </c>
      <c r="J3" s="10">
        <v>9336</v>
      </c>
      <c r="K3" s="12">
        <v>726.38</v>
      </c>
      <c r="L3" s="12">
        <v>510.78</v>
      </c>
      <c r="M3" s="11"/>
      <c r="N3" s="11">
        <v>23.8</v>
      </c>
      <c r="O3" s="12">
        <v>5257.66</v>
      </c>
      <c r="P3" s="13">
        <v>32089</v>
      </c>
      <c r="Q3" s="12">
        <v>78</v>
      </c>
      <c r="R3" s="12">
        <v>2431.38</v>
      </c>
      <c r="S3" s="12">
        <v>2748.28</v>
      </c>
      <c r="T3" s="11">
        <v>152.93</v>
      </c>
      <c r="U3" s="11">
        <v>168</v>
      </c>
      <c r="V3" s="11"/>
    </row>
    <row r="4" spans="1:22" s="9" customFormat="1" x14ac:dyDescent="0.4">
      <c r="A4" s="9">
        <v>1</v>
      </c>
      <c r="B4" s="2" t="s">
        <v>24</v>
      </c>
      <c r="C4" s="2">
        <v>2002</v>
      </c>
      <c r="D4" s="10">
        <v>376.9</v>
      </c>
      <c r="E4" s="11">
        <v>1712.97</v>
      </c>
      <c r="F4" s="10">
        <v>2702</v>
      </c>
      <c r="G4" s="12">
        <v>481.77</v>
      </c>
      <c r="H4" s="12">
        <v>2.77</v>
      </c>
      <c r="I4" s="10">
        <v>13250</v>
      </c>
      <c r="J4" s="10">
        <v>10565</v>
      </c>
      <c r="K4" s="12">
        <v>877.84</v>
      </c>
      <c r="L4" s="12">
        <v>583.49</v>
      </c>
      <c r="M4" s="11">
        <v>1959</v>
      </c>
      <c r="N4" s="11">
        <v>30</v>
      </c>
      <c r="O4" s="12">
        <v>5795.02</v>
      </c>
      <c r="P4" s="13">
        <v>34277</v>
      </c>
      <c r="Q4" s="12">
        <v>79.680000000000007</v>
      </c>
      <c r="R4" s="12">
        <v>2654.47</v>
      </c>
      <c r="S4" s="12">
        <v>3060.87</v>
      </c>
      <c r="T4" s="11">
        <v>162.38999999999999</v>
      </c>
      <c r="U4" s="11">
        <v>194</v>
      </c>
      <c r="V4" s="11">
        <v>7</v>
      </c>
    </row>
    <row r="5" spans="1:22" s="9" customFormat="1" x14ac:dyDescent="0.4">
      <c r="A5" s="9">
        <v>1</v>
      </c>
      <c r="B5" s="2" t="s">
        <v>24</v>
      </c>
      <c r="C5" s="2">
        <v>2003</v>
      </c>
      <c r="D5" s="10">
        <v>585.29999999999995</v>
      </c>
      <c r="E5" s="11">
        <v>1765.84</v>
      </c>
      <c r="F5" s="10">
        <v>2785</v>
      </c>
      <c r="G5" s="12">
        <v>486.06</v>
      </c>
      <c r="H5" s="12">
        <v>2.76</v>
      </c>
      <c r="I5" s="10">
        <v>14867</v>
      </c>
      <c r="J5" s="10">
        <v>11040</v>
      </c>
      <c r="K5" s="12">
        <v>1102.6400000000001</v>
      </c>
      <c r="L5" s="12">
        <v>604.62</v>
      </c>
      <c r="M5" s="11">
        <v>1971</v>
      </c>
      <c r="N5" s="11">
        <v>35.200000000000003</v>
      </c>
      <c r="O5" s="12">
        <v>6762.38</v>
      </c>
      <c r="P5" s="13">
        <v>38878</v>
      </c>
      <c r="Q5" s="12">
        <v>81.02</v>
      </c>
      <c r="R5" s="12">
        <v>3249.43</v>
      </c>
      <c r="S5" s="12">
        <v>3431.93</v>
      </c>
      <c r="T5" s="11">
        <v>191.53</v>
      </c>
      <c r="U5" s="11">
        <v>214</v>
      </c>
      <c r="V5" s="11"/>
    </row>
    <row r="6" spans="1:22" s="9" customFormat="1" x14ac:dyDescent="0.4">
      <c r="A6" s="9">
        <v>1</v>
      </c>
      <c r="B6" s="2" t="s">
        <v>24</v>
      </c>
      <c r="C6" s="2">
        <v>2004</v>
      </c>
      <c r="D6" s="10">
        <v>609.70000000000005</v>
      </c>
      <c r="E6" s="11">
        <v>1834.98</v>
      </c>
      <c r="F6" s="10">
        <v>2894</v>
      </c>
      <c r="G6" s="12">
        <v>490.58</v>
      </c>
      <c r="H6" s="12">
        <v>2.76</v>
      </c>
      <c r="I6" s="10">
        <v>16683</v>
      </c>
      <c r="J6" s="10">
        <v>12631</v>
      </c>
      <c r="K6" s="12">
        <v>1395.69</v>
      </c>
      <c r="L6" s="12">
        <v>672.58</v>
      </c>
      <c r="M6" s="11">
        <v>1970</v>
      </c>
      <c r="N6" s="11">
        <v>36</v>
      </c>
      <c r="O6" s="12">
        <v>8165.38</v>
      </c>
      <c r="P6" s="13">
        <v>45353</v>
      </c>
      <c r="Q6" s="12">
        <v>83.45</v>
      </c>
      <c r="R6" s="12">
        <v>3947.01</v>
      </c>
      <c r="S6" s="12">
        <v>4134.92</v>
      </c>
      <c r="T6" s="11">
        <v>225.37</v>
      </c>
      <c r="U6" s="11">
        <v>227</v>
      </c>
      <c r="V6" s="11">
        <v>10.56</v>
      </c>
    </row>
    <row r="7" spans="1:22" s="9" customFormat="1" x14ac:dyDescent="0.4">
      <c r="A7" s="9">
        <v>1</v>
      </c>
      <c r="B7" s="2" t="s">
        <v>24</v>
      </c>
      <c r="C7" s="2">
        <v>2005</v>
      </c>
      <c r="D7" s="10">
        <v>622.29999999999995</v>
      </c>
      <c r="E7" s="11">
        <v>1890.26</v>
      </c>
      <c r="F7" s="10">
        <v>2981</v>
      </c>
      <c r="G7" s="12">
        <v>496.69</v>
      </c>
      <c r="H7" s="12">
        <v>2.74</v>
      </c>
      <c r="I7" s="10">
        <v>18645</v>
      </c>
      <c r="J7" s="10">
        <v>13773</v>
      </c>
      <c r="K7" s="12">
        <v>1660.32</v>
      </c>
      <c r="L7" s="12">
        <v>885.74</v>
      </c>
      <c r="M7" s="11">
        <v>2718</v>
      </c>
      <c r="N7" s="11">
        <v>37</v>
      </c>
      <c r="O7" s="12">
        <v>9365.5400000000009</v>
      </c>
      <c r="P7" s="13">
        <v>50282</v>
      </c>
      <c r="Q7" s="12">
        <v>90.26</v>
      </c>
      <c r="R7" s="12">
        <v>4451.1099999999997</v>
      </c>
      <c r="S7" s="12">
        <v>4824.17</v>
      </c>
      <c r="T7" s="11">
        <v>281.18</v>
      </c>
      <c r="U7" s="11">
        <v>234</v>
      </c>
      <c r="V7" s="11">
        <v>10.59</v>
      </c>
    </row>
    <row r="8" spans="1:22" s="9" customFormat="1" x14ac:dyDescent="0.4">
      <c r="A8" s="9">
        <v>1</v>
      </c>
      <c r="B8" s="2" t="s">
        <v>24</v>
      </c>
      <c r="C8" s="2">
        <v>2006</v>
      </c>
      <c r="D8" s="10">
        <v>658.3</v>
      </c>
      <c r="E8" s="11">
        <v>1964.11</v>
      </c>
      <c r="F8" s="10">
        <v>3098</v>
      </c>
      <c r="G8" s="12">
        <v>499.54</v>
      </c>
      <c r="H8" s="12">
        <v>2.74</v>
      </c>
      <c r="I8" s="10">
        <v>20668</v>
      </c>
      <c r="J8" s="10">
        <v>14762</v>
      </c>
      <c r="K8" s="12">
        <v>1813.8</v>
      </c>
      <c r="L8" s="12">
        <v>1125.54</v>
      </c>
      <c r="M8" s="11">
        <v>2774</v>
      </c>
      <c r="N8" s="11">
        <v>37.299999999999997</v>
      </c>
      <c r="O8" s="12">
        <v>10718.04</v>
      </c>
      <c r="P8" s="13">
        <v>55615</v>
      </c>
      <c r="Q8" s="12">
        <v>93.81</v>
      </c>
      <c r="R8" s="12">
        <v>5056.43</v>
      </c>
      <c r="S8" s="12">
        <v>5567.8</v>
      </c>
      <c r="T8" s="11">
        <v>310.85000000000002</v>
      </c>
      <c r="U8" s="11">
        <v>237</v>
      </c>
      <c r="V8" s="11">
        <v>14.42</v>
      </c>
    </row>
    <row r="9" spans="1:22" s="9" customFormat="1" x14ac:dyDescent="0.4">
      <c r="A9" s="9">
        <v>1</v>
      </c>
      <c r="B9" s="2" t="s">
        <v>24</v>
      </c>
      <c r="C9" s="2">
        <v>2007</v>
      </c>
      <c r="D9" s="10">
        <v>690.66</v>
      </c>
      <c r="E9" s="11">
        <v>2063.58</v>
      </c>
      <c r="F9" s="10">
        <v>3255</v>
      </c>
      <c r="G9" s="12">
        <v>503.29</v>
      </c>
      <c r="H9" s="12">
        <v>2.74</v>
      </c>
      <c r="I9" s="10">
        <v>23623</v>
      </c>
      <c r="J9" s="10">
        <v>17255</v>
      </c>
      <c r="K9" s="12">
        <v>2201.92</v>
      </c>
      <c r="L9" s="12">
        <v>1466.33</v>
      </c>
      <c r="M9" s="11">
        <v>2930</v>
      </c>
      <c r="N9" s="11">
        <v>37.6</v>
      </c>
      <c r="O9" s="12">
        <v>12668.89</v>
      </c>
      <c r="P9" s="13">
        <v>62909</v>
      </c>
      <c r="Q9" s="12">
        <v>102.61</v>
      </c>
      <c r="R9" s="12">
        <v>5674.34</v>
      </c>
      <c r="S9" s="12">
        <v>6891.94</v>
      </c>
      <c r="T9" s="11">
        <v>366.12</v>
      </c>
      <c r="U9" s="11">
        <v>235</v>
      </c>
      <c r="V9" s="11">
        <v>13.48</v>
      </c>
    </row>
    <row r="10" spans="1:22" s="9" customFormat="1" x14ac:dyDescent="0.4">
      <c r="A10" s="9">
        <v>1</v>
      </c>
      <c r="B10" s="2" t="s">
        <v>24</v>
      </c>
      <c r="C10" s="2">
        <v>2008</v>
      </c>
      <c r="D10" s="10">
        <v>676</v>
      </c>
      <c r="E10" s="11">
        <v>2140.65</v>
      </c>
      <c r="F10" s="10">
        <v>3376</v>
      </c>
      <c r="G10" s="12">
        <v>506.64</v>
      </c>
      <c r="H10" s="12">
        <v>2.75</v>
      </c>
      <c r="I10" s="10">
        <v>26675</v>
      </c>
      <c r="J10" s="10">
        <v>19398</v>
      </c>
      <c r="K10" s="12">
        <v>2617.6799999999998</v>
      </c>
      <c r="L10" s="12">
        <v>1733.18</v>
      </c>
      <c r="M10" s="11">
        <v>2978</v>
      </c>
      <c r="N10" s="11">
        <v>38</v>
      </c>
      <c r="O10" s="12">
        <v>14276.79</v>
      </c>
      <c r="P10" s="13">
        <v>67916</v>
      </c>
      <c r="Q10" s="12">
        <v>112.79</v>
      </c>
      <c r="R10" s="12">
        <v>6207.97</v>
      </c>
      <c r="S10" s="12">
        <v>7956.03</v>
      </c>
      <c r="T10" s="11">
        <v>422.37</v>
      </c>
      <c r="U10" s="11">
        <v>235</v>
      </c>
      <c r="V10" s="11">
        <v>14.529</v>
      </c>
    </row>
    <row r="11" spans="1:22" s="9" customFormat="1" x14ac:dyDescent="0.4">
      <c r="A11" s="9">
        <v>1</v>
      </c>
      <c r="B11" s="2" t="s">
        <v>24</v>
      </c>
      <c r="C11" s="2">
        <v>2009</v>
      </c>
      <c r="D11" s="10">
        <v>710</v>
      </c>
      <c r="E11" s="11">
        <v>2210.2800000000002</v>
      </c>
      <c r="F11" s="10">
        <v>3486</v>
      </c>
      <c r="G11" s="12">
        <v>509.79</v>
      </c>
      <c r="H11" s="12">
        <v>2.75</v>
      </c>
      <c r="I11" s="10">
        <v>28838</v>
      </c>
      <c r="J11" s="10">
        <v>20992</v>
      </c>
      <c r="K11" s="12">
        <v>2989.65</v>
      </c>
      <c r="L11" s="12">
        <v>2113.4499999999998</v>
      </c>
      <c r="M11" s="11">
        <v>3030</v>
      </c>
      <c r="N11" s="11">
        <v>38.1</v>
      </c>
      <c r="O11" s="12">
        <v>15287.56</v>
      </c>
      <c r="P11" s="13">
        <v>70273</v>
      </c>
      <c r="Q11" s="12">
        <v>115.8</v>
      </c>
      <c r="R11" s="12">
        <v>6143.59</v>
      </c>
      <c r="S11" s="12">
        <v>9028.17</v>
      </c>
      <c r="T11" s="11">
        <v>460.42</v>
      </c>
      <c r="U11" s="11">
        <v>232</v>
      </c>
      <c r="V11" s="11">
        <v>15.92</v>
      </c>
    </row>
    <row r="12" spans="1:22" s="9" customFormat="1" x14ac:dyDescent="0.4">
      <c r="A12" s="9">
        <v>1</v>
      </c>
      <c r="B12" s="2" t="s">
        <v>24</v>
      </c>
      <c r="C12" s="2">
        <v>2010</v>
      </c>
      <c r="D12" s="10">
        <v>732</v>
      </c>
      <c r="E12" s="11">
        <v>2302.66</v>
      </c>
      <c r="F12" s="10">
        <v>3632</v>
      </c>
      <c r="G12" s="12">
        <v>519.27</v>
      </c>
      <c r="H12" s="12">
        <v>2.72</v>
      </c>
      <c r="I12" s="10">
        <v>31838</v>
      </c>
      <c r="J12" s="10">
        <v>23200</v>
      </c>
      <c r="K12" s="12">
        <v>3302.89</v>
      </c>
      <c r="L12" s="12">
        <v>1497.46</v>
      </c>
      <c r="M12" s="11">
        <v>3630</v>
      </c>
      <c r="N12" s="11">
        <v>38.200000000000003</v>
      </c>
      <c r="O12" s="12">
        <v>17436.849999999999</v>
      </c>
      <c r="P12" s="13">
        <v>77275</v>
      </c>
      <c r="Q12" s="12">
        <v>117.79</v>
      </c>
      <c r="R12" s="12">
        <v>7376.81</v>
      </c>
      <c r="S12" s="12">
        <v>9942.25</v>
      </c>
      <c r="T12" s="11">
        <v>507.54</v>
      </c>
      <c r="U12" s="11">
        <v>224</v>
      </c>
      <c r="V12" s="11">
        <v>15.649999999999999</v>
      </c>
    </row>
    <row r="13" spans="1:22" s="9" customFormat="1" x14ac:dyDescent="0.4">
      <c r="A13" s="9">
        <v>1</v>
      </c>
      <c r="B13" s="2" t="s">
        <v>24</v>
      </c>
      <c r="C13" s="2">
        <v>2011</v>
      </c>
      <c r="D13" s="10">
        <v>704</v>
      </c>
      <c r="E13" s="11">
        <v>2347.46</v>
      </c>
      <c r="F13" s="10">
        <v>3702</v>
      </c>
      <c r="G13" s="12">
        <v>522.01</v>
      </c>
      <c r="H13" s="12">
        <v>2.72</v>
      </c>
      <c r="I13" s="10">
        <v>36230</v>
      </c>
      <c r="J13" s="10">
        <v>25102</v>
      </c>
      <c r="K13" s="12">
        <v>3914.88</v>
      </c>
      <c r="L13" s="12">
        <v>1157.3399999999999</v>
      </c>
      <c r="M13" s="11">
        <v>3702</v>
      </c>
      <c r="N13" s="11">
        <v>38.200000000000003</v>
      </c>
      <c r="O13" s="12">
        <v>19539.07</v>
      </c>
      <c r="P13" s="13">
        <v>84037</v>
      </c>
      <c r="Q13" s="12">
        <v>130.16999999999999</v>
      </c>
      <c r="R13" s="12">
        <v>8128.44</v>
      </c>
      <c r="S13" s="12">
        <v>11280.46</v>
      </c>
      <c r="T13" s="11">
        <v>557.91999999999996</v>
      </c>
      <c r="U13" s="11">
        <v>218</v>
      </c>
      <c r="V13" s="11">
        <v>16.43</v>
      </c>
    </row>
    <row r="14" spans="1:22" s="9" customFormat="1" x14ac:dyDescent="0.4">
      <c r="A14" s="9">
        <v>1</v>
      </c>
      <c r="B14" s="2" t="s">
        <v>24</v>
      </c>
      <c r="C14" s="2">
        <v>2012</v>
      </c>
      <c r="D14" s="10">
        <v>716</v>
      </c>
      <c r="E14" s="11">
        <v>2380.4299999999998</v>
      </c>
      <c r="F14" s="10">
        <v>3754</v>
      </c>
      <c r="G14" s="12">
        <v>524.30999999999995</v>
      </c>
      <c r="H14" s="12">
        <v>2.72</v>
      </c>
      <c r="I14" s="10">
        <v>40188</v>
      </c>
      <c r="J14" s="10">
        <v>26253</v>
      </c>
      <c r="K14" s="12">
        <v>4184.0200000000004</v>
      </c>
      <c r="L14" s="12">
        <v>1038.6099999999999</v>
      </c>
      <c r="M14" s="11">
        <v>3754</v>
      </c>
      <c r="N14" s="11">
        <v>38.299999999999997</v>
      </c>
      <c r="O14" s="12">
        <v>20558.98</v>
      </c>
      <c r="P14" s="13">
        <v>86969</v>
      </c>
      <c r="Q14" s="12">
        <v>133.26</v>
      </c>
      <c r="R14" s="12">
        <v>8063.93</v>
      </c>
      <c r="S14" s="12">
        <v>12361.79</v>
      </c>
      <c r="T14" s="11">
        <v>570.49</v>
      </c>
      <c r="U14" s="11">
        <v>213</v>
      </c>
      <c r="V14" s="11">
        <v>17.79</v>
      </c>
    </row>
    <row r="15" spans="1:22" s="9" customFormat="1" x14ac:dyDescent="0.4">
      <c r="A15" s="9">
        <v>1</v>
      </c>
      <c r="B15" s="2" t="s">
        <v>24</v>
      </c>
      <c r="C15" s="2">
        <v>2013</v>
      </c>
      <c r="D15" s="10">
        <v>735</v>
      </c>
      <c r="E15" s="11">
        <v>2415.15</v>
      </c>
      <c r="F15" s="10">
        <v>3809</v>
      </c>
      <c r="G15" s="12">
        <v>527.52</v>
      </c>
      <c r="H15" s="12">
        <v>2.72</v>
      </c>
      <c r="I15" s="10">
        <v>43851</v>
      </c>
      <c r="J15" s="10">
        <v>32447</v>
      </c>
      <c r="K15" s="12">
        <v>4528.6099999999997</v>
      </c>
      <c r="L15" s="12">
        <v>1043.31</v>
      </c>
      <c r="M15" s="11">
        <v>3809</v>
      </c>
      <c r="N15" s="11">
        <v>38.4</v>
      </c>
      <c r="O15" s="12">
        <v>22264.06</v>
      </c>
      <c r="P15" s="13">
        <v>92852</v>
      </c>
      <c r="Q15" s="12">
        <v>131.29</v>
      </c>
      <c r="R15" s="12">
        <v>8147.16</v>
      </c>
      <c r="S15" s="12">
        <v>13985.61</v>
      </c>
      <c r="T15" s="11">
        <v>607.88</v>
      </c>
      <c r="U15" s="11">
        <v>209</v>
      </c>
      <c r="V15" s="11">
        <v>18.549999999999997</v>
      </c>
    </row>
    <row r="16" spans="1:22" s="9" customFormat="1" x14ac:dyDescent="0.4">
      <c r="A16" s="9">
        <v>1</v>
      </c>
      <c r="B16" s="2" t="s">
        <v>24</v>
      </c>
      <c r="C16" s="2">
        <v>2014</v>
      </c>
      <c r="D16" s="10">
        <v>608.41</v>
      </c>
      <c r="E16" s="11">
        <v>2425.6799999999998</v>
      </c>
      <c r="F16" s="10">
        <v>3826</v>
      </c>
      <c r="G16" s="12">
        <v>532.54999999999995</v>
      </c>
      <c r="H16" s="12">
        <v>2.7</v>
      </c>
      <c r="I16" s="10">
        <v>47710</v>
      </c>
      <c r="J16" s="10">
        <v>35182</v>
      </c>
      <c r="K16" s="12">
        <v>5182.6499999999996</v>
      </c>
      <c r="L16" s="12">
        <v>1057.25</v>
      </c>
      <c r="M16" s="11">
        <v>3826</v>
      </c>
      <c r="N16" s="11">
        <v>38.4</v>
      </c>
      <c r="O16" s="12">
        <v>24068.2</v>
      </c>
      <c r="P16" s="13">
        <v>99438</v>
      </c>
      <c r="Q16" s="12">
        <v>131.59</v>
      </c>
      <c r="R16" s="12">
        <v>8434.9699999999993</v>
      </c>
      <c r="S16" s="12">
        <v>15501.64</v>
      </c>
      <c r="T16" s="11">
        <v>699.89</v>
      </c>
      <c r="U16" s="11">
        <v>209</v>
      </c>
      <c r="V16" s="11">
        <v>23.25</v>
      </c>
    </row>
    <row r="17" spans="1:22" s="9" customFormat="1" x14ac:dyDescent="0.4">
      <c r="A17" s="9">
        <v>1</v>
      </c>
      <c r="B17" s="2" t="s">
        <v>24</v>
      </c>
      <c r="C17" s="2">
        <v>2015</v>
      </c>
      <c r="D17" s="10">
        <v>613.20000000000005</v>
      </c>
      <c r="E17" s="11">
        <v>2415.27</v>
      </c>
      <c r="F17" s="10">
        <v>3809</v>
      </c>
      <c r="G17" s="12">
        <v>536.76</v>
      </c>
      <c r="H17" s="12">
        <v>2.69</v>
      </c>
      <c r="I17" s="10">
        <v>52962</v>
      </c>
      <c r="J17" s="10">
        <v>36946</v>
      </c>
      <c r="K17" s="12">
        <v>6191.56</v>
      </c>
      <c r="L17" s="12">
        <v>1425.08</v>
      </c>
      <c r="M17" s="11">
        <v>3809</v>
      </c>
      <c r="N17" s="11">
        <v>38.5</v>
      </c>
      <c r="O17" s="12">
        <v>25659.18</v>
      </c>
      <c r="P17" s="13">
        <v>106009</v>
      </c>
      <c r="Q17" s="12">
        <v>125.53</v>
      </c>
      <c r="R17" s="12">
        <v>8259.0300000000007</v>
      </c>
      <c r="S17" s="12">
        <v>17274.62</v>
      </c>
      <c r="T17" s="11">
        <v>708.83</v>
      </c>
      <c r="U17" s="11">
        <v>212</v>
      </c>
      <c r="V17" s="11">
        <v>26.8</v>
      </c>
    </row>
    <row r="18" spans="1:22" s="9" customFormat="1" x14ac:dyDescent="0.4">
      <c r="A18" s="9">
        <v>1</v>
      </c>
      <c r="B18" s="2" t="s">
        <v>24</v>
      </c>
      <c r="C18" s="2">
        <v>2016</v>
      </c>
      <c r="D18" s="10">
        <v>629.37</v>
      </c>
      <c r="E18" s="11">
        <v>2419.6999999999998</v>
      </c>
      <c r="F18" s="10">
        <v>3816</v>
      </c>
      <c r="G18" s="12">
        <v>541.62</v>
      </c>
      <c r="H18" s="12">
        <v>2.68</v>
      </c>
      <c r="I18" s="10">
        <v>57692</v>
      </c>
      <c r="J18" s="10">
        <v>39857</v>
      </c>
      <c r="K18" s="12">
        <v>6918.94</v>
      </c>
      <c r="L18" s="12">
        <v>1551.87</v>
      </c>
      <c r="M18" s="11">
        <v>3816</v>
      </c>
      <c r="N18" s="11">
        <v>38.799999999999997</v>
      </c>
      <c r="O18" s="12">
        <v>28183.51</v>
      </c>
      <c r="P18" s="13">
        <v>116582</v>
      </c>
      <c r="Q18" s="12">
        <v>114.34</v>
      </c>
      <c r="R18" s="12">
        <v>8406.2800000000007</v>
      </c>
      <c r="S18" s="12">
        <v>19662.89</v>
      </c>
      <c r="T18" s="11">
        <v>823.57</v>
      </c>
      <c r="U18" s="11">
        <v>213</v>
      </c>
      <c r="V18" s="11">
        <v>28.099999999999998</v>
      </c>
    </row>
    <row r="19" spans="1:22" s="9" customFormat="1" x14ac:dyDescent="0.4">
      <c r="A19" s="9">
        <v>1</v>
      </c>
      <c r="B19" s="2" t="s">
        <v>24</v>
      </c>
      <c r="C19" s="2">
        <v>2017</v>
      </c>
      <c r="D19" s="10">
        <v>899.5</v>
      </c>
      <c r="E19" s="11">
        <v>2418.33</v>
      </c>
      <c r="F19" s="10">
        <v>3814</v>
      </c>
      <c r="G19" s="12">
        <v>546.13</v>
      </c>
      <c r="H19" s="12">
        <v>2.66</v>
      </c>
      <c r="I19" s="10">
        <v>62596</v>
      </c>
      <c r="J19" s="10">
        <v>42304</v>
      </c>
      <c r="K19" s="12">
        <v>7547.62</v>
      </c>
      <c r="L19" s="12">
        <v>1705.22</v>
      </c>
      <c r="M19" s="11">
        <v>3814</v>
      </c>
      <c r="N19" s="11">
        <v>39.1</v>
      </c>
      <c r="O19" s="12">
        <v>30632.99</v>
      </c>
      <c r="P19" s="13">
        <v>126634</v>
      </c>
      <c r="Q19" s="12">
        <v>110.78</v>
      </c>
      <c r="R19" s="12">
        <v>9330.67</v>
      </c>
      <c r="S19" s="12">
        <v>21191.54</v>
      </c>
      <c r="T19" s="11">
        <v>923.53</v>
      </c>
      <c r="U19" s="11">
        <v>213</v>
      </c>
      <c r="V19" s="11">
        <v>29.8</v>
      </c>
    </row>
    <row r="20" spans="1:22" s="9" customFormat="1" x14ac:dyDescent="0.4">
      <c r="A20" s="9">
        <v>1</v>
      </c>
      <c r="B20" s="2" t="s">
        <v>24</v>
      </c>
      <c r="C20" s="2">
        <v>2018</v>
      </c>
      <c r="D20" s="10">
        <v>984.31</v>
      </c>
      <c r="E20" s="11">
        <v>2423.7800000000002</v>
      </c>
      <c r="F20" s="10">
        <v>3823</v>
      </c>
      <c r="G20" s="12"/>
      <c r="H20" s="12"/>
      <c r="I20" s="10">
        <v>68034</v>
      </c>
      <c r="J20" s="10">
        <v>46015.199999999997</v>
      </c>
      <c r="K20" s="12">
        <v>8351.5400000000009</v>
      </c>
      <c r="L20" s="12">
        <v>1863.80546</v>
      </c>
      <c r="M20" s="11">
        <v>3823</v>
      </c>
      <c r="N20" s="11">
        <v>36.200000000000003</v>
      </c>
      <c r="O20" s="12">
        <v>32679.87</v>
      </c>
      <c r="P20" s="13">
        <v>134982</v>
      </c>
      <c r="Q20" s="12">
        <v>98.039609999999996</v>
      </c>
      <c r="R20" s="12">
        <v>9738.6012599999995</v>
      </c>
      <c r="S20" s="12">
        <v>22843.229129999996</v>
      </c>
      <c r="T20" s="11"/>
      <c r="U20" s="11"/>
      <c r="V20" s="11"/>
    </row>
    <row r="21" spans="1:22" s="9" customFormat="1" x14ac:dyDescent="0.4">
      <c r="A21" s="9">
        <v>1</v>
      </c>
      <c r="B21" s="2" t="s">
        <v>24</v>
      </c>
      <c r="C21" s="2">
        <v>2019</v>
      </c>
      <c r="D21" s="10"/>
      <c r="E21" s="11">
        <v>2428.14</v>
      </c>
      <c r="F21" s="10"/>
      <c r="G21" s="12"/>
      <c r="H21" s="12"/>
      <c r="I21" s="10">
        <v>73615</v>
      </c>
      <c r="J21" s="10">
        <v>48272</v>
      </c>
      <c r="K21" s="12">
        <v>8179.28</v>
      </c>
      <c r="L21" s="12">
        <v>1858.959565804</v>
      </c>
      <c r="M21" s="11"/>
      <c r="N21" s="11"/>
      <c r="O21" s="12">
        <v>38155.32</v>
      </c>
      <c r="P21" s="13">
        <v>157300</v>
      </c>
      <c r="Q21" s="12"/>
      <c r="R21" s="12"/>
      <c r="S21" s="12"/>
      <c r="T21" s="11">
        <v>1079.25</v>
      </c>
      <c r="U21" s="11"/>
      <c r="V21" s="11"/>
    </row>
    <row r="22" spans="1:22" x14ac:dyDescent="0.4">
      <c r="A22" s="9">
        <v>2</v>
      </c>
      <c r="B22" s="2" t="s">
        <v>0</v>
      </c>
      <c r="C22" s="2">
        <v>2000</v>
      </c>
      <c r="D22" s="1">
        <v>244.39</v>
      </c>
      <c r="E22" s="1">
        <v>1363.6</v>
      </c>
      <c r="F22" s="1">
        <v>811</v>
      </c>
      <c r="G22" s="1">
        <v>397.9</v>
      </c>
      <c r="I22" s="15">
        <v>10349.700000000001</v>
      </c>
      <c r="J22" s="15">
        <v>8493</v>
      </c>
      <c r="K22" s="14">
        <v>443</v>
      </c>
      <c r="L22" s="14">
        <v>351.9</v>
      </c>
      <c r="M22" s="9">
        <v>811</v>
      </c>
      <c r="N22" s="1">
        <v>36.5</v>
      </c>
      <c r="O22" s="16">
        <v>3212.8</v>
      </c>
      <c r="P22" s="17">
        <v>24518</v>
      </c>
      <c r="Q22" s="18">
        <v>79.3</v>
      </c>
      <c r="R22" s="16">
        <v>1040.5999999999999</v>
      </c>
      <c r="S22" s="16">
        <v>2092.9</v>
      </c>
      <c r="U22" s="11">
        <v>432</v>
      </c>
      <c r="V22" s="11"/>
    </row>
    <row r="23" spans="1:22" x14ac:dyDescent="0.4">
      <c r="A23" s="9">
        <v>2</v>
      </c>
      <c r="B23" s="2" t="s">
        <v>0</v>
      </c>
      <c r="C23" s="2">
        <v>2001</v>
      </c>
      <c r="D23" s="1">
        <v>309.3</v>
      </c>
      <c r="E23" s="1">
        <v>1385.1</v>
      </c>
      <c r="F23" s="1">
        <v>824</v>
      </c>
      <c r="G23" s="1">
        <v>405.3</v>
      </c>
      <c r="H23" s="14">
        <v>2.91</v>
      </c>
      <c r="I23" s="15">
        <v>11577.8</v>
      </c>
      <c r="J23" s="15">
        <v>8923</v>
      </c>
      <c r="K23" s="14">
        <v>559.11</v>
      </c>
      <c r="L23" s="14">
        <v>356.4</v>
      </c>
      <c r="M23" s="9">
        <v>824</v>
      </c>
      <c r="N23" s="1">
        <v>38.799999999999997</v>
      </c>
      <c r="O23" s="16">
        <v>3769.9</v>
      </c>
      <c r="P23" s="17">
        <v>27430</v>
      </c>
      <c r="Q23" s="18">
        <v>80.8</v>
      </c>
      <c r="R23" s="16">
        <v>1147.5999999999999</v>
      </c>
      <c r="S23" s="16">
        <v>2541.6</v>
      </c>
      <c r="U23" s="11">
        <v>474</v>
      </c>
      <c r="V23" s="11">
        <v>8.1999999999999993</v>
      </c>
    </row>
    <row r="24" spans="1:22" x14ac:dyDescent="0.4">
      <c r="A24" s="9">
        <v>2</v>
      </c>
      <c r="B24" s="2" t="s">
        <v>0</v>
      </c>
      <c r="C24" s="2">
        <v>2002</v>
      </c>
      <c r="D24" s="1">
        <v>321.39999999999998</v>
      </c>
      <c r="E24" s="1">
        <v>1423.2</v>
      </c>
      <c r="F24" s="1">
        <v>847</v>
      </c>
      <c r="G24" s="1">
        <v>416.3</v>
      </c>
      <c r="H24" s="14">
        <v>2.87</v>
      </c>
      <c r="I24" s="15">
        <v>12463.9</v>
      </c>
      <c r="J24" s="15">
        <v>10286</v>
      </c>
      <c r="K24" s="14">
        <v>628.35</v>
      </c>
      <c r="L24" s="14">
        <v>411.9</v>
      </c>
      <c r="M24" s="1">
        <v>2099</v>
      </c>
      <c r="N24" s="1">
        <v>40.6</v>
      </c>
      <c r="O24" s="16">
        <v>4396</v>
      </c>
      <c r="P24" s="17">
        <v>31307</v>
      </c>
      <c r="Q24" s="18">
        <v>82.4</v>
      </c>
      <c r="R24" s="16">
        <v>1259.4000000000001</v>
      </c>
      <c r="S24" s="16">
        <v>3054.2</v>
      </c>
      <c r="T24" s="11"/>
      <c r="U24" s="11">
        <v>546</v>
      </c>
      <c r="V24" s="11">
        <v>11.4</v>
      </c>
    </row>
    <row r="25" spans="1:22" x14ac:dyDescent="0.4">
      <c r="A25" s="9">
        <v>2</v>
      </c>
      <c r="B25" s="2" t="s">
        <v>0</v>
      </c>
      <c r="C25" s="2">
        <v>2003</v>
      </c>
      <c r="D25" s="1">
        <v>425.1</v>
      </c>
      <c r="E25" s="1">
        <v>1456.4</v>
      </c>
      <c r="F25" s="1">
        <v>867</v>
      </c>
      <c r="G25" s="1">
        <v>427.6</v>
      </c>
      <c r="H25" s="14">
        <v>2.74</v>
      </c>
      <c r="I25" s="15">
        <v>13882.6</v>
      </c>
      <c r="J25" s="15">
        <v>11124</v>
      </c>
      <c r="K25" s="14">
        <v>734.8</v>
      </c>
      <c r="L25" s="14">
        <v>417.8</v>
      </c>
      <c r="M25" s="1">
        <v>2128</v>
      </c>
      <c r="N25" s="1">
        <v>40.9</v>
      </c>
      <c r="O25" s="16">
        <v>5104.1000000000004</v>
      </c>
      <c r="P25" s="17">
        <v>35450</v>
      </c>
      <c r="Q25" s="18">
        <v>84.1</v>
      </c>
      <c r="R25" s="16">
        <v>1497.9</v>
      </c>
      <c r="S25" s="16">
        <v>3522.1</v>
      </c>
      <c r="U25" s="11"/>
      <c r="V25" s="11">
        <v>13.8</v>
      </c>
    </row>
    <row r="26" spans="1:22" x14ac:dyDescent="0.4">
      <c r="A26" s="9">
        <v>2</v>
      </c>
      <c r="B26" s="2" t="s">
        <v>0</v>
      </c>
      <c r="C26" s="2">
        <v>2004</v>
      </c>
      <c r="D26" s="1">
        <v>491</v>
      </c>
      <c r="E26" s="1">
        <v>1492.7</v>
      </c>
      <c r="F26" s="1">
        <v>910</v>
      </c>
      <c r="G26" s="1">
        <v>439.8</v>
      </c>
      <c r="H26" s="14">
        <v>2.79</v>
      </c>
      <c r="I26" s="15">
        <v>15637.8</v>
      </c>
      <c r="J26" s="15">
        <v>12200</v>
      </c>
      <c r="K26" s="14">
        <v>898.28</v>
      </c>
      <c r="L26" s="14">
        <v>463.2</v>
      </c>
      <c r="M26" s="1">
        <v>2623</v>
      </c>
      <c r="N26" s="1">
        <v>41.9</v>
      </c>
      <c r="O26" s="16">
        <v>6164.9</v>
      </c>
      <c r="P26" s="17">
        <v>41809</v>
      </c>
      <c r="Q26" s="18">
        <v>85.4</v>
      </c>
      <c r="R26" s="16">
        <v>1867.7</v>
      </c>
      <c r="S26" s="16">
        <v>4211.8999999999996</v>
      </c>
      <c r="U26" s="11">
        <v>620</v>
      </c>
      <c r="V26" s="11">
        <v>16.27</v>
      </c>
    </row>
    <row r="27" spans="1:22" x14ac:dyDescent="0.4">
      <c r="A27" s="9">
        <v>2</v>
      </c>
      <c r="B27" s="2" t="s">
        <v>0</v>
      </c>
      <c r="C27" s="2">
        <v>2005</v>
      </c>
      <c r="D27" s="1">
        <v>454.6</v>
      </c>
      <c r="E27" s="1">
        <v>1538</v>
      </c>
      <c r="F27" s="1">
        <v>937</v>
      </c>
      <c r="G27" s="1">
        <v>451.7</v>
      </c>
      <c r="H27" s="14">
        <v>2.7</v>
      </c>
      <c r="I27" s="15">
        <v>17653</v>
      </c>
      <c r="J27" s="15">
        <v>13244</v>
      </c>
      <c r="K27" s="14">
        <v>1058.31</v>
      </c>
      <c r="L27" s="14">
        <v>610.70000000000005</v>
      </c>
      <c r="M27" s="1">
        <v>937</v>
      </c>
      <c r="N27" s="1">
        <v>42</v>
      </c>
      <c r="O27" s="16">
        <v>7141.4</v>
      </c>
      <c r="P27" s="17">
        <v>47127</v>
      </c>
      <c r="Q27" s="18">
        <v>86.9</v>
      </c>
      <c r="R27" s="16">
        <v>2045.6</v>
      </c>
      <c r="S27" s="16">
        <v>5008.8999999999996</v>
      </c>
      <c r="U27" s="11">
        <v>658</v>
      </c>
      <c r="V27" s="11">
        <v>16.440000000000001</v>
      </c>
    </row>
    <row r="28" spans="1:22" x14ac:dyDescent="0.4">
      <c r="A28" s="9">
        <v>2</v>
      </c>
      <c r="B28" s="2" t="s">
        <v>0</v>
      </c>
      <c r="C28" s="2">
        <v>2006</v>
      </c>
      <c r="D28" s="1">
        <v>538.29999999999995</v>
      </c>
      <c r="E28" s="1">
        <v>1601</v>
      </c>
      <c r="F28" s="1">
        <v>976</v>
      </c>
      <c r="G28" s="1">
        <v>463.7</v>
      </c>
      <c r="H28" s="14">
        <v>2.64</v>
      </c>
      <c r="I28" s="15">
        <v>19978</v>
      </c>
      <c r="J28" s="15">
        <v>14825</v>
      </c>
      <c r="K28" s="14">
        <v>1296.8399999999999</v>
      </c>
      <c r="L28" s="14">
        <v>935.3</v>
      </c>
      <c r="M28" s="1">
        <v>1094</v>
      </c>
      <c r="N28" s="1">
        <v>42.5</v>
      </c>
      <c r="O28" s="16">
        <v>8312.6</v>
      </c>
      <c r="P28" s="17">
        <v>52964</v>
      </c>
      <c r="Q28" s="18">
        <v>87.2</v>
      </c>
      <c r="R28" s="16">
        <v>2217.8000000000002</v>
      </c>
      <c r="S28" s="16">
        <v>6007.7</v>
      </c>
      <c r="U28" s="11">
        <v>690</v>
      </c>
      <c r="V28" s="11">
        <v>19.41</v>
      </c>
    </row>
    <row r="29" spans="1:22" x14ac:dyDescent="0.4">
      <c r="A29" s="9">
        <v>2</v>
      </c>
      <c r="B29" s="2" t="s">
        <v>0</v>
      </c>
      <c r="C29" s="2">
        <v>2007</v>
      </c>
      <c r="D29" s="1">
        <v>600.94000000000005</v>
      </c>
      <c r="E29" s="1">
        <v>1676</v>
      </c>
      <c r="F29" s="1">
        <v>1021</v>
      </c>
      <c r="G29" s="1">
        <v>473</v>
      </c>
      <c r="H29" s="14">
        <v>2.65</v>
      </c>
      <c r="I29" s="15">
        <v>23029</v>
      </c>
      <c r="J29" s="15">
        <v>15330</v>
      </c>
      <c r="K29" s="14">
        <v>1649.5</v>
      </c>
      <c r="L29" s="14">
        <v>1175.8</v>
      </c>
      <c r="M29" s="1">
        <v>1132</v>
      </c>
      <c r="N29" s="1">
        <v>43</v>
      </c>
      <c r="O29" s="16">
        <v>10071.9</v>
      </c>
      <c r="P29" s="17">
        <v>61470</v>
      </c>
      <c r="Q29" s="18">
        <v>99.4</v>
      </c>
      <c r="R29" s="16">
        <v>2534.1</v>
      </c>
      <c r="S29" s="16">
        <v>7438.4</v>
      </c>
      <c r="U29" s="11">
        <v>683</v>
      </c>
      <c r="V29" s="11">
        <v>19.41</v>
      </c>
    </row>
    <row r="30" spans="1:22" x14ac:dyDescent="0.4">
      <c r="A30" s="9">
        <v>2</v>
      </c>
      <c r="B30" s="2" t="s">
        <v>0</v>
      </c>
      <c r="C30" s="2">
        <v>2008</v>
      </c>
      <c r="D30" s="1">
        <v>656.61</v>
      </c>
      <c r="E30" s="1">
        <v>1771</v>
      </c>
      <c r="F30" s="1">
        <v>1079</v>
      </c>
      <c r="G30" s="1">
        <v>481.2</v>
      </c>
      <c r="H30" s="14">
        <v>2.58</v>
      </c>
      <c r="I30" s="15">
        <v>24725</v>
      </c>
      <c r="J30" s="15">
        <v>16460</v>
      </c>
      <c r="K30" s="14">
        <v>1959.29</v>
      </c>
      <c r="L30" s="14">
        <v>1160.7</v>
      </c>
      <c r="M30" s="1">
        <v>1181</v>
      </c>
      <c r="N30" s="1">
        <v>43.5</v>
      </c>
      <c r="O30" s="16">
        <v>11392</v>
      </c>
      <c r="P30" s="17">
        <v>66098</v>
      </c>
      <c r="Q30" s="18">
        <v>111.4</v>
      </c>
      <c r="R30" s="16">
        <v>2641.8</v>
      </c>
      <c r="S30" s="16">
        <v>8638.7999999999993</v>
      </c>
      <c r="U30" s="11">
        <v>623</v>
      </c>
      <c r="V30" s="11">
        <v>18.350000000000001</v>
      </c>
    </row>
    <row r="31" spans="1:22" x14ac:dyDescent="0.4">
      <c r="A31" s="9">
        <v>2</v>
      </c>
      <c r="B31" s="2" t="s">
        <v>0</v>
      </c>
      <c r="C31" s="2">
        <v>2009</v>
      </c>
      <c r="D31" s="1">
        <v>656.12</v>
      </c>
      <c r="E31" s="1">
        <v>1860</v>
      </c>
      <c r="F31" s="1">
        <v>1133</v>
      </c>
      <c r="G31" s="1">
        <v>488.7</v>
      </c>
      <c r="H31" s="14">
        <v>2.5299999999999998</v>
      </c>
      <c r="I31" s="15">
        <v>28165</v>
      </c>
      <c r="J31" s="15">
        <v>17893</v>
      </c>
      <c r="K31" s="14">
        <v>2319.37</v>
      </c>
      <c r="L31" s="14">
        <v>1462</v>
      </c>
      <c r="M31" s="1">
        <v>1224</v>
      </c>
      <c r="N31" s="1">
        <v>44.4</v>
      </c>
      <c r="O31" s="16">
        <v>12419</v>
      </c>
      <c r="P31" s="17">
        <v>68406</v>
      </c>
      <c r="Q31" s="18">
        <v>116.8</v>
      </c>
      <c r="R31" s="16">
        <v>2856.9</v>
      </c>
      <c r="S31" s="16">
        <v>9445.4</v>
      </c>
      <c r="U31" s="11"/>
      <c r="V31" s="11">
        <v>20.78</v>
      </c>
    </row>
    <row r="32" spans="1:22" x14ac:dyDescent="0.4">
      <c r="A32" s="9">
        <v>2</v>
      </c>
      <c r="B32" s="2" t="s">
        <v>0</v>
      </c>
      <c r="C32" s="2">
        <v>2010</v>
      </c>
      <c r="D32" s="1">
        <v>632.98</v>
      </c>
      <c r="E32" s="1">
        <v>1961.9</v>
      </c>
      <c r="F32" s="1">
        <v>1196</v>
      </c>
      <c r="G32" s="1">
        <v>496.1</v>
      </c>
      <c r="H32" s="14">
        <v>2.4500000000000002</v>
      </c>
      <c r="I32" s="15">
        <v>30665</v>
      </c>
      <c r="J32" s="15">
        <v>19934</v>
      </c>
      <c r="K32" s="14">
        <v>2717.32</v>
      </c>
      <c r="L32" s="14">
        <v>1403.5</v>
      </c>
      <c r="M32" s="1">
        <v>1383</v>
      </c>
      <c r="N32" s="1">
        <v>45</v>
      </c>
      <c r="O32" s="16">
        <v>14441.6</v>
      </c>
      <c r="P32" s="17">
        <v>75573</v>
      </c>
      <c r="Q32" s="18">
        <v>122.8</v>
      </c>
      <c r="R32" s="16">
        <v>3387.9</v>
      </c>
      <c r="S32" s="16">
        <v>10930.9</v>
      </c>
      <c r="U32" s="11"/>
      <c r="V32" s="11">
        <v>24.28</v>
      </c>
    </row>
    <row r="33" spans="1:22" x14ac:dyDescent="0.4">
      <c r="A33" s="9">
        <v>2</v>
      </c>
      <c r="B33" s="2" t="s">
        <v>0</v>
      </c>
      <c r="C33" s="2">
        <v>2011</v>
      </c>
      <c r="D33" s="1">
        <v>634.35</v>
      </c>
      <c r="E33" s="1">
        <v>2018.6</v>
      </c>
      <c r="F33" s="1">
        <v>1230</v>
      </c>
      <c r="G33" s="1">
        <v>503.1</v>
      </c>
      <c r="H33" s="14">
        <v>2.42</v>
      </c>
      <c r="I33" s="15">
        <v>34903</v>
      </c>
      <c r="J33" s="15">
        <v>21984</v>
      </c>
      <c r="K33" s="14">
        <v>3245.23</v>
      </c>
      <c r="L33" s="14">
        <v>1400.2</v>
      </c>
      <c r="M33" s="1">
        <v>1428</v>
      </c>
      <c r="N33" s="1">
        <v>45.6</v>
      </c>
      <c r="O33" s="16">
        <v>16627.900000000001</v>
      </c>
      <c r="P33" s="17">
        <v>83547</v>
      </c>
      <c r="Q33" s="18">
        <v>134.5</v>
      </c>
      <c r="R33" s="16">
        <v>3753.2</v>
      </c>
      <c r="S33" s="16">
        <v>12740.2</v>
      </c>
      <c r="U33" s="11"/>
      <c r="V33" s="11">
        <v>32.369999999999997</v>
      </c>
    </row>
    <row r="34" spans="1:22" x14ac:dyDescent="0.4">
      <c r="A34" s="9">
        <v>2</v>
      </c>
      <c r="B34" s="2" t="s">
        <v>0</v>
      </c>
      <c r="C34" s="2">
        <v>2012</v>
      </c>
      <c r="D34" s="1">
        <v>648.30999999999995</v>
      </c>
      <c r="E34" s="1">
        <v>2069.3000000000002</v>
      </c>
      <c r="F34" s="1">
        <v>1261</v>
      </c>
      <c r="G34" s="1">
        <v>509.2</v>
      </c>
      <c r="H34" s="14">
        <v>2.5299999999999998</v>
      </c>
      <c r="I34" s="15">
        <v>36469</v>
      </c>
      <c r="J34" s="15">
        <v>24046</v>
      </c>
      <c r="K34" s="14">
        <v>3685.31</v>
      </c>
      <c r="L34" s="14">
        <v>1789.2</v>
      </c>
      <c r="M34" s="1">
        <v>1464</v>
      </c>
      <c r="N34" s="1">
        <v>46.2</v>
      </c>
      <c r="O34" s="16">
        <v>18350.099999999999</v>
      </c>
      <c r="P34" s="17">
        <v>89778</v>
      </c>
      <c r="Q34" s="18">
        <v>148.4</v>
      </c>
      <c r="R34" s="16">
        <v>4060</v>
      </c>
      <c r="S34" s="16">
        <v>14141.7</v>
      </c>
      <c r="U34" s="11"/>
      <c r="V34" s="11">
        <v>34.29</v>
      </c>
    </row>
    <row r="35" spans="1:22" x14ac:dyDescent="0.4">
      <c r="A35" s="9">
        <v>2</v>
      </c>
      <c r="B35" s="2" t="s">
        <v>0</v>
      </c>
      <c r="C35" s="2">
        <v>2013</v>
      </c>
      <c r="D35" s="1">
        <v>671.69</v>
      </c>
      <c r="E35" s="1">
        <v>2114.8000000000002</v>
      </c>
      <c r="F35" s="1">
        <v>1289</v>
      </c>
      <c r="G35" s="1">
        <v>516.20000000000005</v>
      </c>
      <c r="H35" s="14">
        <v>2.61</v>
      </c>
      <c r="I35" s="15">
        <v>40321</v>
      </c>
      <c r="J35" s="15">
        <v>31632</v>
      </c>
      <c r="K35" s="14">
        <v>4173.66</v>
      </c>
      <c r="L35" s="14">
        <v>1785.7</v>
      </c>
      <c r="M35" s="1">
        <v>1498</v>
      </c>
      <c r="N35" s="1">
        <v>46.8</v>
      </c>
      <c r="O35" s="16">
        <v>20330.099999999999</v>
      </c>
      <c r="P35" s="17">
        <v>97178</v>
      </c>
      <c r="Q35" s="18">
        <v>159.80000000000001</v>
      </c>
      <c r="R35" s="16">
        <v>4392.8</v>
      </c>
      <c r="S35" s="16">
        <v>15777.4</v>
      </c>
      <c r="U35" s="11"/>
      <c r="V35" s="11">
        <v>33.090000000000003</v>
      </c>
    </row>
    <row r="36" spans="1:22" x14ac:dyDescent="0.4">
      <c r="A36" s="9">
        <v>2</v>
      </c>
      <c r="B36" s="2" t="s">
        <v>0</v>
      </c>
      <c r="C36" s="2">
        <v>2014</v>
      </c>
      <c r="D36" s="1">
        <v>733.84</v>
      </c>
      <c r="E36" s="1">
        <v>2151.6</v>
      </c>
      <c r="F36" s="1">
        <v>1311</v>
      </c>
      <c r="G36" s="1">
        <v>522.6</v>
      </c>
      <c r="H36" s="14">
        <v>2.4900000000000002</v>
      </c>
      <c r="I36" s="15">
        <v>48531.8</v>
      </c>
      <c r="J36" s="15">
        <v>33718</v>
      </c>
      <c r="K36" s="14">
        <v>4524.67</v>
      </c>
      <c r="L36" s="14">
        <v>2018.1</v>
      </c>
      <c r="M36" s="1">
        <v>1525</v>
      </c>
      <c r="N36" s="1">
        <v>47.4</v>
      </c>
      <c r="O36" s="16">
        <v>21944.1</v>
      </c>
      <c r="P36" s="17">
        <v>102869</v>
      </c>
      <c r="Q36" s="18">
        <v>159.19999999999999</v>
      </c>
      <c r="R36" s="16">
        <v>4663.3999999999996</v>
      </c>
      <c r="S36" s="16">
        <v>17121.5</v>
      </c>
      <c r="U36" s="11"/>
      <c r="V36" s="11">
        <v>37.369999999999997</v>
      </c>
    </row>
    <row r="37" spans="1:22" x14ac:dyDescent="0.4">
      <c r="A37" s="9">
        <v>2</v>
      </c>
      <c r="B37" s="2" t="s">
        <v>0</v>
      </c>
      <c r="C37" s="2">
        <v>2015</v>
      </c>
      <c r="D37" s="1">
        <v>790.33</v>
      </c>
      <c r="E37" s="1">
        <v>2170.5</v>
      </c>
      <c r="F37" s="1">
        <v>1323</v>
      </c>
      <c r="G37" s="1">
        <v>529.20000000000005</v>
      </c>
      <c r="H37" s="14">
        <v>2.54</v>
      </c>
      <c r="I37" s="15">
        <v>52859</v>
      </c>
      <c r="J37" s="15">
        <v>33642</v>
      </c>
      <c r="K37" s="14">
        <v>5737.7</v>
      </c>
      <c r="L37" s="14">
        <v>2174.5</v>
      </c>
      <c r="M37" s="1">
        <v>1541</v>
      </c>
      <c r="N37" s="1">
        <v>48.4</v>
      </c>
      <c r="O37" s="16">
        <v>23685.7</v>
      </c>
      <c r="P37" s="17">
        <v>109603</v>
      </c>
      <c r="Q37" s="18">
        <v>140.4</v>
      </c>
      <c r="R37" s="16">
        <v>4660.6000000000004</v>
      </c>
      <c r="S37" s="16">
        <v>18884.7</v>
      </c>
      <c r="U37" s="11"/>
      <c r="V37" s="11">
        <v>32.9</v>
      </c>
    </row>
    <row r="38" spans="1:22" x14ac:dyDescent="0.4">
      <c r="A38" s="9">
        <v>2</v>
      </c>
      <c r="B38" s="2" t="s">
        <v>0</v>
      </c>
      <c r="C38" s="2">
        <v>2016</v>
      </c>
      <c r="D38" s="1">
        <v>872.61</v>
      </c>
      <c r="E38" s="1">
        <v>2172.9</v>
      </c>
      <c r="F38" s="1">
        <v>1324</v>
      </c>
      <c r="G38" s="1">
        <v>538.20000000000005</v>
      </c>
      <c r="H38" s="14">
        <v>2.62</v>
      </c>
      <c r="I38" s="15">
        <v>57275</v>
      </c>
      <c r="J38" s="15">
        <v>38256</v>
      </c>
      <c r="K38" s="14">
        <v>6406.77</v>
      </c>
      <c r="L38" s="14">
        <v>2399.5</v>
      </c>
      <c r="M38" s="1">
        <v>1145</v>
      </c>
      <c r="N38" s="1">
        <v>48.4</v>
      </c>
      <c r="O38" s="16">
        <v>25669.1</v>
      </c>
      <c r="P38" s="17">
        <v>118198</v>
      </c>
      <c r="Q38" s="18">
        <v>129.80000000000001</v>
      </c>
      <c r="R38" s="16">
        <v>4944.3999999999996</v>
      </c>
      <c r="S38" s="16">
        <v>20594.900000000001</v>
      </c>
      <c r="U38" s="11"/>
      <c r="V38" s="11">
        <v>34.4</v>
      </c>
    </row>
    <row r="39" spans="1:22" x14ac:dyDescent="0.4">
      <c r="A39" s="9">
        <v>2</v>
      </c>
      <c r="B39" s="2" t="s">
        <v>0</v>
      </c>
      <c r="C39" s="2">
        <v>2017</v>
      </c>
      <c r="D39" s="1">
        <v>924.77</v>
      </c>
      <c r="E39" s="1">
        <v>2170.6999999999998</v>
      </c>
      <c r="F39" s="1">
        <v>1323</v>
      </c>
      <c r="G39" s="1">
        <v>543.1</v>
      </c>
      <c r="H39" s="14">
        <v>2.62</v>
      </c>
      <c r="I39" s="15">
        <v>64206</v>
      </c>
      <c r="J39" s="15">
        <v>40346</v>
      </c>
      <c r="K39" s="14">
        <v>6824.53</v>
      </c>
      <c r="L39" s="14">
        <v>2984.2</v>
      </c>
      <c r="M39" s="1">
        <v>1144</v>
      </c>
      <c r="N39" s="1">
        <v>48.4</v>
      </c>
      <c r="O39" s="16">
        <v>28014.9</v>
      </c>
      <c r="P39" s="17">
        <v>128994</v>
      </c>
      <c r="Q39" s="18">
        <v>120.4</v>
      </c>
      <c r="R39" s="16">
        <v>5326.8</v>
      </c>
      <c r="S39" s="16">
        <v>22567.8</v>
      </c>
      <c r="U39" s="11"/>
      <c r="V39" s="11">
        <v>37.6</v>
      </c>
    </row>
    <row r="40" spans="1:22" x14ac:dyDescent="0.4">
      <c r="A40" s="9">
        <v>2</v>
      </c>
      <c r="B40" s="2" t="s">
        <v>0</v>
      </c>
      <c r="C40" s="2">
        <v>2018</v>
      </c>
      <c r="D40" s="1">
        <v>975.7</v>
      </c>
      <c r="E40" s="1">
        <v>2154.1999999999998</v>
      </c>
      <c r="F40" s="1">
        <v>1313</v>
      </c>
      <c r="G40" s="1">
        <v>548.79999999999995</v>
      </c>
      <c r="H40" s="14">
        <v>2.58</v>
      </c>
      <c r="I40" s="15">
        <v>67990</v>
      </c>
      <c r="J40" s="15">
        <v>42926</v>
      </c>
      <c r="K40" s="19">
        <v>7972.6</v>
      </c>
      <c r="L40" s="14">
        <f>L39*0.893</f>
        <v>2664.8905999999997</v>
      </c>
      <c r="M40" s="1">
        <v>1136</v>
      </c>
      <c r="N40" s="1">
        <v>48.4</v>
      </c>
      <c r="O40" s="16">
        <v>30320</v>
      </c>
      <c r="P40" s="17">
        <v>140211</v>
      </c>
      <c r="Q40" s="18">
        <v>118.7</v>
      </c>
      <c r="R40" s="16">
        <v>5647.7</v>
      </c>
      <c r="S40" s="16">
        <v>24553.599999999999</v>
      </c>
      <c r="U40" s="11"/>
      <c r="V40" s="11">
        <v>39.5</v>
      </c>
    </row>
    <row r="41" spans="1:22" x14ac:dyDescent="0.4">
      <c r="A41" s="9">
        <v>2</v>
      </c>
      <c r="B41" s="2" t="s">
        <v>0</v>
      </c>
      <c r="C41" s="2">
        <v>2019</v>
      </c>
      <c r="E41" s="1" t="s">
        <v>25</v>
      </c>
      <c r="F41" s="15">
        <v>1312</v>
      </c>
      <c r="K41" s="19">
        <v>7892.6</v>
      </c>
      <c r="L41" s="14">
        <f>L40*0.962</f>
        <v>2563.6247571999997</v>
      </c>
      <c r="M41" s="9"/>
      <c r="N41" s="1"/>
      <c r="O41" s="14">
        <v>35371.300000000003</v>
      </c>
      <c r="P41" s="15">
        <v>164000</v>
      </c>
      <c r="Q41" s="20">
        <v>113.7</v>
      </c>
      <c r="R41" s="14">
        <v>5715.1</v>
      </c>
      <c r="S41" s="14">
        <v>29542.5</v>
      </c>
      <c r="U41" s="11"/>
      <c r="V41" s="11"/>
    </row>
    <row r="42" spans="1:22" x14ac:dyDescent="0.4">
      <c r="A42" s="1">
        <v>3</v>
      </c>
      <c r="B42" s="2" t="s">
        <v>26</v>
      </c>
      <c r="C42" s="2">
        <v>2000</v>
      </c>
      <c r="D42" s="1"/>
      <c r="E42" s="1">
        <v>701.24</v>
      </c>
      <c r="F42" s="21">
        <v>3596</v>
      </c>
      <c r="G42" s="1">
        <v>38.869999999999997</v>
      </c>
      <c r="H42" s="1">
        <v>3.21</v>
      </c>
      <c r="I42" s="15">
        <v>20906</v>
      </c>
      <c r="J42" s="15">
        <v>18201</v>
      </c>
      <c r="K42" s="14">
        <v>225.04</v>
      </c>
      <c r="L42" s="14">
        <v>286.20999999999998</v>
      </c>
      <c r="M42" s="9"/>
      <c r="N42" s="9">
        <v>45</v>
      </c>
      <c r="O42" s="16">
        <v>2187.4515000000001</v>
      </c>
      <c r="P42" s="17">
        <v>32800</v>
      </c>
      <c r="Q42" s="18">
        <v>17.337399999999999</v>
      </c>
      <c r="R42" s="16">
        <v>874.00810000000001</v>
      </c>
      <c r="S42" s="16">
        <v>774.11969999999997</v>
      </c>
      <c r="T42" s="1">
        <v>30.68</v>
      </c>
      <c r="U42" s="11"/>
      <c r="V42" s="11"/>
    </row>
    <row r="43" spans="1:22" x14ac:dyDescent="0.4">
      <c r="A43" s="1">
        <v>3</v>
      </c>
      <c r="B43" s="2" t="s">
        <v>26</v>
      </c>
      <c r="C43" s="2">
        <v>2001</v>
      </c>
      <c r="D43" s="1">
        <v>122</v>
      </c>
      <c r="E43" s="1">
        <v>724.57</v>
      </c>
      <c r="F43" s="21">
        <v>3710</v>
      </c>
      <c r="G43" s="1">
        <v>41.14</v>
      </c>
      <c r="H43" s="1">
        <v>3.21</v>
      </c>
      <c r="I43" s="15">
        <v>22760</v>
      </c>
      <c r="J43" s="15">
        <v>17815</v>
      </c>
      <c r="K43" s="14">
        <v>253.7</v>
      </c>
      <c r="L43" s="14">
        <v>284.39999999999998</v>
      </c>
      <c r="M43" s="9"/>
      <c r="N43" s="9">
        <v>45</v>
      </c>
      <c r="O43" s="16">
        <v>2482.4874</v>
      </c>
      <c r="P43" s="17">
        <v>34822</v>
      </c>
      <c r="Q43" s="18">
        <v>18.1096</v>
      </c>
      <c r="R43" s="16">
        <v>1055.6758</v>
      </c>
      <c r="S43" s="16">
        <v>880.86850000000004</v>
      </c>
      <c r="T43" s="1">
        <v>42.86</v>
      </c>
      <c r="U43" s="11"/>
      <c r="V43" s="11"/>
    </row>
    <row r="44" spans="1:22" x14ac:dyDescent="0.4">
      <c r="A44" s="1">
        <v>3</v>
      </c>
      <c r="B44" s="2" t="s">
        <v>26</v>
      </c>
      <c r="C44" s="2">
        <v>2002</v>
      </c>
      <c r="D44" s="1">
        <v>129</v>
      </c>
      <c r="E44" s="1">
        <v>746.62</v>
      </c>
      <c r="F44" s="21" t="s">
        <v>27</v>
      </c>
      <c r="G44" s="1">
        <v>44.73</v>
      </c>
      <c r="H44" s="1">
        <v>3.12</v>
      </c>
      <c r="I44" s="15">
        <v>24941</v>
      </c>
      <c r="J44" s="15">
        <v>18931</v>
      </c>
      <c r="K44" s="14">
        <v>307.77</v>
      </c>
      <c r="L44" s="14">
        <v>32.64</v>
      </c>
      <c r="M44" s="9"/>
      <c r="N44" s="9">
        <v>43.2</v>
      </c>
      <c r="O44" s="16">
        <v>2969.5183999999999</v>
      </c>
      <c r="P44" s="17">
        <v>40369</v>
      </c>
      <c r="Q44" s="18">
        <v>19.061800000000002</v>
      </c>
      <c r="R44" s="16">
        <v>1234.6850999999999</v>
      </c>
      <c r="S44" s="16">
        <v>1003.0753</v>
      </c>
      <c r="T44" s="1">
        <v>47.44</v>
      </c>
      <c r="U44" s="11"/>
      <c r="V44" s="11"/>
    </row>
    <row r="45" spans="1:22" x14ac:dyDescent="0.4">
      <c r="A45" s="1">
        <v>3</v>
      </c>
      <c r="B45" s="2" t="s">
        <v>26</v>
      </c>
      <c r="C45" s="2">
        <v>2003</v>
      </c>
      <c r="D45" s="1">
        <v>325</v>
      </c>
      <c r="E45" s="1">
        <v>778.27</v>
      </c>
      <c r="F45" s="21" t="s">
        <v>28</v>
      </c>
      <c r="G45" s="1">
        <v>47.55</v>
      </c>
      <c r="H45" s="1">
        <v>3.17</v>
      </c>
      <c r="I45" s="15">
        <v>23905.9</v>
      </c>
      <c r="J45" s="15">
        <v>14321</v>
      </c>
      <c r="K45" s="14">
        <v>348.95</v>
      </c>
      <c r="L45" s="14">
        <v>44.4</v>
      </c>
      <c r="M45" s="9"/>
      <c r="N45" s="9">
        <v>43.2</v>
      </c>
      <c r="O45" s="16">
        <v>3585.7235000000001</v>
      </c>
      <c r="P45" s="17">
        <v>47029</v>
      </c>
      <c r="Q45" s="18">
        <v>16.474399999999999</v>
      </c>
      <c r="R45" s="16">
        <v>1723.6554000000001</v>
      </c>
      <c r="S45" s="16">
        <v>1155.2772</v>
      </c>
      <c r="T45" s="1">
        <v>61.87</v>
      </c>
      <c r="U45" s="11"/>
      <c r="V45" s="11"/>
    </row>
    <row r="46" spans="1:22" x14ac:dyDescent="0.4">
      <c r="A46" s="1">
        <v>3</v>
      </c>
      <c r="B46" s="2" t="s">
        <v>26</v>
      </c>
      <c r="C46" s="2">
        <v>2004</v>
      </c>
      <c r="D46" s="1">
        <v>325</v>
      </c>
      <c r="E46" s="1">
        <v>800.8</v>
      </c>
      <c r="F46" s="21">
        <v>4101</v>
      </c>
      <c r="G46" s="1">
        <v>52.04</v>
      </c>
      <c r="H46" s="1">
        <v>3.17</v>
      </c>
      <c r="I46" s="15">
        <v>27596</v>
      </c>
      <c r="J46" s="15">
        <v>17810</v>
      </c>
      <c r="K46" s="14">
        <v>377.57</v>
      </c>
      <c r="L46" s="14">
        <v>67.510000000000005</v>
      </c>
      <c r="M46" s="9"/>
      <c r="N46" s="9">
        <v>45</v>
      </c>
      <c r="O46" s="16">
        <v>4282.1427999999996</v>
      </c>
      <c r="P46" s="17">
        <v>54236</v>
      </c>
      <c r="Q46" s="18">
        <v>14.1777</v>
      </c>
      <c r="R46" s="16">
        <v>2108.1396</v>
      </c>
      <c r="S46" s="16">
        <v>1300.4766</v>
      </c>
      <c r="T46" s="1">
        <v>79.5</v>
      </c>
      <c r="U46" s="11"/>
      <c r="V46" s="11"/>
    </row>
    <row r="47" spans="1:22" x14ac:dyDescent="0.4">
      <c r="A47" s="1">
        <v>3</v>
      </c>
      <c r="B47" s="2" t="s">
        <v>26</v>
      </c>
      <c r="C47" s="2">
        <v>2005</v>
      </c>
      <c r="D47" s="1">
        <v>333</v>
      </c>
      <c r="E47" s="1">
        <v>827.75</v>
      </c>
      <c r="F47" s="21">
        <v>4239</v>
      </c>
      <c r="G47" s="1">
        <v>57.01</v>
      </c>
      <c r="H47" s="1">
        <v>3.19</v>
      </c>
      <c r="I47" s="15">
        <v>28665</v>
      </c>
      <c r="J47" s="15">
        <v>21189</v>
      </c>
      <c r="K47" s="14">
        <v>599.16</v>
      </c>
      <c r="L47" s="14">
        <v>99.2</v>
      </c>
      <c r="M47" s="9">
        <v>932</v>
      </c>
      <c r="N47" s="9">
        <v>45</v>
      </c>
      <c r="O47" s="16">
        <v>5035.7700000000004</v>
      </c>
      <c r="P47" s="17">
        <v>61844</v>
      </c>
      <c r="Q47" s="18">
        <v>9.7385000000000002</v>
      </c>
      <c r="R47" s="16">
        <v>2633.4427000000001</v>
      </c>
      <c r="S47" s="16">
        <v>2307.7266</v>
      </c>
      <c r="T47" s="1">
        <v>115.7</v>
      </c>
      <c r="U47" s="11"/>
      <c r="V47" s="11"/>
    </row>
    <row r="48" spans="1:22" x14ac:dyDescent="0.4">
      <c r="A48" s="1">
        <v>3</v>
      </c>
      <c r="B48" s="2" t="s">
        <v>26</v>
      </c>
      <c r="C48" s="2">
        <v>2006</v>
      </c>
      <c r="D48" s="1">
        <v>359.5</v>
      </c>
      <c r="E48" s="1">
        <v>871.1</v>
      </c>
      <c r="F48" s="21">
        <v>4334.3500000000004</v>
      </c>
      <c r="G48" s="1">
        <v>61.37</v>
      </c>
      <c r="H48" s="1">
        <v>3.21</v>
      </c>
      <c r="I48" s="15">
        <v>32009</v>
      </c>
      <c r="J48" s="15">
        <v>16628</v>
      </c>
      <c r="K48" s="14">
        <v>571.14</v>
      </c>
      <c r="L48" s="14">
        <v>139.36000000000001</v>
      </c>
      <c r="M48" s="9">
        <v>4334</v>
      </c>
      <c r="N48" s="9">
        <v>45</v>
      </c>
      <c r="O48" s="16">
        <v>5920.66</v>
      </c>
      <c r="P48" s="17">
        <v>69702</v>
      </c>
      <c r="Q48" s="18">
        <v>6.9675000000000002</v>
      </c>
      <c r="R48" s="16">
        <v>3049.5319</v>
      </c>
      <c r="S48" s="16">
        <v>2757.0630000000001</v>
      </c>
      <c r="T48" s="1">
        <v>156.6</v>
      </c>
      <c r="U48" s="11"/>
      <c r="V48" s="11"/>
    </row>
    <row r="49" spans="1:22" x14ac:dyDescent="0.4">
      <c r="A49" s="1">
        <v>3</v>
      </c>
      <c r="B49" s="2" t="s">
        <v>26</v>
      </c>
      <c r="C49" s="2">
        <v>2007</v>
      </c>
      <c r="D49" s="1">
        <v>407</v>
      </c>
      <c r="E49" s="1">
        <v>912.37</v>
      </c>
      <c r="F49" s="21">
        <v>4411.78</v>
      </c>
      <c r="G49" s="1">
        <v>64.88</v>
      </c>
      <c r="H49" s="1">
        <v>3.27</v>
      </c>
      <c r="I49" s="15">
        <v>33593</v>
      </c>
      <c r="J49" s="15">
        <v>24365</v>
      </c>
      <c r="K49" s="19">
        <v>727.97</v>
      </c>
      <c r="L49" s="14">
        <v>184.78</v>
      </c>
      <c r="M49" s="9">
        <v>4412</v>
      </c>
      <c r="N49" s="9">
        <v>45</v>
      </c>
      <c r="O49" s="16">
        <v>6925.23</v>
      </c>
      <c r="P49" s="17">
        <v>77660</v>
      </c>
      <c r="Q49" s="18">
        <v>6.9412000000000003</v>
      </c>
      <c r="R49" s="16">
        <v>3404.7608</v>
      </c>
      <c r="S49" s="16">
        <v>3389.8685999999998</v>
      </c>
      <c r="T49" s="1">
        <v>193.5</v>
      </c>
      <c r="U49" s="11"/>
      <c r="V49" s="11"/>
    </row>
    <row r="50" spans="1:22" x14ac:dyDescent="0.4">
      <c r="A50" s="1">
        <v>3</v>
      </c>
      <c r="B50" s="2" t="s">
        <v>26</v>
      </c>
      <c r="C50" s="2">
        <v>2008</v>
      </c>
      <c r="D50" s="1">
        <v>440.69</v>
      </c>
      <c r="E50" s="1">
        <v>954.28</v>
      </c>
      <c r="F50" s="21">
        <v>4887</v>
      </c>
      <c r="G50" s="1">
        <v>67.099999999999994</v>
      </c>
      <c r="H50" s="1">
        <v>3.4</v>
      </c>
      <c r="I50" s="15">
        <v>26729</v>
      </c>
      <c r="J50" s="15">
        <v>19779</v>
      </c>
      <c r="K50" s="14">
        <v>889.86</v>
      </c>
      <c r="L50" s="14">
        <v>827.83</v>
      </c>
      <c r="M50" s="9">
        <v>4887</v>
      </c>
      <c r="N50" s="9">
        <v>45</v>
      </c>
      <c r="O50" s="16">
        <v>7941.43</v>
      </c>
      <c r="P50" s="17">
        <v>85088</v>
      </c>
      <c r="Q50" s="18">
        <v>6.6558000000000002</v>
      </c>
      <c r="R50" s="16">
        <v>3815.7846</v>
      </c>
      <c r="S50" s="16">
        <v>3984.0983000000001</v>
      </c>
      <c r="T50" s="1">
        <v>218.58</v>
      </c>
      <c r="U50" s="11"/>
      <c r="V50" s="11"/>
    </row>
    <row r="51" spans="1:22" x14ac:dyDescent="0.4">
      <c r="A51" s="1">
        <v>3</v>
      </c>
      <c r="B51" s="2" t="s">
        <v>26</v>
      </c>
      <c r="C51" s="2">
        <v>2009</v>
      </c>
      <c r="D51" s="1">
        <v>475.96</v>
      </c>
      <c r="E51" s="1">
        <v>995.01</v>
      </c>
      <c r="F51" s="21">
        <v>5095</v>
      </c>
      <c r="G51" s="1">
        <v>69.81</v>
      </c>
      <c r="H51" s="1">
        <v>3.46</v>
      </c>
      <c r="I51" s="15">
        <v>29245</v>
      </c>
      <c r="J51" s="15">
        <v>21526</v>
      </c>
      <c r="K51" s="14">
        <v>1000.84</v>
      </c>
      <c r="L51" s="14">
        <v>700.33</v>
      </c>
      <c r="M51" s="2">
        <v>4475</v>
      </c>
      <c r="N51" s="9">
        <v>45</v>
      </c>
      <c r="O51" s="16">
        <v>8485.82</v>
      </c>
      <c r="P51" s="17">
        <v>87066</v>
      </c>
      <c r="Q51" s="18">
        <v>6.6894</v>
      </c>
      <c r="R51" s="16">
        <v>3827.0762</v>
      </c>
      <c r="S51" s="16">
        <v>4367.5519999999997</v>
      </c>
      <c r="T51" s="1">
        <v>233.73</v>
      </c>
      <c r="U51" s="11"/>
      <c r="V51" s="11"/>
    </row>
    <row r="52" spans="1:22" x14ac:dyDescent="0.4">
      <c r="A52" s="1">
        <v>3</v>
      </c>
      <c r="B52" s="2" t="s">
        <v>26</v>
      </c>
      <c r="C52" s="2">
        <v>2010</v>
      </c>
      <c r="D52" s="1">
        <v>479.25</v>
      </c>
      <c r="E52" s="1">
        <v>1037.2</v>
      </c>
      <c r="F52" s="21">
        <v>5311</v>
      </c>
      <c r="G52" s="1">
        <v>71.44</v>
      </c>
      <c r="H52" s="1">
        <v>3.51</v>
      </c>
      <c r="I52" s="15">
        <v>32381</v>
      </c>
      <c r="J52" s="15">
        <v>22807</v>
      </c>
      <c r="K52" s="14">
        <v>1266.07</v>
      </c>
      <c r="L52" s="14">
        <v>741.74</v>
      </c>
      <c r="M52" s="9">
        <v>5208</v>
      </c>
      <c r="N52" s="9">
        <v>45</v>
      </c>
      <c r="O52" s="16">
        <v>10002.219999999999</v>
      </c>
      <c r="P52" s="17">
        <v>98437</v>
      </c>
      <c r="Q52" s="18">
        <v>6.47</v>
      </c>
      <c r="R52" s="16">
        <v>4523.37</v>
      </c>
      <c r="S52" s="16">
        <v>5051.67</v>
      </c>
      <c r="T52" s="1">
        <v>272.95999999999998</v>
      </c>
      <c r="U52" s="11"/>
      <c r="V52" s="11"/>
    </row>
    <row r="53" spans="1:22" x14ac:dyDescent="0.4">
      <c r="A53" s="1">
        <v>3</v>
      </c>
      <c r="B53" s="2" t="s">
        <v>26</v>
      </c>
      <c r="C53" s="2">
        <v>2011</v>
      </c>
      <c r="D53" s="1">
        <v>481.82</v>
      </c>
      <c r="E53" s="1">
        <v>1046.74</v>
      </c>
      <c r="F53" s="21">
        <v>5360</v>
      </c>
      <c r="G53" s="1">
        <v>74.540000000000006</v>
      </c>
      <c r="H53" s="1">
        <v>3.59</v>
      </c>
      <c r="I53" s="15">
        <v>36505</v>
      </c>
      <c r="J53" s="15">
        <v>24080</v>
      </c>
      <c r="K53" s="14">
        <v>1590.56</v>
      </c>
      <c r="L53" s="14">
        <v>763.02</v>
      </c>
      <c r="M53" s="2">
        <v>5256</v>
      </c>
      <c r="N53" s="9">
        <v>45</v>
      </c>
      <c r="O53" s="16">
        <v>11807.23</v>
      </c>
      <c r="P53" s="17">
        <v>113316</v>
      </c>
      <c r="Q53" s="18">
        <v>6.55</v>
      </c>
      <c r="R53" s="16">
        <v>5343.32</v>
      </c>
      <c r="S53" s="16">
        <v>6155.65</v>
      </c>
      <c r="U53" s="11"/>
      <c r="V53" s="11"/>
    </row>
    <row r="54" spans="1:22" x14ac:dyDescent="0.4">
      <c r="A54" s="1">
        <v>3</v>
      </c>
      <c r="B54" s="2" t="s">
        <v>26</v>
      </c>
      <c r="C54" s="2">
        <v>2012</v>
      </c>
      <c r="D54" s="1">
        <v>489.84</v>
      </c>
      <c r="E54" s="1">
        <v>1054.74</v>
      </c>
      <c r="F54" s="21">
        <v>5282</v>
      </c>
      <c r="G54" s="1">
        <v>78.290000000000006</v>
      </c>
      <c r="H54" s="1">
        <v>3.67</v>
      </c>
      <c r="I54" s="15">
        <v>40742</v>
      </c>
      <c r="J54" s="15">
        <v>26728</v>
      </c>
      <c r="K54" s="14">
        <v>1569.01</v>
      </c>
      <c r="L54" s="14">
        <v>569.48</v>
      </c>
      <c r="M54" s="9">
        <v>5282</v>
      </c>
      <c r="N54" s="9">
        <v>45</v>
      </c>
      <c r="O54" s="16">
        <v>13319.68</v>
      </c>
      <c r="P54" s="17">
        <v>126765</v>
      </c>
      <c r="Q54" s="18">
        <v>6.3</v>
      </c>
      <c r="R54" s="16">
        <v>5737.64</v>
      </c>
      <c r="S54" s="16">
        <v>7206.12</v>
      </c>
      <c r="U54" s="11"/>
      <c r="V54" s="11"/>
    </row>
    <row r="55" spans="1:22" x14ac:dyDescent="0.4">
      <c r="A55" s="1">
        <v>3</v>
      </c>
      <c r="B55" s="2" t="s">
        <v>26</v>
      </c>
      <c r="C55" s="2">
        <v>2013</v>
      </c>
      <c r="D55" s="1">
        <v>521.69000000000005</v>
      </c>
      <c r="E55" s="1">
        <v>1062.8900000000001</v>
      </c>
      <c r="F55" s="21">
        <v>5323</v>
      </c>
      <c r="G55" s="1">
        <v>84.83</v>
      </c>
      <c r="H55" s="1">
        <v>3.66</v>
      </c>
      <c r="I55" s="15">
        <v>44653</v>
      </c>
      <c r="J55" s="15">
        <v>28812</v>
      </c>
      <c r="K55" s="14">
        <v>1690.83</v>
      </c>
      <c r="L55" s="14">
        <v>619.66</v>
      </c>
      <c r="M55" s="2">
        <v>5323</v>
      </c>
      <c r="N55" s="9">
        <v>45</v>
      </c>
      <c r="O55" s="16">
        <v>14979.45</v>
      </c>
      <c r="P55" s="17">
        <v>141474</v>
      </c>
      <c r="Q55" s="18">
        <v>5.25</v>
      </c>
      <c r="R55" s="16">
        <v>6296.85</v>
      </c>
      <c r="S55" s="16">
        <v>8198.14</v>
      </c>
      <c r="U55" s="11"/>
      <c r="V55" s="11"/>
    </row>
    <row r="56" spans="1:22" x14ac:dyDescent="0.4">
      <c r="A56" s="1">
        <v>3</v>
      </c>
      <c r="B56" s="2" t="s">
        <v>26</v>
      </c>
      <c r="C56" s="2">
        <v>2014</v>
      </c>
      <c r="D56" s="1">
        <v>541.14</v>
      </c>
      <c r="E56" s="1">
        <v>1077.8900000000001</v>
      </c>
      <c r="F56" s="21">
        <v>5398</v>
      </c>
      <c r="G56" s="1">
        <v>89.76</v>
      </c>
      <c r="H56" s="1">
        <v>3.7</v>
      </c>
      <c r="I56" s="15">
        <v>40948</v>
      </c>
      <c r="J56" s="15">
        <v>28853</v>
      </c>
      <c r="K56" s="14">
        <v>2166.1799999999998</v>
      </c>
      <c r="L56" s="14">
        <v>589.08000000000004</v>
      </c>
      <c r="M56" s="9">
        <v>5398</v>
      </c>
      <c r="N56" s="9">
        <v>45</v>
      </c>
      <c r="O56" s="16">
        <v>16449.48</v>
      </c>
      <c r="P56" s="17">
        <v>153677</v>
      </c>
      <c r="Q56" s="18">
        <v>5.58</v>
      </c>
      <c r="R56" s="16">
        <v>6812.02</v>
      </c>
      <c r="S56" s="16">
        <v>9184.2199999999993</v>
      </c>
      <c r="U56" s="11"/>
      <c r="V56" s="11"/>
    </row>
    <row r="57" spans="1:22" x14ac:dyDescent="0.4">
      <c r="A57" s="1">
        <v>3</v>
      </c>
      <c r="B57" s="2" t="s">
        <v>26</v>
      </c>
      <c r="C57" s="2">
        <v>2015</v>
      </c>
      <c r="D57" s="1">
        <v>574.83000000000004</v>
      </c>
      <c r="E57" s="1">
        <v>1137.8699999999999</v>
      </c>
      <c r="F57" s="21">
        <v>5697</v>
      </c>
      <c r="G57" s="1">
        <v>94.92</v>
      </c>
      <c r="H57" s="1">
        <v>3.74</v>
      </c>
      <c r="I57" s="15">
        <v>44633.3</v>
      </c>
      <c r="J57" s="15">
        <v>32359</v>
      </c>
      <c r="K57" s="14">
        <v>3521.67</v>
      </c>
      <c r="L57" s="14">
        <v>713.5</v>
      </c>
      <c r="M57" s="9">
        <v>5697</v>
      </c>
      <c r="N57" s="9">
        <v>45</v>
      </c>
      <c r="O57" s="16">
        <v>18014.07</v>
      </c>
      <c r="P57" s="17">
        <v>162599</v>
      </c>
      <c r="Q57" s="18">
        <v>6.65</v>
      </c>
      <c r="R57" s="16">
        <v>7207.94</v>
      </c>
      <c r="S57" s="16">
        <v>10288.280000000001</v>
      </c>
      <c r="U57" s="11"/>
      <c r="V57" s="11"/>
    </row>
    <row r="58" spans="1:22" x14ac:dyDescent="0.4">
      <c r="A58" s="1">
        <v>3</v>
      </c>
      <c r="B58" s="2" t="s">
        <v>26</v>
      </c>
      <c r="C58" s="2">
        <v>2016</v>
      </c>
      <c r="D58" s="1">
        <v>572.28</v>
      </c>
      <c r="E58" s="1">
        <v>1190.8399999999999</v>
      </c>
      <c r="F58" s="21">
        <v>5962</v>
      </c>
      <c r="G58" s="1">
        <v>100.13</v>
      </c>
      <c r="H58" s="1">
        <v>3.84</v>
      </c>
      <c r="I58" s="15">
        <v>48695</v>
      </c>
      <c r="J58" s="15">
        <v>36481</v>
      </c>
      <c r="K58" s="14">
        <v>4211.04</v>
      </c>
      <c r="L58" s="14">
        <v>864.95</v>
      </c>
      <c r="M58" s="9">
        <v>5962</v>
      </c>
      <c r="N58" s="9">
        <v>45</v>
      </c>
      <c r="O58" s="16">
        <v>20079.7</v>
      </c>
      <c r="P58" s="17">
        <v>172453</v>
      </c>
      <c r="Q58" s="18">
        <v>7.17</v>
      </c>
      <c r="R58" s="16">
        <v>7780.45</v>
      </c>
      <c r="S58" s="16">
        <v>11704.97</v>
      </c>
      <c r="U58" s="11"/>
      <c r="V58" s="11"/>
    </row>
    <row r="59" spans="1:22" x14ac:dyDescent="0.4">
      <c r="A59" s="1">
        <v>3</v>
      </c>
      <c r="B59" s="2" t="s">
        <v>26</v>
      </c>
      <c r="C59" s="2">
        <v>2017</v>
      </c>
      <c r="D59" s="1">
        <v>618.83000000000004</v>
      </c>
      <c r="E59" s="1">
        <v>1252.83</v>
      </c>
      <c r="F59" s="21">
        <v>6234</v>
      </c>
      <c r="G59" s="1">
        <v>107.64</v>
      </c>
      <c r="H59" s="1">
        <v>4.04</v>
      </c>
      <c r="I59" s="15">
        <v>52938</v>
      </c>
      <c r="J59" s="15">
        <v>38320</v>
      </c>
      <c r="K59" s="14">
        <v>4593.8</v>
      </c>
      <c r="L59" s="14">
        <v>1163.45</v>
      </c>
      <c r="M59" s="9">
        <v>6234</v>
      </c>
      <c r="N59" s="9">
        <v>45</v>
      </c>
      <c r="O59" s="16">
        <v>22490.06</v>
      </c>
      <c r="P59" s="17">
        <v>183544</v>
      </c>
      <c r="Q59" s="18">
        <v>19.57</v>
      </c>
      <c r="R59" s="16">
        <v>9318.1</v>
      </c>
      <c r="S59" s="16">
        <v>13152.39</v>
      </c>
      <c r="U59" s="11"/>
      <c r="V59" s="11"/>
    </row>
    <row r="60" spans="1:22" x14ac:dyDescent="0.4">
      <c r="A60" s="1">
        <v>3</v>
      </c>
      <c r="B60" s="2" t="s">
        <v>26</v>
      </c>
      <c r="C60" s="2">
        <v>2018</v>
      </c>
      <c r="D60" s="1">
        <v>702</v>
      </c>
      <c r="E60" s="1">
        <v>1302.6600000000001</v>
      </c>
      <c r="F60" s="21">
        <v>6484</v>
      </c>
      <c r="G60" s="1" t="s">
        <v>29</v>
      </c>
      <c r="H60" s="1">
        <v>3.96</v>
      </c>
      <c r="I60" s="15">
        <v>57543</v>
      </c>
      <c r="J60" s="15">
        <v>40535</v>
      </c>
      <c r="K60" s="14">
        <v>4282.5600000000004</v>
      </c>
      <c r="L60" s="14">
        <v>1419.6</v>
      </c>
      <c r="M60" s="9">
        <v>6484</v>
      </c>
      <c r="N60" s="9">
        <v>45</v>
      </c>
      <c r="O60" s="16">
        <v>24221.98</v>
      </c>
      <c r="P60" s="17">
        <v>189568</v>
      </c>
      <c r="Q60" s="18">
        <v>22.09</v>
      </c>
      <c r="R60" s="16">
        <v>9961.9500000000007</v>
      </c>
      <c r="S60" s="16">
        <v>14237.94</v>
      </c>
      <c r="U60" s="11"/>
      <c r="V60" s="11"/>
    </row>
    <row r="61" spans="1:22" x14ac:dyDescent="0.4">
      <c r="A61" s="1">
        <v>3</v>
      </c>
      <c r="B61" s="2" t="s">
        <v>26</v>
      </c>
      <c r="C61" s="2">
        <v>2019</v>
      </c>
      <c r="D61" s="1"/>
      <c r="F61" s="1"/>
      <c r="G61" s="1"/>
      <c r="H61" s="1"/>
      <c r="I61" s="15">
        <v>62522.400000000001</v>
      </c>
      <c r="J61" s="15">
        <v>43112.65</v>
      </c>
      <c r="K61" s="14">
        <v>4551</v>
      </c>
      <c r="L61" s="14">
        <f>L57*1.336</f>
        <v>953.2360000000001</v>
      </c>
      <c r="M61" s="9"/>
      <c r="O61" s="16">
        <v>26927.09</v>
      </c>
      <c r="P61" s="17">
        <v>203489</v>
      </c>
      <c r="Q61" s="18">
        <v>25.2</v>
      </c>
      <c r="R61" s="16">
        <v>10495.84</v>
      </c>
      <c r="S61" s="16">
        <v>16406.060000000001</v>
      </c>
      <c r="U61" s="11"/>
      <c r="V61" s="11"/>
    </row>
    <row r="62" spans="1:22" x14ac:dyDescent="0.4">
      <c r="A62" s="1">
        <v>4</v>
      </c>
      <c r="B62" s="2" t="s">
        <v>30</v>
      </c>
      <c r="C62" s="2">
        <v>2000</v>
      </c>
      <c r="D62" s="1">
        <v>166</v>
      </c>
      <c r="E62" s="1">
        <v>994.8</v>
      </c>
      <c r="F62" s="1">
        <v>1337</v>
      </c>
      <c r="G62" s="1">
        <v>210.04</v>
      </c>
      <c r="H62" s="1"/>
      <c r="I62" s="15">
        <v>13967</v>
      </c>
      <c r="J62" s="15">
        <v>10989</v>
      </c>
      <c r="K62" s="14">
        <v>240.72</v>
      </c>
      <c r="L62" s="14">
        <v>309.07</v>
      </c>
      <c r="M62" s="22">
        <v>943</v>
      </c>
      <c r="N62" s="9">
        <v>31.6</v>
      </c>
      <c r="O62" s="16">
        <v>2492.7433999999998</v>
      </c>
      <c r="P62" s="17">
        <v>25626</v>
      </c>
      <c r="Q62" s="18">
        <v>94.371799999999993</v>
      </c>
      <c r="R62" s="16">
        <v>1032.0463999999999</v>
      </c>
      <c r="S62" s="16">
        <v>1249.4947</v>
      </c>
      <c r="U62" s="11">
        <v>264.14</v>
      </c>
      <c r="V62" s="11"/>
    </row>
    <row r="63" spans="1:22" x14ac:dyDescent="0.4">
      <c r="A63" s="1">
        <v>4</v>
      </c>
      <c r="B63" s="2" t="s">
        <v>30</v>
      </c>
      <c r="C63" s="2">
        <v>2001</v>
      </c>
      <c r="D63" s="1">
        <v>244</v>
      </c>
      <c r="E63" s="1" t="s">
        <v>31</v>
      </c>
      <c r="F63" s="1">
        <v>1341</v>
      </c>
      <c r="G63" s="1">
        <v>213.58</v>
      </c>
      <c r="H63" s="1"/>
      <c r="I63" s="15">
        <v>14694</v>
      </c>
      <c r="J63" s="15">
        <v>11361</v>
      </c>
      <c r="K63" s="14">
        <v>292.63</v>
      </c>
      <c r="L63" s="14">
        <v>317.63</v>
      </c>
      <c r="M63" s="22">
        <v>959</v>
      </c>
      <c r="N63" s="9">
        <v>31.44</v>
      </c>
      <c r="O63" s="16">
        <v>2841.6511</v>
      </c>
      <c r="P63" s="17">
        <v>28537</v>
      </c>
      <c r="Q63" s="18">
        <v>97.280600000000007</v>
      </c>
      <c r="R63" s="16">
        <v>1125.0617</v>
      </c>
      <c r="S63" s="16">
        <v>1463.4150999999999</v>
      </c>
      <c r="U63" s="11">
        <v>343.44</v>
      </c>
      <c r="V63" s="11"/>
    </row>
    <row r="64" spans="1:22" x14ac:dyDescent="0.4">
      <c r="A64" s="1">
        <v>4</v>
      </c>
      <c r="B64" s="2" t="s">
        <v>30</v>
      </c>
      <c r="C64" s="2">
        <v>2002</v>
      </c>
      <c r="D64" s="1">
        <v>260</v>
      </c>
      <c r="E64" s="1">
        <v>984.76</v>
      </c>
      <c r="F64" s="1">
        <v>1325</v>
      </c>
      <c r="G64" s="1">
        <v>216.25</v>
      </c>
      <c r="H64" s="1">
        <v>3.15</v>
      </c>
      <c r="I64" s="15">
        <v>15117</v>
      </c>
      <c r="J64" s="15">
        <v>10683</v>
      </c>
      <c r="K64" s="14">
        <v>326.67</v>
      </c>
      <c r="L64" s="14">
        <v>279.48</v>
      </c>
      <c r="M64" s="22">
        <v>970</v>
      </c>
      <c r="N64" s="9">
        <v>32.64</v>
      </c>
      <c r="O64" s="16">
        <v>3203.9616000000001</v>
      </c>
      <c r="P64" s="17">
        <v>32339</v>
      </c>
      <c r="Q64" s="18">
        <v>103.07210000000001</v>
      </c>
      <c r="R64" s="16">
        <v>1227.1346000000001</v>
      </c>
      <c r="S64" s="16">
        <v>1671.2692999999999</v>
      </c>
      <c r="U64" s="11">
        <v>414.97</v>
      </c>
      <c r="V64" s="11"/>
    </row>
    <row r="65" spans="1:22" x14ac:dyDescent="0.4">
      <c r="A65" s="1">
        <v>4</v>
      </c>
      <c r="B65" s="2" t="s">
        <v>30</v>
      </c>
      <c r="C65" s="2">
        <v>2003</v>
      </c>
      <c r="D65" s="1">
        <v>231</v>
      </c>
      <c r="E65" s="1">
        <v>972.93</v>
      </c>
      <c r="F65" s="1">
        <v>1309</v>
      </c>
      <c r="G65" s="1">
        <v>220.29</v>
      </c>
      <c r="H65" s="1"/>
      <c r="I65" s="15">
        <v>15003</v>
      </c>
      <c r="J65" s="15">
        <v>13211</v>
      </c>
      <c r="K65" s="14">
        <v>370.09</v>
      </c>
      <c r="L65" s="14">
        <v>57.25</v>
      </c>
      <c r="M65" s="22">
        <v>976</v>
      </c>
      <c r="N65" s="9">
        <v>34.19</v>
      </c>
      <c r="O65" s="16">
        <v>3758.6165999999998</v>
      </c>
      <c r="P65" s="17">
        <v>38398</v>
      </c>
      <c r="Q65" s="18">
        <v>105.6302</v>
      </c>
      <c r="R65" s="16">
        <v>1508.1220000000001</v>
      </c>
      <c r="S65" s="16">
        <v>1883.1265000000001</v>
      </c>
      <c r="U65" s="11">
        <v>516.75</v>
      </c>
      <c r="V65" s="11"/>
    </row>
    <row r="66" spans="1:22" x14ac:dyDescent="0.4">
      <c r="A66" s="1">
        <v>4</v>
      </c>
      <c r="B66" s="2" t="s">
        <v>30</v>
      </c>
      <c r="C66" s="2">
        <v>2004</v>
      </c>
      <c r="D66" s="1">
        <v>269</v>
      </c>
      <c r="E66" s="1">
        <v>966.06</v>
      </c>
      <c r="F66" s="1">
        <v>1299</v>
      </c>
      <c r="G66" s="1">
        <v>225.97</v>
      </c>
      <c r="H66" s="1">
        <v>3.08</v>
      </c>
      <c r="I66" s="15">
        <v>16884</v>
      </c>
      <c r="J66" s="15">
        <v>13121</v>
      </c>
      <c r="K66" s="14">
        <v>408.34</v>
      </c>
      <c r="L66" s="14">
        <v>73.72</v>
      </c>
      <c r="M66" s="22">
        <v>993</v>
      </c>
      <c r="N66" s="9">
        <v>35.03</v>
      </c>
      <c r="O66" s="16">
        <v>4450.5502999999999</v>
      </c>
      <c r="P66" s="17">
        <v>45906</v>
      </c>
      <c r="Q66" s="18">
        <v>115.4957</v>
      </c>
      <c r="R66" s="16">
        <v>1817.7152000000001</v>
      </c>
      <c r="S66" s="16">
        <v>2182.5967999999998</v>
      </c>
      <c r="U66" s="11">
        <v>623.14</v>
      </c>
      <c r="V66" s="11"/>
    </row>
    <row r="67" spans="1:22" x14ac:dyDescent="0.4">
      <c r="A67" s="1">
        <v>4</v>
      </c>
      <c r="B67" s="2" t="s">
        <v>30</v>
      </c>
      <c r="C67" s="2">
        <v>2005</v>
      </c>
      <c r="D67" s="1">
        <v>280</v>
      </c>
      <c r="E67" s="1">
        <v>949.68</v>
      </c>
      <c r="F67" s="1">
        <v>1277</v>
      </c>
      <c r="G67" s="1">
        <v>230.29</v>
      </c>
      <c r="H67" s="1">
        <v>3.12</v>
      </c>
      <c r="I67" s="15">
        <v>18287</v>
      </c>
      <c r="J67" s="15">
        <v>14468</v>
      </c>
      <c r="K67" s="14">
        <v>438.41</v>
      </c>
      <c r="L67" s="14">
        <v>85.4</v>
      </c>
      <c r="M67" s="22">
        <v>1010</v>
      </c>
      <c r="N67" s="9">
        <v>36.380000000000003</v>
      </c>
      <c r="O67" s="16">
        <v>5187.8500000000004</v>
      </c>
      <c r="P67" s="17">
        <v>54160</v>
      </c>
      <c r="Q67" s="18">
        <v>130.2159</v>
      </c>
      <c r="R67" s="16">
        <v>2045.2183</v>
      </c>
      <c r="S67" s="16">
        <v>2978.7941000000001</v>
      </c>
      <c r="U67" s="11">
        <v>738.58</v>
      </c>
      <c r="V67" s="11"/>
    </row>
    <row r="68" spans="1:22" x14ac:dyDescent="0.4">
      <c r="A68" s="1">
        <v>4</v>
      </c>
      <c r="B68" s="2" t="s">
        <v>30</v>
      </c>
      <c r="C68" s="2">
        <v>2006</v>
      </c>
      <c r="D68" s="1">
        <v>299.8</v>
      </c>
      <c r="E68" s="1">
        <v>996.66</v>
      </c>
      <c r="F68" s="1">
        <v>1312</v>
      </c>
      <c r="G68" s="1">
        <v>234.65</v>
      </c>
      <c r="H68" s="1">
        <v>3.1</v>
      </c>
      <c r="I68" s="15">
        <v>19851</v>
      </c>
      <c r="J68" s="15">
        <v>15445</v>
      </c>
      <c r="K68" s="14">
        <v>506.79</v>
      </c>
      <c r="L68" s="14">
        <v>548.65</v>
      </c>
      <c r="M68" s="2">
        <v>2625</v>
      </c>
      <c r="N68" s="9">
        <v>36.79</v>
      </c>
      <c r="O68" s="16">
        <v>6124.2</v>
      </c>
      <c r="P68" s="17">
        <v>62930</v>
      </c>
      <c r="Q68" s="18">
        <v>145.1036</v>
      </c>
      <c r="R68" s="16">
        <v>2430.018</v>
      </c>
      <c r="S68" s="16">
        <v>3498.7060999999999</v>
      </c>
      <c r="U68" s="11">
        <v>814.28</v>
      </c>
      <c r="V68" s="11"/>
    </row>
    <row r="69" spans="1:22" x14ac:dyDescent="0.4">
      <c r="A69" s="1">
        <v>4</v>
      </c>
      <c r="B69" s="2" t="s">
        <v>30</v>
      </c>
      <c r="C69" s="2">
        <v>2007</v>
      </c>
      <c r="D69" s="1">
        <v>340</v>
      </c>
      <c r="E69" s="1">
        <v>1053.01</v>
      </c>
      <c r="F69" s="1">
        <v>1351.26</v>
      </c>
      <c r="G69" s="1">
        <v>238.25</v>
      </c>
      <c r="H69" s="1">
        <v>3.14</v>
      </c>
      <c r="I69" s="15">
        <v>22469</v>
      </c>
      <c r="J69" s="15">
        <v>18951</v>
      </c>
      <c r="K69" s="14">
        <v>623.69000000000005</v>
      </c>
      <c r="L69" s="14">
        <v>539.62</v>
      </c>
      <c r="M69" s="2">
        <v>2766</v>
      </c>
      <c r="N69" s="9">
        <v>37.14</v>
      </c>
      <c r="O69" s="16">
        <v>7202.95</v>
      </c>
      <c r="P69" s="17">
        <v>70284</v>
      </c>
      <c r="Q69" s="18">
        <v>149.87370000000001</v>
      </c>
      <c r="R69" s="16">
        <v>2806.7628</v>
      </c>
      <c r="S69" s="16">
        <v>4152.5448999999999</v>
      </c>
      <c r="U69" s="11">
        <v>888.35</v>
      </c>
      <c r="V69" s="11"/>
    </row>
    <row r="70" spans="1:22" x14ac:dyDescent="0.4">
      <c r="A70" s="1">
        <v>4</v>
      </c>
      <c r="B70" s="2" t="s">
        <v>30</v>
      </c>
      <c r="C70" s="2">
        <v>2008</v>
      </c>
      <c r="D70" s="1">
        <v>345.1</v>
      </c>
      <c r="E70" s="1">
        <v>1115.3399999999999</v>
      </c>
      <c r="F70" s="1">
        <v>1531</v>
      </c>
      <c r="G70" s="1">
        <v>242.56</v>
      </c>
      <c r="H70" s="1">
        <v>3.12</v>
      </c>
      <c r="I70" s="15">
        <v>25317</v>
      </c>
      <c r="J70" s="15">
        <v>20836</v>
      </c>
      <c r="K70" s="14">
        <v>713.35</v>
      </c>
      <c r="L70" s="14">
        <v>605.86</v>
      </c>
      <c r="M70" s="2">
        <v>2304</v>
      </c>
      <c r="N70" s="9">
        <v>37.46</v>
      </c>
      <c r="O70" s="16">
        <v>8366.02</v>
      </c>
      <c r="P70" s="17">
        <v>77165</v>
      </c>
      <c r="Q70" s="18">
        <v>167.721</v>
      </c>
      <c r="R70" s="16">
        <v>3198.9634999999998</v>
      </c>
      <c r="S70" s="16">
        <v>4849.1306000000004</v>
      </c>
      <c r="U70" s="11">
        <v>938.77</v>
      </c>
      <c r="V70" s="11"/>
    </row>
    <row r="71" spans="1:22" x14ac:dyDescent="0.4">
      <c r="A71" s="1">
        <v>4</v>
      </c>
      <c r="B71" s="2" t="s">
        <v>30</v>
      </c>
      <c r="C71" s="2">
        <v>2009</v>
      </c>
      <c r="D71" s="1">
        <v>370.97</v>
      </c>
      <c r="E71" s="1">
        <v>1186.97</v>
      </c>
      <c r="F71" s="1">
        <v>1629</v>
      </c>
      <c r="G71" s="1">
        <v>247.44</v>
      </c>
      <c r="H71" s="1">
        <v>3.17</v>
      </c>
      <c r="I71" s="15">
        <v>27610</v>
      </c>
      <c r="J71" s="15">
        <v>22821</v>
      </c>
      <c r="K71" s="14">
        <v>789.92</v>
      </c>
      <c r="L71" s="14">
        <v>1020.54</v>
      </c>
      <c r="M71" s="2">
        <v>2486</v>
      </c>
      <c r="N71" s="9">
        <v>38.21</v>
      </c>
      <c r="O71" s="16">
        <v>9240.58</v>
      </c>
      <c r="P71" s="17">
        <v>80272</v>
      </c>
      <c r="Q71" s="18">
        <v>172.28370000000001</v>
      </c>
      <c r="R71" s="16">
        <v>3405.1588000000002</v>
      </c>
      <c r="S71" s="16">
        <v>5560.7709999999997</v>
      </c>
      <c r="U71" s="11">
        <v>1001.75</v>
      </c>
      <c r="V71" s="11"/>
    </row>
    <row r="72" spans="1:22" x14ac:dyDescent="0.4">
      <c r="A72" s="1">
        <v>4</v>
      </c>
      <c r="B72" s="2" t="s">
        <v>30</v>
      </c>
      <c r="C72" s="2">
        <v>2010</v>
      </c>
      <c r="D72" s="1">
        <v>356.62</v>
      </c>
      <c r="E72" s="1">
        <v>1270.96</v>
      </c>
      <c r="F72" s="1">
        <v>1744</v>
      </c>
      <c r="G72" s="1">
        <v>252.68</v>
      </c>
      <c r="H72" s="1">
        <v>3.17</v>
      </c>
      <c r="I72" s="15">
        <v>30658</v>
      </c>
      <c r="J72" s="15">
        <v>25012</v>
      </c>
      <c r="K72" s="14">
        <v>977.32</v>
      </c>
      <c r="L72" s="14">
        <v>1332.21</v>
      </c>
      <c r="M72" s="2">
        <v>2261</v>
      </c>
      <c r="N72" s="9">
        <v>40.15</v>
      </c>
      <c r="O72" s="16">
        <v>10859.29</v>
      </c>
      <c r="P72" s="17">
        <v>88361</v>
      </c>
      <c r="Q72" s="18">
        <v>188.56</v>
      </c>
      <c r="R72" s="16">
        <v>4002.27</v>
      </c>
      <c r="S72" s="16">
        <v>6557.45</v>
      </c>
      <c r="U72" s="11">
        <v>1046.8800000000001</v>
      </c>
      <c r="V72" s="11"/>
    </row>
    <row r="73" spans="1:22" x14ac:dyDescent="0.4">
      <c r="A73" s="1">
        <v>4</v>
      </c>
      <c r="B73" s="2" t="s">
        <v>30</v>
      </c>
      <c r="C73" s="2">
        <v>2011</v>
      </c>
      <c r="D73" s="1">
        <v>349.43</v>
      </c>
      <c r="E73" s="1">
        <v>1275.1400000000001</v>
      </c>
      <c r="F73" s="1">
        <v>1750</v>
      </c>
      <c r="G73" s="1">
        <v>259.57</v>
      </c>
      <c r="H73" s="1">
        <v>3.17</v>
      </c>
      <c r="I73" s="15">
        <v>34438</v>
      </c>
      <c r="J73" s="15">
        <v>28210</v>
      </c>
      <c r="K73" s="14">
        <v>1181.25</v>
      </c>
      <c r="L73" s="14">
        <v>997.73</v>
      </c>
      <c r="M73" s="2">
        <v>2835</v>
      </c>
      <c r="N73" s="9">
        <v>40.299999999999997</v>
      </c>
      <c r="O73" s="16">
        <v>12562.12</v>
      </c>
      <c r="P73" s="17">
        <v>98677</v>
      </c>
      <c r="Q73" s="18">
        <v>204.54</v>
      </c>
      <c r="R73" s="16">
        <v>4576.9799999999996</v>
      </c>
      <c r="S73" s="16">
        <v>7641.92</v>
      </c>
      <c r="U73" s="11">
        <v>1100.0999999999999</v>
      </c>
      <c r="V73" s="11"/>
    </row>
    <row r="74" spans="1:22" x14ac:dyDescent="0.4">
      <c r="A74" s="1">
        <v>4</v>
      </c>
      <c r="B74" s="2" t="s">
        <v>30</v>
      </c>
      <c r="C74" s="2">
        <v>2012</v>
      </c>
      <c r="D74" s="1">
        <v>413.35</v>
      </c>
      <c r="E74" s="1">
        <v>1283.8900000000001</v>
      </c>
      <c r="F74" s="1">
        <v>1771</v>
      </c>
      <c r="G74" s="1">
        <v>264.61</v>
      </c>
      <c r="H74" s="1">
        <v>3.16</v>
      </c>
      <c r="I74" s="15">
        <v>38054</v>
      </c>
      <c r="J74" s="15">
        <v>30490</v>
      </c>
      <c r="K74" s="14">
        <v>1343.65</v>
      </c>
      <c r="L74" s="14">
        <v>1065.01</v>
      </c>
      <c r="M74" s="2">
        <v>7317</v>
      </c>
      <c r="N74" s="9">
        <v>40.5</v>
      </c>
      <c r="O74" s="16">
        <v>13697.91</v>
      </c>
      <c r="P74" s="17">
        <v>107055</v>
      </c>
      <c r="Q74" s="18">
        <v>213.76</v>
      </c>
      <c r="R74" s="16">
        <v>4720.6499999999996</v>
      </c>
      <c r="S74" s="16">
        <v>8616.7900000000009</v>
      </c>
      <c r="U74" s="11">
        <v>1142.17</v>
      </c>
      <c r="V74" s="11"/>
    </row>
    <row r="75" spans="1:22" x14ac:dyDescent="0.4">
      <c r="A75" s="1">
        <v>4</v>
      </c>
      <c r="B75" s="2" t="s">
        <v>30</v>
      </c>
      <c r="C75" s="2">
        <v>2013</v>
      </c>
      <c r="D75" s="1">
        <v>394.29</v>
      </c>
      <c r="E75" s="1">
        <v>1292.68</v>
      </c>
      <c r="F75" s="1">
        <v>1783</v>
      </c>
      <c r="G75" s="1">
        <v>270.61</v>
      </c>
      <c r="H75" s="1">
        <v>3.21</v>
      </c>
      <c r="I75" s="15">
        <v>42066</v>
      </c>
      <c r="J75" s="15">
        <v>33157</v>
      </c>
      <c r="K75" s="14">
        <v>1386.13</v>
      </c>
      <c r="L75" s="14">
        <v>1137.19</v>
      </c>
      <c r="M75" s="2">
        <v>7614</v>
      </c>
      <c r="N75" s="9">
        <v>41.01</v>
      </c>
      <c r="O75" s="16">
        <v>15663.48</v>
      </c>
      <c r="P75" s="17">
        <v>121584</v>
      </c>
      <c r="Q75" s="18">
        <v>228.87</v>
      </c>
      <c r="R75" s="16">
        <v>5227.38</v>
      </c>
      <c r="S75" s="16">
        <v>9963.9</v>
      </c>
      <c r="U75" s="11">
        <v>1181.1099999999999</v>
      </c>
      <c r="V75" s="11"/>
    </row>
    <row r="76" spans="1:22" x14ac:dyDescent="0.4">
      <c r="A76" s="1">
        <v>4</v>
      </c>
      <c r="B76" s="2" t="s">
        <v>30</v>
      </c>
      <c r="C76" s="2">
        <v>2014</v>
      </c>
      <c r="D76" s="1">
        <v>430.21</v>
      </c>
      <c r="E76" s="1">
        <v>1308.05</v>
      </c>
      <c r="F76" s="1">
        <v>1804</v>
      </c>
      <c r="G76" s="1">
        <v>276.5</v>
      </c>
      <c r="H76" s="1"/>
      <c r="I76" s="15">
        <v>42955</v>
      </c>
      <c r="J76" s="15">
        <v>33385</v>
      </c>
      <c r="K76" s="14">
        <v>1436.22</v>
      </c>
      <c r="L76" s="14">
        <v>1246.6600000000001</v>
      </c>
      <c r="M76" s="2">
        <v>7912</v>
      </c>
      <c r="N76" s="9">
        <v>41.5</v>
      </c>
      <c r="O76" s="16">
        <v>16896.62</v>
      </c>
      <c r="P76" s="17">
        <v>129938</v>
      </c>
      <c r="Q76" s="18">
        <v>218.7</v>
      </c>
      <c r="R76" s="16">
        <v>5590.97</v>
      </c>
      <c r="S76" s="16">
        <v>10897.2</v>
      </c>
      <c r="U76" s="11">
        <v>1209.96</v>
      </c>
      <c r="V76" s="11"/>
    </row>
    <row r="77" spans="1:22" x14ac:dyDescent="0.4">
      <c r="A77" s="1">
        <v>4</v>
      </c>
      <c r="B77" s="2" t="s">
        <v>30</v>
      </c>
      <c r="C77" s="2">
        <v>2015</v>
      </c>
      <c r="D77" s="1">
        <v>455.84</v>
      </c>
      <c r="E77" s="1">
        <v>1350.11</v>
      </c>
      <c r="F77" s="1">
        <v>1863</v>
      </c>
      <c r="G77" s="1">
        <v>280.27</v>
      </c>
      <c r="H77" s="1">
        <v>2.98</v>
      </c>
      <c r="I77" s="15">
        <v>46734.6</v>
      </c>
      <c r="J77" s="15">
        <v>35753</v>
      </c>
      <c r="K77" s="14">
        <v>1727.72</v>
      </c>
      <c r="L77" s="14">
        <v>1339.08</v>
      </c>
      <c r="M77" s="2">
        <v>5940</v>
      </c>
      <c r="N77" s="9">
        <v>41.6</v>
      </c>
      <c r="O77" s="16">
        <v>18313.8</v>
      </c>
      <c r="P77" s="17">
        <v>137793</v>
      </c>
      <c r="Q77" s="18">
        <v>226.84</v>
      </c>
      <c r="R77" s="16">
        <v>5726.08</v>
      </c>
      <c r="S77" s="16">
        <v>12147.49</v>
      </c>
      <c r="U77" s="11">
        <v>1221.3</v>
      </c>
      <c r="V77" s="11"/>
    </row>
    <row r="78" spans="1:22" x14ac:dyDescent="0.4">
      <c r="A78" s="1">
        <v>4</v>
      </c>
      <c r="B78" s="2" t="s">
        <v>30</v>
      </c>
      <c r="C78" s="2">
        <v>2016</v>
      </c>
      <c r="D78" s="1">
        <v>504.36</v>
      </c>
      <c r="E78" s="1">
        <v>1404.35</v>
      </c>
      <c r="F78" s="1">
        <v>1937</v>
      </c>
      <c r="G78" s="1">
        <v>287.10000000000002</v>
      </c>
      <c r="H78" s="1">
        <v>3.03</v>
      </c>
      <c r="I78" s="15">
        <v>50941</v>
      </c>
      <c r="J78" s="15">
        <v>38398</v>
      </c>
      <c r="K78" s="14">
        <v>1943.75</v>
      </c>
      <c r="L78" s="14">
        <v>1516.45</v>
      </c>
      <c r="M78" s="2">
        <v>1171</v>
      </c>
      <c r="N78" s="9">
        <v>41.8</v>
      </c>
      <c r="O78" s="16">
        <v>19782.189999999999</v>
      </c>
      <c r="P78" s="17">
        <v>143638</v>
      </c>
      <c r="Q78" s="18">
        <v>239.28</v>
      </c>
      <c r="R78" s="16">
        <v>5751.59</v>
      </c>
      <c r="S78" s="16">
        <v>13556.57</v>
      </c>
      <c r="U78" s="11">
        <v>1214.58</v>
      </c>
      <c r="V78" s="11"/>
    </row>
    <row r="79" spans="1:22" x14ac:dyDescent="0.4">
      <c r="A79" s="1">
        <v>4</v>
      </c>
      <c r="B79" s="2" t="s">
        <v>30</v>
      </c>
      <c r="C79" s="2">
        <v>2017</v>
      </c>
      <c r="D79" s="1">
        <v>526.11</v>
      </c>
      <c r="E79" s="1">
        <v>1449.84</v>
      </c>
      <c r="F79" s="1">
        <v>2000</v>
      </c>
      <c r="G79" s="1">
        <v>295.02</v>
      </c>
      <c r="H79" s="1">
        <v>3.05</v>
      </c>
      <c r="I79" s="15">
        <v>55400</v>
      </c>
      <c r="J79" s="15">
        <v>40637</v>
      </c>
      <c r="K79" s="14">
        <v>2186.0100000000002</v>
      </c>
      <c r="L79" s="14">
        <v>1684.3</v>
      </c>
      <c r="M79" s="2">
        <v>5645</v>
      </c>
      <c r="N79" s="9">
        <v>42.54</v>
      </c>
      <c r="O79" s="16">
        <v>21503.15</v>
      </c>
      <c r="P79" s="17">
        <v>150678</v>
      </c>
      <c r="Q79" s="18">
        <v>220.45</v>
      </c>
      <c r="R79" s="16">
        <v>6011.01</v>
      </c>
      <c r="S79" s="16">
        <v>15271.69</v>
      </c>
      <c r="U79" s="11">
        <v>1188.74</v>
      </c>
      <c r="V79" s="11"/>
    </row>
    <row r="80" spans="1:22" x14ac:dyDescent="0.4">
      <c r="A80" s="1">
        <v>4</v>
      </c>
      <c r="B80" s="2" t="s">
        <v>30</v>
      </c>
      <c r="C80" s="2">
        <v>2018</v>
      </c>
      <c r="D80" s="1">
        <v>557.55999999999995</v>
      </c>
      <c r="E80" s="1">
        <v>1490.44</v>
      </c>
      <c r="F80" s="1">
        <v>2056</v>
      </c>
      <c r="G80" s="1">
        <v>305.99</v>
      </c>
      <c r="H80" s="1">
        <v>3.06</v>
      </c>
      <c r="I80" s="15">
        <v>59982</v>
      </c>
      <c r="J80" s="15">
        <v>42181</v>
      </c>
      <c r="K80" s="14">
        <v>2506.1799999999998</v>
      </c>
      <c r="L80" s="14">
        <f>L76*1.123</f>
        <v>1399.99918</v>
      </c>
      <c r="M80" s="9">
        <v>2005</v>
      </c>
      <c r="N80" s="9">
        <v>45.13</v>
      </c>
      <c r="O80" s="16">
        <v>22859.35</v>
      </c>
      <c r="P80" s="17">
        <v>155491</v>
      </c>
      <c r="Q80" s="18">
        <v>223.44</v>
      </c>
      <c r="R80" s="16">
        <v>6234.07</v>
      </c>
      <c r="S80" s="16">
        <v>16401.84</v>
      </c>
      <c r="U80" s="11">
        <v>1171.0899999999999</v>
      </c>
      <c r="V80" s="11"/>
    </row>
    <row r="81" spans="1:22" x14ac:dyDescent="0.4">
      <c r="A81" s="1">
        <v>4</v>
      </c>
      <c r="B81" s="2" t="s">
        <v>30</v>
      </c>
      <c r="C81" s="2">
        <v>2019</v>
      </c>
      <c r="D81" s="1"/>
      <c r="E81" s="1" t="s">
        <v>32</v>
      </c>
      <c r="F81" s="1"/>
      <c r="G81" s="1"/>
      <c r="H81" s="1"/>
      <c r="I81" s="15">
        <v>65052</v>
      </c>
      <c r="J81" s="15">
        <v>45049</v>
      </c>
      <c r="K81" s="14">
        <v>2865.12</v>
      </c>
      <c r="L81" s="14">
        <f>L77*1.125</f>
        <v>1506.4649999999999</v>
      </c>
      <c r="M81" s="9"/>
      <c r="O81" s="16">
        <v>23628.6</v>
      </c>
      <c r="P81" s="17">
        <v>156427</v>
      </c>
      <c r="Q81" s="18">
        <v>251.37</v>
      </c>
      <c r="R81" s="16">
        <v>6454</v>
      </c>
      <c r="S81" s="16">
        <v>16923.23</v>
      </c>
      <c r="U81" s="11"/>
      <c r="V81" s="11"/>
    </row>
    <row r="82" spans="1:22" x14ac:dyDescent="0.4">
      <c r="A82" s="1">
        <v>5</v>
      </c>
      <c r="B82" s="1" t="s">
        <v>2</v>
      </c>
      <c r="C82" s="1">
        <v>2000</v>
      </c>
      <c r="D82" s="1">
        <v>173.3</v>
      </c>
      <c r="E82" s="1">
        <v>2848.82</v>
      </c>
      <c r="F82" s="1"/>
      <c r="G82" s="1">
        <v>938.87</v>
      </c>
      <c r="H82" s="1"/>
      <c r="I82" s="15">
        <v>6176</v>
      </c>
      <c r="J82" s="15">
        <v>5570</v>
      </c>
      <c r="K82" s="14">
        <v>187.64</v>
      </c>
      <c r="L82" s="14">
        <v>262.93</v>
      </c>
      <c r="M82" s="9"/>
      <c r="N82" s="1">
        <v>21.8</v>
      </c>
      <c r="O82" s="16">
        <v>1791</v>
      </c>
      <c r="P82" s="17">
        <v>5157</v>
      </c>
      <c r="Q82" s="18">
        <v>284.87</v>
      </c>
      <c r="R82" s="16">
        <v>760.03</v>
      </c>
      <c r="S82" s="16">
        <v>746.1</v>
      </c>
      <c r="U82" s="1">
        <v>43</v>
      </c>
      <c r="V82" s="1"/>
    </row>
    <row r="83" spans="1:22" x14ac:dyDescent="0.4">
      <c r="A83" s="1">
        <v>5</v>
      </c>
      <c r="B83" s="1" t="s">
        <v>2</v>
      </c>
      <c r="C83" s="1">
        <v>2001</v>
      </c>
      <c r="D83" s="1">
        <v>164.6</v>
      </c>
      <c r="E83" s="1">
        <v>2829.21</v>
      </c>
      <c r="F83" s="1"/>
      <c r="G83" s="1">
        <v>950.56</v>
      </c>
      <c r="H83" s="1">
        <v>3.23</v>
      </c>
      <c r="I83" s="15">
        <v>6721</v>
      </c>
      <c r="J83" s="15">
        <v>5874</v>
      </c>
      <c r="K83" s="14">
        <v>237.55</v>
      </c>
      <c r="L83" s="14">
        <v>328.32</v>
      </c>
      <c r="M83" s="9"/>
      <c r="N83" s="1">
        <v>22.09</v>
      </c>
      <c r="O83" s="16">
        <v>1976.86</v>
      </c>
      <c r="P83" s="17">
        <v>5655</v>
      </c>
      <c r="Q83" s="18">
        <v>294.89999999999998</v>
      </c>
      <c r="R83" s="16">
        <v>841.95</v>
      </c>
      <c r="S83" s="16">
        <v>840.01</v>
      </c>
      <c r="U83" s="1">
        <v>55</v>
      </c>
      <c r="V83" s="1">
        <v>1.1000000000000001</v>
      </c>
    </row>
    <row r="84" spans="1:22" s="15" customFormat="1" x14ac:dyDescent="0.4">
      <c r="A84" s="1">
        <v>5</v>
      </c>
      <c r="B84" s="1" t="s">
        <v>2</v>
      </c>
      <c r="C84" s="1">
        <v>2002</v>
      </c>
      <c r="D84" s="1">
        <v>211.7</v>
      </c>
      <c r="E84" s="1">
        <v>2814.83</v>
      </c>
      <c r="F84" s="1"/>
      <c r="G84" s="1">
        <v>961.69</v>
      </c>
      <c r="H84" s="1">
        <v>3.24</v>
      </c>
      <c r="I84" s="15">
        <v>7238</v>
      </c>
      <c r="J84" s="15">
        <v>6360</v>
      </c>
      <c r="K84" s="14">
        <v>305.86</v>
      </c>
      <c r="L84" s="14">
        <v>499.27</v>
      </c>
      <c r="M84" s="9">
        <v>1283</v>
      </c>
      <c r="N84" s="1">
        <v>16.5</v>
      </c>
      <c r="O84" s="16">
        <v>2232.86</v>
      </c>
      <c r="P84" s="17">
        <v>6353</v>
      </c>
      <c r="Q84" s="18">
        <v>317.87</v>
      </c>
      <c r="R84" s="16">
        <v>958.87</v>
      </c>
      <c r="S84" s="16">
        <v>956.12</v>
      </c>
      <c r="T84" s="1"/>
      <c r="U84" s="1">
        <v>68</v>
      </c>
      <c r="V84" s="1">
        <v>1.3</v>
      </c>
    </row>
    <row r="85" spans="1:22" s="15" customFormat="1" x14ac:dyDescent="0.4">
      <c r="A85" s="1">
        <v>5</v>
      </c>
      <c r="B85" s="1" t="s">
        <v>2</v>
      </c>
      <c r="C85" s="1">
        <v>2003</v>
      </c>
      <c r="D85" s="1">
        <v>215.3</v>
      </c>
      <c r="E85" s="1">
        <v>2803.19</v>
      </c>
      <c r="F85" s="1"/>
      <c r="G85" s="1">
        <v>977.01</v>
      </c>
      <c r="H85" s="1">
        <v>3.2</v>
      </c>
      <c r="I85" s="15">
        <v>8094</v>
      </c>
      <c r="J85" s="15">
        <v>7118</v>
      </c>
      <c r="K85" s="14">
        <v>341.58</v>
      </c>
      <c r="L85" s="14">
        <v>691.55</v>
      </c>
      <c r="M85" s="9">
        <v>1057</v>
      </c>
      <c r="N85" s="1">
        <v>16.600000000000001</v>
      </c>
      <c r="O85" s="16">
        <v>2555.7199999999998</v>
      </c>
      <c r="P85" s="17">
        <v>8075</v>
      </c>
      <c r="Q85" s="18">
        <v>339.06</v>
      </c>
      <c r="R85" s="16">
        <v>1135.31</v>
      </c>
      <c r="S85" s="16">
        <v>1081.3499999999999</v>
      </c>
      <c r="T85" s="1"/>
      <c r="U85" s="1">
        <v>82</v>
      </c>
      <c r="V85" s="1">
        <v>1</v>
      </c>
    </row>
    <row r="86" spans="1:22" s="15" customFormat="1" x14ac:dyDescent="0.4">
      <c r="A86" s="1">
        <v>5</v>
      </c>
      <c r="B86" s="1" t="s">
        <v>2</v>
      </c>
      <c r="C86" s="1">
        <v>2004</v>
      </c>
      <c r="D86" s="1">
        <v>237.2</v>
      </c>
      <c r="E86" s="1">
        <v>2793.32</v>
      </c>
      <c r="F86" s="1"/>
      <c r="G86" s="1">
        <v>988.59</v>
      </c>
      <c r="H86" s="1">
        <v>3.18</v>
      </c>
      <c r="I86" s="15">
        <v>9221</v>
      </c>
      <c r="J86" s="15">
        <v>7973</v>
      </c>
      <c r="K86" s="14">
        <v>395.72</v>
      </c>
      <c r="L86" s="14">
        <v>614.42999999999995</v>
      </c>
      <c r="M86" s="9">
        <v>1088</v>
      </c>
      <c r="N86" s="1">
        <v>20.9</v>
      </c>
      <c r="O86" s="16">
        <v>3048.03</v>
      </c>
      <c r="P86" s="17">
        <v>9608</v>
      </c>
      <c r="Q86" s="18">
        <v>428.05</v>
      </c>
      <c r="R86" s="16">
        <v>1386.84</v>
      </c>
      <c r="S86" s="16">
        <v>1233.1400000000001</v>
      </c>
      <c r="T86" s="1"/>
      <c r="U86" s="1">
        <v>97</v>
      </c>
      <c r="V86" s="1">
        <v>1.1000000000000001</v>
      </c>
    </row>
    <row r="87" spans="1:22" x14ac:dyDescent="0.4">
      <c r="A87" s="1">
        <v>5</v>
      </c>
      <c r="B87" s="1" t="s">
        <v>2</v>
      </c>
      <c r="C87" s="1">
        <v>2005</v>
      </c>
      <c r="D87" s="1">
        <v>237.6</v>
      </c>
      <c r="E87" s="1">
        <v>2798</v>
      </c>
      <c r="F87" s="1"/>
      <c r="G87" s="1">
        <v>1010.41</v>
      </c>
      <c r="H87" s="1">
        <v>3.14</v>
      </c>
      <c r="I87" s="15">
        <v>10244</v>
      </c>
      <c r="J87" s="15">
        <v>8623</v>
      </c>
      <c r="K87" s="14">
        <v>487.35</v>
      </c>
      <c r="M87" s="9">
        <v>1093</v>
      </c>
      <c r="N87" s="1">
        <v>21.6</v>
      </c>
      <c r="O87" s="16">
        <v>3486.22</v>
      </c>
      <c r="P87" s="17">
        <v>10978</v>
      </c>
      <c r="Q87" s="18">
        <v>463.4</v>
      </c>
      <c r="R87" s="16">
        <v>1577.66</v>
      </c>
      <c r="S87" s="16">
        <v>1445.16</v>
      </c>
      <c r="U87" s="1">
        <v>113</v>
      </c>
      <c r="V87" s="1">
        <v>1.82</v>
      </c>
    </row>
    <row r="88" spans="1:22" x14ac:dyDescent="0.4">
      <c r="A88" s="1">
        <v>5</v>
      </c>
      <c r="B88" s="1" t="s">
        <v>2</v>
      </c>
      <c r="C88" s="1">
        <v>2006</v>
      </c>
      <c r="D88" s="1">
        <v>243.9</v>
      </c>
      <c r="E88" s="1">
        <v>2808</v>
      </c>
      <c r="F88" s="1"/>
      <c r="G88" s="1">
        <v>1030.6600000000001</v>
      </c>
      <c r="H88" s="1">
        <v>3.1</v>
      </c>
      <c r="I88" s="15">
        <v>11570</v>
      </c>
      <c r="J88" s="15">
        <v>9399</v>
      </c>
      <c r="K88" s="14">
        <v>594.29999999999995</v>
      </c>
      <c r="L88" s="14">
        <v>465.85</v>
      </c>
      <c r="M88" s="9">
        <v>1474</v>
      </c>
      <c r="N88" s="1">
        <v>22.94</v>
      </c>
      <c r="O88" s="16">
        <v>3929.67</v>
      </c>
      <c r="P88" s="17">
        <v>12437</v>
      </c>
      <c r="Q88" s="18">
        <v>386.38</v>
      </c>
      <c r="R88" s="16">
        <v>1888.21</v>
      </c>
      <c r="S88" s="16">
        <v>1655.08</v>
      </c>
      <c r="U88" s="1">
        <v>127</v>
      </c>
      <c r="V88" s="11">
        <v>1.86</v>
      </c>
    </row>
    <row r="89" spans="1:22" x14ac:dyDescent="0.4">
      <c r="A89" s="1">
        <v>5</v>
      </c>
      <c r="B89" s="1" t="s">
        <v>2</v>
      </c>
      <c r="C89" s="1">
        <v>2007</v>
      </c>
      <c r="D89" s="1">
        <v>200.52</v>
      </c>
      <c r="E89" s="1">
        <v>2816</v>
      </c>
      <c r="F89" s="1"/>
      <c r="G89" s="1">
        <v>1056.97</v>
      </c>
      <c r="H89" s="1">
        <v>3.06</v>
      </c>
      <c r="I89" s="15">
        <v>13715</v>
      </c>
      <c r="J89" s="15">
        <v>9890</v>
      </c>
      <c r="K89" s="14">
        <v>768.4</v>
      </c>
      <c r="M89" s="9">
        <v>1527</v>
      </c>
      <c r="N89" s="1">
        <v>31.81</v>
      </c>
      <c r="O89" s="16">
        <v>4698.25</v>
      </c>
      <c r="P89" s="17">
        <v>14622</v>
      </c>
      <c r="Q89" s="18">
        <v>476.63</v>
      </c>
      <c r="R89" s="16">
        <v>2202.4</v>
      </c>
      <c r="S89" s="16">
        <v>2019.22</v>
      </c>
      <c r="U89" s="1">
        <v>138</v>
      </c>
      <c r="V89" s="11">
        <v>1.02</v>
      </c>
    </row>
    <row r="90" spans="1:22" x14ac:dyDescent="0.4">
      <c r="A90" s="1">
        <v>5</v>
      </c>
      <c r="B90" s="1" t="s">
        <v>2</v>
      </c>
      <c r="C90" s="1">
        <v>2008</v>
      </c>
      <c r="D90" s="1">
        <v>225.19</v>
      </c>
      <c r="E90" s="1">
        <v>2839</v>
      </c>
      <c r="F90" s="1"/>
      <c r="G90" s="1">
        <v>1080.1500000000001</v>
      </c>
      <c r="H90" s="1"/>
      <c r="I90" s="15">
        <v>15709</v>
      </c>
      <c r="J90" s="15">
        <v>11147</v>
      </c>
      <c r="K90" s="14">
        <v>1010.7</v>
      </c>
      <c r="L90" s="14">
        <v>720.58</v>
      </c>
      <c r="M90" s="9">
        <v>1574</v>
      </c>
      <c r="N90" s="1">
        <v>34.1</v>
      </c>
      <c r="O90" s="16">
        <v>5817.55</v>
      </c>
      <c r="P90" s="17">
        <v>18025</v>
      </c>
      <c r="Q90" s="18">
        <v>563.09</v>
      </c>
      <c r="R90" s="16">
        <v>2613.3000000000002</v>
      </c>
      <c r="S90" s="16">
        <v>2641.16</v>
      </c>
      <c r="U90" s="1">
        <v>149</v>
      </c>
      <c r="V90" s="11">
        <v>1.33</v>
      </c>
    </row>
    <row r="91" spans="1:22" x14ac:dyDescent="0.4">
      <c r="A91" s="1">
        <v>5</v>
      </c>
      <c r="B91" s="1" t="s">
        <v>2</v>
      </c>
      <c r="C91" s="1">
        <v>2009</v>
      </c>
      <c r="D91" s="1">
        <v>224.3</v>
      </c>
      <c r="E91" s="1">
        <v>2859</v>
      </c>
      <c r="F91" s="1"/>
      <c r="G91" s="1">
        <v>1110.7</v>
      </c>
      <c r="H91" s="1">
        <v>2.95</v>
      </c>
      <c r="I91" s="15">
        <v>17191</v>
      </c>
      <c r="J91" s="15">
        <v>12144</v>
      </c>
      <c r="K91" s="14">
        <v>1298.4000000000001</v>
      </c>
      <c r="L91" s="14">
        <v>1542.57</v>
      </c>
      <c r="M91" s="9">
        <v>1637</v>
      </c>
      <c r="N91" s="1">
        <v>36.76</v>
      </c>
      <c r="O91" s="16">
        <v>6559.99</v>
      </c>
      <c r="P91" s="17">
        <v>22916</v>
      </c>
      <c r="Q91" s="18">
        <v>589.83000000000004</v>
      </c>
      <c r="R91" s="16">
        <v>2973.33</v>
      </c>
      <c r="S91" s="16">
        <v>2996.83</v>
      </c>
      <c r="U91" s="1"/>
      <c r="V91" s="11">
        <v>1.76</v>
      </c>
    </row>
    <row r="92" spans="1:22" x14ac:dyDescent="0.4">
      <c r="A92" s="1">
        <v>5</v>
      </c>
      <c r="B92" s="1" t="s">
        <v>2</v>
      </c>
      <c r="C92" s="1">
        <v>2010</v>
      </c>
      <c r="D92" s="1">
        <v>256.68</v>
      </c>
      <c r="E92" s="1">
        <v>2884.62</v>
      </c>
      <c r="F92" s="1"/>
      <c r="G92" s="1">
        <v>1154.83</v>
      </c>
      <c r="H92" s="1">
        <v>2.86</v>
      </c>
      <c r="I92" s="15">
        <v>19100</v>
      </c>
      <c r="J92" s="15">
        <v>13335</v>
      </c>
      <c r="K92" s="14">
        <v>1771</v>
      </c>
      <c r="L92" s="14">
        <v>1911.45</v>
      </c>
      <c r="M92" s="9">
        <v>1860</v>
      </c>
      <c r="N92" s="1">
        <v>39.479999999999997</v>
      </c>
      <c r="O92" s="16">
        <v>7957.49</v>
      </c>
      <c r="P92" s="17">
        <v>23897</v>
      </c>
      <c r="Q92" s="18">
        <v>659.1</v>
      </c>
      <c r="R92" s="16">
        <v>3574.06</v>
      </c>
      <c r="S92" s="16">
        <v>3724.33</v>
      </c>
      <c r="U92" s="1"/>
      <c r="V92" s="11">
        <v>4.24</v>
      </c>
    </row>
    <row r="93" spans="1:22" x14ac:dyDescent="0.4">
      <c r="A93" s="1">
        <v>5</v>
      </c>
      <c r="B93" s="1" t="s">
        <v>2</v>
      </c>
      <c r="C93" s="1">
        <v>2011</v>
      </c>
      <c r="D93" s="1">
        <v>281.56</v>
      </c>
      <c r="E93" s="1">
        <v>2919</v>
      </c>
      <c r="F93" s="1"/>
      <c r="G93" s="1">
        <v>1205.2</v>
      </c>
      <c r="H93" s="1">
        <v>2.76</v>
      </c>
      <c r="I93" s="15">
        <v>21955</v>
      </c>
      <c r="J93" s="15">
        <v>14974</v>
      </c>
      <c r="K93" s="14">
        <v>2570.1999999999998</v>
      </c>
      <c r="L93" s="14">
        <v>1926.3</v>
      </c>
      <c r="M93" s="9">
        <v>1830</v>
      </c>
      <c r="N93" s="1">
        <v>40.28</v>
      </c>
      <c r="O93" s="16">
        <v>10048.07</v>
      </c>
      <c r="P93" s="17">
        <v>34500</v>
      </c>
      <c r="Q93" s="18">
        <v>805.25</v>
      </c>
      <c r="R93" s="16">
        <v>4518.8900000000003</v>
      </c>
      <c r="S93" s="16">
        <v>4723.93</v>
      </c>
      <c r="U93" s="1"/>
      <c r="V93" s="11">
        <v>4.7</v>
      </c>
    </row>
    <row r="94" spans="1:22" x14ac:dyDescent="0.4">
      <c r="A94" s="1">
        <v>5</v>
      </c>
      <c r="B94" s="1" t="s">
        <v>2</v>
      </c>
      <c r="C94" s="1">
        <v>2012</v>
      </c>
      <c r="D94" s="1">
        <v>335.29</v>
      </c>
      <c r="E94" s="1">
        <v>2945</v>
      </c>
      <c r="F94" s="1"/>
      <c r="G94" s="1">
        <v>1220.6400000000001</v>
      </c>
      <c r="H94" s="1">
        <v>2.74</v>
      </c>
      <c r="I94" s="15">
        <v>22968</v>
      </c>
      <c r="J94" s="15">
        <v>16573</v>
      </c>
      <c r="K94" s="14">
        <v>3046.4</v>
      </c>
      <c r="L94" s="14">
        <v>2404.16</v>
      </c>
      <c r="M94" s="9">
        <v>1832</v>
      </c>
      <c r="N94" s="1">
        <v>42.34</v>
      </c>
      <c r="O94" s="16">
        <v>11456.26</v>
      </c>
      <c r="P94" s="17">
        <v>39083</v>
      </c>
      <c r="Q94" s="18">
        <v>892.26</v>
      </c>
      <c r="R94" s="16">
        <v>5244.21</v>
      </c>
      <c r="S94" s="16">
        <v>5319.79</v>
      </c>
      <c r="U94" s="1"/>
      <c r="V94" s="11">
        <v>5.22</v>
      </c>
    </row>
    <row r="95" spans="1:22" x14ac:dyDescent="0.4">
      <c r="A95" s="1">
        <v>5</v>
      </c>
      <c r="B95" s="1" t="s">
        <v>2</v>
      </c>
      <c r="C95" s="1">
        <v>2013</v>
      </c>
      <c r="D95" s="1">
        <v>349.8</v>
      </c>
      <c r="E95" s="1">
        <v>2970</v>
      </c>
      <c r="F95" s="1"/>
      <c r="G95" s="1">
        <v>1236.78</v>
      </c>
      <c r="H95" s="1">
        <v>2.72</v>
      </c>
      <c r="I95" s="15">
        <v>25216</v>
      </c>
      <c r="J95" s="15">
        <v>17124</v>
      </c>
      <c r="K95" s="14">
        <v>3062.3</v>
      </c>
      <c r="L95" s="14">
        <v>2962.1</v>
      </c>
      <c r="M95" s="9">
        <v>1847</v>
      </c>
      <c r="N95" s="1">
        <v>41.28</v>
      </c>
      <c r="O95" s="16">
        <v>12832.82</v>
      </c>
      <c r="P95" s="17">
        <v>42795</v>
      </c>
      <c r="Q95" s="18">
        <v>941.24</v>
      </c>
      <c r="R95" s="16">
        <v>5900.06</v>
      </c>
      <c r="S95" s="16">
        <v>5991.52</v>
      </c>
      <c r="U95" s="1"/>
      <c r="V95" s="11">
        <v>5.53</v>
      </c>
    </row>
    <row r="96" spans="1:22" x14ac:dyDescent="0.4">
      <c r="A96" s="1">
        <v>5</v>
      </c>
      <c r="B96" s="1" t="s">
        <v>2</v>
      </c>
      <c r="C96" s="1">
        <v>2014</v>
      </c>
      <c r="D96" s="1">
        <v>399.37</v>
      </c>
      <c r="E96" s="1">
        <v>2991.4</v>
      </c>
      <c r="F96" s="1"/>
      <c r="G96" s="1">
        <v>1248.67</v>
      </c>
      <c r="H96" s="1">
        <v>2.7</v>
      </c>
      <c r="I96" s="15">
        <v>25147</v>
      </c>
      <c r="J96" s="15">
        <v>18280</v>
      </c>
      <c r="K96" s="14">
        <v>3304.39</v>
      </c>
      <c r="L96" s="14">
        <v>3386.23</v>
      </c>
      <c r="M96" s="9">
        <v>1872</v>
      </c>
      <c r="N96" s="1">
        <v>40.549999999999997</v>
      </c>
      <c r="O96" s="16">
        <v>14322.91</v>
      </c>
      <c r="P96" s="17">
        <v>47859</v>
      </c>
      <c r="Q96" s="18">
        <v>990.75</v>
      </c>
      <c r="R96" s="16">
        <v>6637.24</v>
      </c>
      <c r="S96" s="16">
        <v>6694.92</v>
      </c>
      <c r="U96" s="1"/>
      <c r="V96" s="11">
        <v>5.77</v>
      </c>
    </row>
    <row r="97" spans="1:22" x14ac:dyDescent="0.4">
      <c r="A97" s="1">
        <v>5</v>
      </c>
      <c r="B97" s="1" t="s">
        <v>2</v>
      </c>
      <c r="C97" s="1">
        <v>2015</v>
      </c>
      <c r="D97" s="1">
        <v>440.03</v>
      </c>
      <c r="E97" s="1">
        <v>3016.55</v>
      </c>
      <c r="F97" s="1"/>
      <c r="G97" s="1">
        <v>1254.54</v>
      </c>
      <c r="H97" s="1">
        <v>2.69</v>
      </c>
      <c r="I97" s="15">
        <v>27239</v>
      </c>
      <c r="J97" s="15">
        <v>19742</v>
      </c>
      <c r="K97" s="14">
        <v>3792</v>
      </c>
      <c r="L97" s="14">
        <v>4356.1400000000003</v>
      </c>
      <c r="M97" s="9">
        <v>1904</v>
      </c>
      <c r="N97" s="1">
        <v>40.04</v>
      </c>
      <c r="O97" s="16">
        <v>15789.8</v>
      </c>
      <c r="P97" s="17">
        <v>52330</v>
      </c>
      <c r="Q97" s="18">
        <v>1067.72</v>
      </c>
      <c r="R97" s="16">
        <v>7195</v>
      </c>
      <c r="S97" s="16">
        <v>7527.08</v>
      </c>
      <c r="U97" s="1"/>
      <c r="V97" s="11">
        <v>8.4</v>
      </c>
    </row>
    <row r="98" spans="1:22" x14ac:dyDescent="0.4">
      <c r="A98" s="1">
        <v>5</v>
      </c>
      <c r="B98" s="1" t="s">
        <v>2</v>
      </c>
      <c r="C98" s="1">
        <v>2016</v>
      </c>
      <c r="D98" s="1">
        <v>494.13</v>
      </c>
      <c r="E98" s="1">
        <v>3048.43</v>
      </c>
      <c r="F98" s="1"/>
      <c r="G98" s="1">
        <v>1260.8800000000001</v>
      </c>
      <c r="H98" s="1">
        <v>2.69</v>
      </c>
      <c r="I98" s="15">
        <v>29610</v>
      </c>
      <c r="J98" s="15">
        <v>21031</v>
      </c>
      <c r="K98" s="14">
        <v>4001.81</v>
      </c>
      <c r="L98" s="14">
        <v>5660.87</v>
      </c>
      <c r="M98" s="9">
        <v>1953</v>
      </c>
      <c r="N98" s="1">
        <v>40.78</v>
      </c>
      <c r="O98" s="16">
        <v>17674.330000000002</v>
      </c>
      <c r="P98" s="17">
        <v>57902</v>
      </c>
      <c r="Q98" s="18">
        <v>1236.98</v>
      </c>
      <c r="R98" s="16">
        <v>7898.92</v>
      </c>
      <c r="S98" s="16">
        <v>8538.43</v>
      </c>
      <c r="U98" s="1"/>
      <c r="V98" s="11">
        <v>8.6</v>
      </c>
    </row>
    <row r="99" spans="1:22" x14ac:dyDescent="0.4">
      <c r="A99" s="1">
        <v>5</v>
      </c>
      <c r="B99" s="1" t="s">
        <v>2</v>
      </c>
      <c r="C99" s="1">
        <v>2017</v>
      </c>
      <c r="D99" s="1">
        <v>529.74</v>
      </c>
      <c r="E99" s="1">
        <v>3075.16</v>
      </c>
      <c r="F99" s="1"/>
      <c r="G99" s="1">
        <v>1260.93</v>
      </c>
      <c r="H99" s="1">
        <v>2.69</v>
      </c>
      <c r="I99" s="15">
        <v>32193</v>
      </c>
      <c r="J99" s="15">
        <v>22759</v>
      </c>
      <c r="K99" s="14">
        <v>4336.7</v>
      </c>
      <c r="L99" s="14">
        <v>5659.12</v>
      </c>
      <c r="M99" s="9">
        <v>2017</v>
      </c>
      <c r="N99" s="1">
        <v>40.44</v>
      </c>
      <c r="O99" s="16">
        <v>19424.73</v>
      </c>
      <c r="P99" s="17">
        <v>63689</v>
      </c>
      <c r="Q99" s="18">
        <v>1276.0899999999999</v>
      </c>
      <c r="R99" s="16">
        <v>8584.61</v>
      </c>
      <c r="S99" s="16">
        <v>9564.0300000000007</v>
      </c>
      <c r="U99" s="1"/>
      <c r="V99" s="11">
        <v>8.6999999999999993</v>
      </c>
    </row>
    <row r="100" spans="1:22" x14ac:dyDescent="0.4">
      <c r="A100" s="1">
        <v>5</v>
      </c>
      <c r="B100" s="1" t="s">
        <v>2</v>
      </c>
      <c r="C100" s="1">
        <v>2018</v>
      </c>
      <c r="D100" s="1">
        <v>549.20000000000005</v>
      </c>
      <c r="E100" s="1">
        <v>3101.79</v>
      </c>
      <c r="F100" s="1"/>
      <c r="G100" s="1">
        <v>1269.58</v>
      </c>
      <c r="H100" s="1"/>
      <c r="I100" s="15">
        <v>34889</v>
      </c>
      <c r="J100" s="15">
        <v>24154</v>
      </c>
      <c r="K100" s="14">
        <v>4540.95</v>
      </c>
      <c r="L100" s="14">
        <f>L99*1.115</f>
        <v>6309.9187999999995</v>
      </c>
      <c r="M100" s="9">
        <v>2026</v>
      </c>
      <c r="N100" s="1">
        <v>40.42</v>
      </c>
      <c r="O100" s="16">
        <v>20363.189999999999</v>
      </c>
      <c r="P100" s="17">
        <v>64933</v>
      </c>
      <c r="Q100" s="18">
        <v>1378.27</v>
      </c>
      <c r="R100" s="16">
        <v>8328.7900000000009</v>
      </c>
      <c r="S100" s="16">
        <v>10656.13</v>
      </c>
      <c r="U100" s="1"/>
      <c r="V100" s="11">
        <v>8.8000000000000007</v>
      </c>
    </row>
    <row r="101" spans="1:22" x14ac:dyDescent="0.4">
      <c r="A101" s="1">
        <v>5</v>
      </c>
      <c r="B101" s="1" t="s">
        <v>2</v>
      </c>
      <c r="C101" s="1">
        <v>2019</v>
      </c>
      <c r="D101" s="1"/>
      <c r="F101" s="1"/>
      <c r="G101" s="1"/>
      <c r="H101" s="1"/>
      <c r="I101" s="15">
        <v>37939</v>
      </c>
      <c r="J101" s="15">
        <v>25785</v>
      </c>
      <c r="K101" s="14">
        <v>4847.8</v>
      </c>
      <c r="L101" s="14">
        <f>L100*0.993</f>
        <v>6265.7493683999992</v>
      </c>
      <c r="M101" s="9"/>
      <c r="N101" s="1"/>
      <c r="O101" s="16">
        <v>23605.77</v>
      </c>
      <c r="P101" s="17">
        <v>75828</v>
      </c>
      <c r="Q101" s="18">
        <v>1551.42</v>
      </c>
      <c r="R101" s="16">
        <v>9496.84</v>
      </c>
      <c r="S101" s="16">
        <v>12557.51</v>
      </c>
      <c r="U101" s="1"/>
      <c r="V101" s="1"/>
    </row>
    <row r="102" spans="1:22" s="15" customFormat="1" x14ac:dyDescent="0.4">
      <c r="A102" s="1">
        <v>6</v>
      </c>
      <c r="B102" s="1" t="s">
        <v>1</v>
      </c>
      <c r="C102" s="1">
        <v>2000</v>
      </c>
      <c r="D102" s="1">
        <v>224.6</v>
      </c>
      <c r="E102" s="1">
        <v>1001.14</v>
      </c>
      <c r="F102" s="1">
        <v>763</v>
      </c>
      <c r="G102" s="1">
        <v>293.04000000000002</v>
      </c>
      <c r="H102" s="1">
        <v>3.1</v>
      </c>
      <c r="I102" s="15">
        <v>8141</v>
      </c>
      <c r="J102" s="15">
        <v>6158</v>
      </c>
      <c r="K102" s="14">
        <v>187.05</v>
      </c>
      <c r="L102" s="14">
        <v>280.36</v>
      </c>
      <c r="M102" s="9"/>
      <c r="N102" s="1">
        <v>25</v>
      </c>
      <c r="O102" s="16">
        <v>1701.88</v>
      </c>
      <c r="P102" s="17">
        <v>17353</v>
      </c>
      <c r="Q102" s="18">
        <v>73.69</v>
      </c>
      <c r="R102" s="16">
        <v>863.83</v>
      </c>
      <c r="S102" s="16">
        <v>764.36</v>
      </c>
      <c r="T102" s="1"/>
      <c r="U102" s="1">
        <v>129</v>
      </c>
      <c r="V102" s="1"/>
    </row>
    <row r="103" spans="1:22" s="15" customFormat="1" x14ac:dyDescent="0.4">
      <c r="A103" s="1">
        <v>6</v>
      </c>
      <c r="B103" s="1" t="s">
        <v>1</v>
      </c>
      <c r="C103" s="1">
        <v>2001</v>
      </c>
      <c r="D103" s="1">
        <v>218.6</v>
      </c>
      <c r="E103" s="1">
        <v>1004.06</v>
      </c>
      <c r="F103" s="1">
        <v>854</v>
      </c>
      <c r="G103" s="1">
        <v>295.63</v>
      </c>
      <c r="H103" s="1"/>
      <c r="I103" s="15">
        <v>8959</v>
      </c>
      <c r="J103" s="15">
        <v>7045</v>
      </c>
      <c r="K103" s="14">
        <v>234.67</v>
      </c>
      <c r="L103" s="14">
        <v>309.38</v>
      </c>
      <c r="M103" s="9"/>
      <c r="N103" s="1">
        <v>26.05</v>
      </c>
      <c r="O103" s="16">
        <v>1919.09</v>
      </c>
      <c r="P103" s="17">
        <v>19141</v>
      </c>
      <c r="Q103" s="18">
        <v>78.73</v>
      </c>
      <c r="R103" s="16">
        <v>959.06</v>
      </c>
      <c r="S103" s="16">
        <v>881.3</v>
      </c>
      <c r="T103" s="1"/>
      <c r="U103" s="1">
        <v>169</v>
      </c>
      <c r="V103" s="1">
        <v>3.6</v>
      </c>
    </row>
    <row r="104" spans="1:22" s="15" customFormat="1" x14ac:dyDescent="0.4">
      <c r="A104" s="1">
        <v>6</v>
      </c>
      <c r="B104" s="1" t="s">
        <v>1</v>
      </c>
      <c r="C104" s="1">
        <v>2002</v>
      </c>
      <c r="D104" s="1">
        <v>162.6</v>
      </c>
      <c r="E104" s="1">
        <v>1007.18</v>
      </c>
      <c r="F104" s="1">
        <v>856</v>
      </c>
      <c r="G104" s="1">
        <v>299.67</v>
      </c>
      <c r="H104" s="1">
        <v>3.09</v>
      </c>
      <c r="I104" s="15">
        <v>9338</v>
      </c>
      <c r="J104" s="15">
        <v>7265</v>
      </c>
      <c r="K104" s="14">
        <v>265.20999999999998</v>
      </c>
      <c r="L104" s="14">
        <v>361.85</v>
      </c>
      <c r="M104" s="22">
        <v>831</v>
      </c>
      <c r="N104" s="1">
        <v>27.3</v>
      </c>
      <c r="O104" s="16">
        <v>2150.7600000000002</v>
      </c>
      <c r="P104" s="17">
        <v>21387</v>
      </c>
      <c r="Q104" s="18">
        <v>84.21</v>
      </c>
      <c r="R104" s="16">
        <v>1069.08</v>
      </c>
      <c r="S104" s="16">
        <v>997.47</v>
      </c>
      <c r="T104" s="1"/>
      <c r="U104" s="1">
        <v>215</v>
      </c>
      <c r="V104" s="1">
        <v>5.4</v>
      </c>
    </row>
    <row r="105" spans="1:22" s="15" customFormat="1" x14ac:dyDescent="0.4">
      <c r="A105" s="1">
        <v>6</v>
      </c>
      <c r="B105" s="1" t="s">
        <v>1</v>
      </c>
      <c r="C105" s="1">
        <v>2003</v>
      </c>
      <c r="D105" s="1">
        <v>171.8</v>
      </c>
      <c r="E105" s="1">
        <v>1011.3</v>
      </c>
      <c r="F105" s="1">
        <v>860</v>
      </c>
      <c r="G105" s="1">
        <v>303.27</v>
      </c>
      <c r="H105" s="1">
        <v>3.07</v>
      </c>
      <c r="I105" s="15">
        <v>10313</v>
      </c>
      <c r="J105" s="15">
        <v>7964</v>
      </c>
      <c r="K105" s="14">
        <v>312.08</v>
      </c>
      <c r="L105" s="14">
        <v>501.37</v>
      </c>
      <c r="M105" s="22">
        <v>841</v>
      </c>
      <c r="N105" s="1">
        <v>31.04</v>
      </c>
      <c r="O105" s="16">
        <v>2578.0300000000002</v>
      </c>
      <c r="P105" s="17">
        <v>25544</v>
      </c>
      <c r="Q105" s="18">
        <v>89.91</v>
      </c>
      <c r="R105" s="16">
        <v>1337.31</v>
      </c>
      <c r="S105" s="16">
        <v>1150.82</v>
      </c>
      <c r="T105" s="1"/>
      <c r="U105" s="1">
        <v>243</v>
      </c>
      <c r="V105" s="1">
        <v>4.9000000000000004</v>
      </c>
    </row>
    <row r="106" spans="1:22" x14ac:dyDescent="0.4">
      <c r="A106" s="1">
        <v>6</v>
      </c>
      <c r="B106" s="1" t="s">
        <v>1</v>
      </c>
      <c r="C106" s="1">
        <v>2004</v>
      </c>
      <c r="D106" s="1">
        <v>181.6</v>
      </c>
      <c r="E106" s="1">
        <v>1023.67</v>
      </c>
      <c r="F106" s="1">
        <v>870</v>
      </c>
      <c r="G106" s="1">
        <v>316.62</v>
      </c>
      <c r="H106" s="1">
        <v>2.96</v>
      </c>
      <c r="I106" s="15">
        <v>11467</v>
      </c>
      <c r="J106" s="15">
        <v>8930</v>
      </c>
      <c r="K106" s="14">
        <v>375.02</v>
      </c>
      <c r="L106" s="14">
        <v>332.63</v>
      </c>
      <c r="M106" s="22">
        <v>852</v>
      </c>
      <c r="N106" s="1">
        <v>35.01</v>
      </c>
      <c r="O106" s="16">
        <v>3141.35</v>
      </c>
      <c r="P106" s="17">
        <v>30874</v>
      </c>
      <c r="Q106" s="18">
        <v>105.28</v>
      </c>
      <c r="R106" s="16">
        <v>1708.02</v>
      </c>
      <c r="S106" s="16">
        <v>1328.05</v>
      </c>
      <c r="U106" s="1">
        <v>281</v>
      </c>
      <c r="V106" s="1">
        <v>7.57</v>
      </c>
    </row>
    <row r="107" spans="1:22" x14ac:dyDescent="0.4">
      <c r="A107" s="1">
        <v>6</v>
      </c>
      <c r="B107" s="1" t="s">
        <v>1</v>
      </c>
      <c r="C107" s="1">
        <v>2005</v>
      </c>
      <c r="D107" s="1">
        <v>144.80000000000001</v>
      </c>
      <c r="E107" s="1">
        <v>1043</v>
      </c>
      <c r="F107" s="1">
        <v>887</v>
      </c>
      <c r="G107" s="1">
        <v>322.95</v>
      </c>
      <c r="H107" s="1">
        <v>2.92</v>
      </c>
      <c r="I107" s="15">
        <v>12639</v>
      </c>
      <c r="J107" s="15">
        <v>9813</v>
      </c>
      <c r="K107" s="14">
        <v>442.12</v>
      </c>
      <c r="L107" s="14">
        <v>420.8</v>
      </c>
      <c r="M107" s="22">
        <v>864</v>
      </c>
      <c r="N107" s="1">
        <v>36.4</v>
      </c>
      <c r="O107" s="16">
        <v>3947.94</v>
      </c>
      <c r="P107" s="17">
        <v>38206</v>
      </c>
      <c r="Q107" s="18">
        <v>112.38</v>
      </c>
      <c r="R107" s="16">
        <v>2165.83</v>
      </c>
      <c r="S107" s="16">
        <v>1669.73</v>
      </c>
      <c r="U107" s="1">
        <v>330</v>
      </c>
      <c r="V107" s="1">
        <v>6.5</v>
      </c>
    </row>
    <row r="108" spans="1:22" x14ac:dyDescent="0.4">
      <c r="A108" s="1">
        <v>6</v>
      </c>
      <c r="B108" s="1" t="s">
        <v>1</v>
      </c>
      <c r="C108" s="1">
        <v>2006</v>
      </c>
      <c r="D108" s="1">
        <v>155.19999999999999</v>
      </c>
      <c r="E108" s="1">
        <v>1075</v>
      </c>
      <c r="F108" s="1">
        <v>914</v>
      </c>
      <c r="G108" s="1">
        <v>328.66</v>
      </c>
      <c r="H108" s="1">
        <v>2.9</v>
      </c>
      <c r="I108" s="15">
        <v>14283</v>
      </c>
      <c r="J108" s="15">
        <v>10745</v>
      </c>
      <c r="K108" s="14">
        <v>543.12</v>
      </c>
      <c r="L108" s="14">
        <v>518.20000000000005</v>
      </c>
      <c r="M108" s="9">
        <v>2590</v>
      </c>
      <c r="N108" s="1">
        <v>37</v>
      </c>
      <c r="O108" s="16">
        <v>4518.9399999999996</v>
      </c>
      <c r="P108" s="17">
        <v>42672</v>
      </c>
      <c r="Q108" s="18">
        <v>103.35</v>
      </c>
      <c r="R108" s="16">
        <v>2497.92</v>
      </c>
      <c r="S108" s="16">
        <v>1917.67</v>
      </c>
      <c r="U108" s="1">
        <v>337</v>
      </c>
      <c r="V108" s="11">
        <v>7.54</v>
      </c>
    </row>
    <row r="109" spans="1:22" x14ac:dyDescent="0.4">
      <c r="A109" s="1">
        <v>6</v>
      </c>
      <c r="B109" s="1" t="s">
        <v>1</v>
      </c>
      <c r="C109" s="1">
        <v>2007</v>
      </c>
      <c r="D109" s="1">
        <v>165.01</v>
      </c>
      <c r="E109" s="1">
        <v>1115</v>
      </c>
      <c r="F109" s="1">
        <v>948</v>
      </c>
      <c r="G109" s="1">
        <v>333.42</v>
      </c>
      <c r="H109" s="1">
        <v>2.89</v>
      </c>
      <c r="I109" s="15">
        <v>16357</v>
      </c>
      <c r="J109" s="15">
        <v>12280</v>
      </c>
      <c r="K109" s="14">
        <v>674.33</v>
      </c>
      <c r="L109" s="14">
        <v>734.9</v>
      </c>
      <c r="M109" s="9">
        <v>2912</v>
      </c>
      <c r="N109" s="1">
        <v>37.5</v>
      </c>
      <c r="O109" s="16">
        <v>5317.96</v>
      </c>
      <c r="P109" s="17">
        <v>48566</v>
      </c>
      <c r="Q109" s="18">
        <v>107.47</v>
      </c>
      <c r="R109" s="16">
        <v>2941.83</v>
      </c>
      <c r="S109" s="16">
        <v>2268.66</v>
      </c>
      <c r="U109" s="1">
        <v>339</v>
      </c>
      <c r="V109" s="11">
        <v>7.77</v>
      </c>
    </row>
    <row r="110" spans="1:22" x14ac:dyDescent="0.4">
      <c r="A110" s="1">
        <v>6</v>
      </c>
      <c r="B110" s="1" t="s">
        <v>1</v>
      </c>
      <c r="C110" s="1">
        <v>2008</v>
      </c>
      <c r="D110" s="1">
        <v>173.8</v>
      </c>
      <c r="E110" s="1">
        <v>1176</v>
      </c>
      <c r="F110" s="1">
        <v>1000</v>
      </c>
      <c r="G110" s="1">
        <v>337.49</v>
      </c>
      <c r="H110" s="1"/>
      <c r="I110" s="15">
        <v>19423</v>
      </c>
      <c r="J110" s="15">
        <v>13732</v>
      </c>
      <c r="K110" s="14">
        <v>867.72</v>
      </c>
      <c r="L110" s="14">
        <v>1040.3</v>
      </c>
      <c r="M110" s="9">
        <v>2858</v>
      </c>
      <c r="N110" s="1"/>
      <c r="O110" s="16">
        <v>6805.54</v>
      </c>
      <c r="P110" s="17">
        <v>59411</v>
      </c>
      <c r="Q110" s="18">
        <v>116.6</v>
      </c>
      <c r="R110" s="16">
        <v>3776.9</v>
      </c>
      <c r="S110" s="16">
        <v>2912.04</v>
      </c>
      <c r="U110" s="1">
        <v>337</v>
      </c>
      <c r="V110" s="11">
        <v>7.17</v>
      </c>
    </row>
    <row r="111" spans="1:22" x14ac:dyDescent="0.4">
      <c r="A111" s="1">
        <v>6</v>
      </c>
      <c r="B111" s="1" t="s">
        <v>1</v>
      </c>
      <c r="C111" s="1">
        <v>2009</v>
      </c>
      <c r="D111" s="1">
        <v>188.35</v>
      </c>
      <c r="E111" s="1">
        <v>1228.1600000000001</v>
      </c>
      <c r="F111" s="1">
        <v>1044</v>
      </c>
      <c r="G111" s="1">
        <v>341.9</v>
      </c>
      <c r="H111" s="1">
        <v>2.88</v>
      </c>
      <c r="I111" s="15">
        <v>21402</v>
      </c>
      <c r="J111" s="15">
        <v>15174</v>
      </c>
      <c r="K111" s="14">
        <v>1124.28</v>
      </c>
      <c r="L111" s="14">
        <v>1606.8</v>
      </c>
      <c r="M111" s="9">
        <v>2716</v>
      </c>
      <c r="N111" s="1">
        <v>30.33</v>
      </c>
      <c r="O111" s="16">
        <v>7618.2</v>
      </c>
      <c r="P111" s="17">
        <v>63375</v>
      </c>
      <c r="Q111" s="18">
        <v>119.53</v>
      </c>
      <c r="R111" s="16">
        <v>4063.96</v>
      </c>
      <c r="S111" s="16">
        <v>3434.71</v>
      </c>
      <c r="U111" s="1"/>
      <c r="V111" s="11">
        <v>7.89</v>
      </c>
    </row>
    <row r="112" spans="1:22" x14ac:dyDescent="0.4">
      <c r="A112" s="1">
        <v>6</v>
      </c>
      <c r="B112" s="1" t="s">
        <v>1</v>
      </c>
      <c r="C112" s="1">
        <v>2010</v>
      </c>
      <c r="D112" s="1">
        <v>183.71</v>
      </c>
      <c r="E112" s="1">
        <v>1299.29</v>
      </c>
      <c r="F112" s="1">
        <v>1105</v>
      </c>
      <c r="G112" s="1">
        <v>345.83</v>
      </c>
      <c r="H112" s="1">
        <v>2.86</v>
      </c>
      <c r="I112" s="15">
        <v>24293</v>
      </c>
      <c r="J112" s="15">
        <v>17015</v>
      </c>
      <c r="K112" s="14">
        <v>1376.84</v>
      </c>
      <c r="L112" s="14">
        <v>1673.7</v>
      </c>
      <c r="M112" s="9">
        <v>2752</v>
      </c>
      <c r="N112" s="1">
        <v>32.06</v>
      </c>
      <c r="O112" s="16">
        <v>9343.77</v>
      </c>
      <c r="P112" s="17">
        <v>73938</v>
      </c>
      <c r="Q112" s="18">
        <v>131.71</v>
      </c>
      <c r="R112" s="16">
        <v>4937.5</v>
      </c>
      <c r="S112" s="16">
        <v>4274.5600000000004</v>
      </c>
      <c r="U112" s="1"/>
      <c r="V112" s="11">
        <v>11.26</v>
      </c>
    </row>
    <row r="113" spans="1:22" x14ac:dyDescent="0.4">
      <c r="A113" s="1">
        <v>6</v>
      </c>
      <c r="B113" s="1" t="s">
        <v>1</v>
      </c>
      <c r="C113" s="1">
        <v>2011</v>
      </c>
      <c r="D113" s="1">
        <v>189.9</v>
      </c>
      <c r="E113" s="1">
        <v>1354.58</v>
      </c>
      <c r="F113" s="1">
        <v>1152</v>
      </c>
      <c r="G113" s="1">
        <v>350.27</v>
      </c>
      <c r="H113" s="1">
        <v>2.87</v>
      </c>
      <c r="I113" s="15">
        <v>26921</v>
      </c>
      <c r="J113" s="15">
        <v>18928</v>
      </c>
      <c r="K113" s="14">
        <v>1796.33</v>
      </c>
      <c r="L113" s="14">
        <v>1567.8</v>
      </c>
      <c r="M113" s="9">
        <v>2636</v>
      </c>
      <c r="N113" s="1">
        <v>34.53</v>
      </c>
      <c r="O113" s="16">
        <v>11461.7</v>
      </c>
      <c r="P113" s="17">
        <v>86377</v>
      </c>
      <c r="Q113" s="18">
        <v>141.1</v>
      </c>
      <c r="R113" s="16">
        <v>6058.88</v>
      </c>
      <c r="S113" s="16">
        <v>5261.72</v>
      </c>
      <c r="U113" s="1"/>
      <c r="V113" s="11">
        <v>13.47</v>
      </c>
    </row>
    <row r="114" spans="1:22" x14ac:dyDescent="0.4">
      <c r="A114" s="1">
        <v>6</v>
      </c>
      <c r="B114" s="1" t="s">
        <v>1</v>
      </c>
      <c r="C114" s="1">
        <v>2012</v>
      </c>
      <c r="D114" s="1">
        <v>185.77</v>
      </c>
      <c r="E114" s="1">
        <v>1413.15</v>
      </c>
      <c r="F114" s="1">
        <v>1202</v>
      </c>
      <c r="G114" s="1">
        <v>351.24</v>
      </c>
      <c r="H114" s="1">
        <v>2.84</v>
      </c>
      <c r="I114" s="15">
        <v>29626</v>
      </c>
      <c r="J114" s="15">
        <v>20572</v>
      </c>
      <c r="K114" s="14">
        <v>2143.21</v>
      </c>
      <c r="L114" s="14">
        <v>1905.2</v>
      </c>
      <c r="M114" s="9">
        <v>2782</v>
      </c>
      <c r="N114" s="1">
        <v>34.880000000000003</v>
      </c>
      <c r="O114" s="16">
        <v>13087.17</v>
      </c>
      <c r="P114" s="17">
        <v>94570</v>
      </c>
      <c r="Q114" s="18">
        <v>147.9</v>
      </c>
      <c r="R114" s="16">
        <v>6828.04</v>
      </c>
      <c r="S114" s="16">
        <v>6111.23</v>
      </c>
      <c r="U114" s="1"/>
      <c r="V114" s="11">
        <v>14.07</v>
      </c>
    </row>
    <row r="115" spans="1:22" x14ac:dyDescent="0.4">
      <c r="A115" s="1">
        <v>6</v>
      </c>
      <c r="B115" s="1" t="s">
        <v>1</v>
      </c>
      <c r="C115" s="1">
        <v>2013</v>
      </c>
      <c r="D115" s="1">
        <v>199.95</v>
      </c>
      <c r="E115" s="1">
        <v>1472.21</v>
      </c>
      <c r="F115" s="1">
        <v>1252</v>
      </c>
      <c r="G115" s="1">
        <v>356.6</v>
      </c>
      <c r="H115" s="1">
        <v>2.82</v>
      </c>
      <c r="I115" s="15">
        <v>32658</v>
      </c>
      <c r="J115" s="15">
        <v>22306</v>
      </c>
      <c r="K115" s="14">
        <v>2549.21</v>
      </c>
      <c r="L115" s="14">
        <v>2113.4</v>
      </c>
      <c r="M115" s="9">
        <v>2843</v>
      </c>
      <c r="N115" s="1">
        <v>34.93</v>
      </c>
      <c r="O115" s="16">
        <v>14659.85</v>
      </c>
      <c r="P115" s="17">
        <v>101615</v>
      </c>
      <c r="Q115" s="18">
        <v>154.79</v>
      </c>
      <c r="R115" s="16">
        <v>7460.06</v>
      </c>
      <c r="S115" s="16">
        <v>7045</v>
      </c>
      <c r="U115" s="1"/>
      <c r="V115" s="11">
        <v>16.510000000000002</v>
      </c>
    </row>
    <row r="116" spans="1:22" x14ac:dyDescent="0.4">
      <c r="A116" s="1">
        <v>6</v>
      </c>
      <c r="B116" s="1" t="s">
        <v>1</v>
      </c>
      <c r="C116" s="1">
        <v>2014</v>
      </c>
      <c r="D116" s="1">
        <v>215.89</v>
      </c>
      <c r="E116" s="1">
        <v>1516.81</v>
      </c>
      <c r="F116" s="1">
        <v>1290</v>
      </c>
      <c r="G116" s="1">
        <v>362.63</v>
      </c>
      <c r="H116" s="1">
        <v>2.81</v>
      </c>
      <c r="I116" s="15">
        <v>31506</v>
      </c>
      <c r="J116" s="15">
        <v>24290</v>
      </c>
      <c r="K116" s="14">
        <v>2884.7</v>
      </c>
      <c r="L116" s="14">
        <v>2195.1</v>
      </c>
      <c r="M116" s="9">
        <v>3328</v>
      </c>
      <c r="N116" s="1">
        <v>34.93</v>
      </c>
      <c r="O116" s="16">
        <v>15964.54</v>
      </c>
      <c r="P116" s="17">
        <v>106821</v>
      </c>
      <c r="Q116" s="18">
        <v>158.82</v>
      </c>
      <c r="R116" s="16">
        <v>7933.53</v>
      </c>
      <c r="S116" s="16">
        <v>7872.19</v>
      </c>
      <c r="U116" s="1"/>
      <c r="V116" s="11">
        <v>15.85</v>
      </c>
    </row>
    <row r="117" spans="1:22" x14ac:dyDescent="0.4">
      <c r="A117" s="1">
        <v>6</v>
      </c>
      <c r="B117" s="1" t="s">
        <v>1</v>
      </c>
      <c r="C117" s="1">
        <v>2015</v>
      </c>
      <c r="D117" s="1">
        <v>240.7</v>
      </c>
      <c r="E117" s="1">
        <v>1546.95</v>
      </c>
      <c r="F117" s="1">
        <v>1315</v>
      </c>
      <c r="G117" s="1">
        <v>370.58</v>
      </c>
      <c r="H117" s="1">
        <v>2.77</v>
      </c>
      <c r="I117" s="15">
        <v>34101</v>
      </c>
      <c r="J117" s="15">
        <v>26230</v>
      </c>
      <c r="K117" s="14">
        <v>3232.35</v>
      </c>
      <c r="L117" s="14">
        <v>2642</v>
      </c>
      <c r="M117" s="9">
        <v>3492</v>
      </c>
      <c r="N117" s="1">
        <v>36.380000000000003</v>
      </c>
      <c r="O117" s="16">
        <v>16794.669999999998</v>
      </c>
      <c r="P117" s="17">
        <v>109634</v>
      </c>
      <c r="Q117" s="18">
        <v>162.31</v>
      </c>
      <c r="R117" s="16">
        <v>7918.1</v>
      </c>
      <c r="S117" s="16">
        <v>8714.26</v>
      </c>
      <c r="U117" s="1"/>
      <c r="V117" s="11">
        <v>19.600000000000001</v>
      </c>
    </row>
    <row r="118" spans="1:22" x14ac:dyDescent="0.4">
      <c r="A118" s="1">
        <v>6</v>
      </c>
      <c r="B118" s="1" t="s">
        <v>1</v>
      </c>
      <c r="C118" s="1">
        <v>2016</v>
      </c>
      <c r="D118" s="1">
        <v>269.02999999999997</v>
      </c>
      <c r="E118" s="1">
        <v>1562.12</v>
      </c>
      <c r="F118" s="1">
        <v>1328</v>
      </c>
      <c r="G118" s="1">
        <v>379.17</v>
      </c>
      <c r="H118" s="1">
        <v>2.75</v>
      </c>
      <c r="I118" s="15">
        <v>37110</v>
      </c>
      <c r="J118" s="15">
        <v>28345</v>
      </c>
      <c r="K118" s="14">
        <v>3699.43</v>
      </c>
      <c r="L118" s="14">
        <v>2716.1</v>
      </c>
      <c r="M118" s="9">
        <v>3639</v>
      </c>
      <c r="N118" s="1">
        <v>37.22</v>
      </c>
      <c r="O118" s="16">
        <v>17837.89</v>
      </c>
      <c r="P118" s="17">
        <v>114747</v>
      </c>
      <c r="Q118" s="18">
        <v>168.46</v>
      </c>
      <c r="R118" s="16">
        <v>7571.35</v>
      </c>
      <c r="S118" s="16">
        <v>10098.08</v>
      </c>
      <c r="U118" s="1"/>
      <c r="V118" s="11">
        <v>19.8</v>
      </c>
    </row>
    <row r="119" spans="1:22" x14ac:dyDescent="0.4">
      <c r="A119" s="1">
        <v>6</v>
      </c>
      <c r="B119" s="1" t="s">
        <v>1</v>
      </c>
      <c r="C119" s="1">
        <v>2017</v>
      </c>
      <c r="D119" s="1">
        <v>306.89999999999998</v>
      </c>
      <c r="E119" s="1">
        <v>1556.87</v>
      </c>
      <c r="F119" s="1">
        <v>1323</v>
      </c>
      <c r="G119" s="1">
        <v>385.62</v>
      </c>
      <c r="H119" s="1">
        <v>2.72</v>
      </c>
      <c r="I119" s="15">
        <v>40278</v>
      </c>
      <c r="J119" s="15">
        <v>30284</v>
      </c>
      <c r="K119" s="14">
        <v>3282.54</v>
      </c>
      <c r="L119" s="14">
        <v>2237.4</v>
      </c>
      <c r="M119" s="9">
        <v>3276</v>
      </c>
      <c r="N119" s="1">
        <v>36.840000000000003</v>
      </c>
      <c r="O119" s="16">
        <v>18549.189999999999</v>
      </c>
      <c r="P119" s="17">
        <v>118944</v>
      </c>
      <c r="Q119" s="18">
        <v>168.96</v>
      </c>
      <c r="R119" s="16">
        <v>7593.59</v>
      </c>
      <c r="S119" s="16">
        <v>10786.64</v>
      </c>
      <c r="U119" s="1"/>
      <c r="V119" s="11">
        <v>21</v>
      </c>
    </row>
    <row r="120" spans="1:22" x14ac:dyDescent="0.4">
      <c r="A120" s="1">
        <v>6</v>
      </c>
      <c r="B120" s="1" t="s">
        <v>1</v>
      </c>
      <c r="C120" s="1">
        <v>2018</v>
      </c>
      <c r="D120" s="1">
        <v>294.8</v>
      </c>
      <c r="E120" s="1">
        <v>1559.6</v>
      </c>
      <c r="F120" s="1">
        <v>1326</v>
      </c>
      <c r="G120" s="1">
        <v>396.57</v>
      </c>
      <c r="H120" s="1"/>
      <c r="I120" s="15">
        <v>42976</v>
      </c>
      <c r="J120" s="15">
        <v>29903</v>
      </c>
      <c r="K120" s="14">
        <v>3103.2</v>
      </c>
      <c r="M120" s="9">
        <v>5016</v>
      </c>
      <c r="N120" s="1">
        <v>38</v>
      </c>
      <c r="O120" s="16">
        <v>18809.64</v>
      </c>
      <c r="P120" s="17">
        <v>120711</v>
      </c>
      <c r="Q120" s="18">
        <v>172.71</v>
      </c>
      <c r="R120" s="16">
        <v>7609.81</v>
      </c>
      <c r="S120" s="16">
        <v>11027.12</v>
      </c>
      <c r="U120" s="1"/>
      <c r="V120" s="11">
        <v>24.3</v>
      </c>
    </row>
    <row r="121" spans="1:22" x14ac:dyDescent="0.4">
      <c r="A121" s="1">
        <v>6</v>
      </c>
      <c r="B121" s="1" t="s">
        <v>1</v>
      </c>
      <c r="C121" s="1">
        <v>2019</v>
      </c>
      <c r="D121" s="1"/>
      <c r="F121" s="1"/>
      <c r="G121" s="1"/>
      <c r="H121" s="1"/>
      <c r="I121" s="15">
        <v>46119</v>
      </c>
      <c r="J121" s="15">
        <v>31854</v>
      </c>
      <c r="K121" s="14">
        <v>3508.71</v>
      </c>
      <c r="M121" s="9"/>
      <c r="N121" s="1"/>
      <c r="O121" s="16">
        <v>14104.28</v>
      </c>
      <c r="P121" s="17">
        <v>90400</v>
      </c>
      <c r="Q121" s="18">
        <v>185.23</v>
      </c>
      <c r="R121" s="16">
        <v>4969.18</v>
      </c>
      <c r="S121" s="16">
        <v>8949.8700000000008</v>
      </c>
      <c r="U121" s="1"/>
      <c r="V121" s="1"/>
    </row>
    <row r="122" spans="1:22" s="15" customFormat="1" x14ac:dyDescent="0.4">
      <c r="A122" s="9">
        <v>7</v>
      </c>
      <c r="B122" s="1" t="s">
        <v>33</v>
      </c>
      <c r="C122" s="1">
        <v>2000</v>
      </c>
      <c r="D122" s="1"/>
      <c r="E122" s="1" t="s">
        <v>34</v>
      </c>
      <c r="F122" s="1" t="s">
        <v>35</v>
      </c>
      <c r="G122" s="1">
        <v>213.66</v>
      </c>
      <c r="H122" s="1">
        <v>3.12</v>
      </c>
      <c r="I122" s="15">
        <v>6761</v>
      </c>
      <c r="J122" s="15">
        <v>6074</v>
      </c>
      <c r="K122" s="14">
        <v>89.04</v>
      </c>
      <c r="L122" s="14">
        <v>141.12</v>
      </c>
      <c r="M122" s="22">
        <v>885</v>
      </c>
      <c r="N122" s="1">
        <v>32.9</v>
      </c>
      <c r="O122" s="16">
        <v>1206.8399999999999</v>
      </c>
      <c r="P122" s="17">
        <v>15082</v>
      </c>
      <c r="Q122" s="18">
        <v>81.36</v>
      </c>
      <c r="R122" s="16">
        <v>533.30999999999995</v>
      </c>
      <c r="S122" s="16">
        <v>592.16999999999996</v>
      </c>
      <c r="T122" s="1"/>
      <c r="U122" s="11"/>
      <c r="V122" s="11"/>
    </row>
    <row r="123" spans="1:22" s="15" customFormat="1" x14ac:dyDescent="0.4">
      <c r="A123" s="9">
        <v>7</v>
      </c>
      <c r="B123" s="1" t="s">
        <v>33</v>
      </c>
      <c r="C123" s="1">
        <v>2001</v>
      </c>
      <c r="D123" s="1">
        <v>169</v>
      </c>
      <c r="E123" s="1" t="s">
        <v>36</v>
      </c>
      <c r="F123" s="1" t="s">
        <v>37</v>
      </c>
      <c r="G123" s="1">
        <v>218.66</v>
      </c>
      <c r="H123" s="1">
        <v>3.08</v>
      </c>
      <c r="I123" s="15">
        <v>7305</v>
      </c>
      <c r="J123" s="15">
        <v>6342</v>
      </c>
      <c r="K123" s="14">
        <v>119.6</v>
      </c>
      <c r="L123" s="14">
        <v>167.03</v>
      </c>
      <c r="M123" s="22">
        <v>893</v>
      </c>
      <c r="N123" s="1">
        <v>33.56</v>
      </c>
      <c r="O123" s="16">
        <v>1335.4</v>
      </c>
      <c r="P123" s="17">
        <v>16515</v>
      </c>
      <c r="Q123" s="18">
        <v>85</v>
      </c>
      <c r="R123" s="16">
        <v>582.4</v>
      </c>
      <c r="S123" s="16">
        <v>668</v>
      </c>
      <c r="T123" s="1"/>
      <c r="U123" s="11"/>
      <c r="V123" s="11"/>
    </row>
    <row r="124" spans="1:22" s="15" customFormat="1" x14ac:dyDescent="0.4">
      <c r="A124" s="9">
        <v>7</v>
      </c>
      <c r="B124" s="1" t="s">
        <v>33</v>
      </c>
      <c r="C124" s="1">
        <v>2002</v>
      </c>
      <c r="D124" s="1">
        <v>176</v>
      </c>
      <c r="E124" s="1" t="s">
        <v>38</v>
      </c>
      <c r="F124" s="1" t="s">
        <v>39</v>
      </c>
      <c r="G124" s="1">
        <v>224.59</v>
      </c>
      <c r="H124" s="1" t="s">
        <v>40</v>
      </c>
      <c r="I124" s="15">
        <v>7820</v>
      </c>
      <c r="J124" s="15">
        <v>6833</v>
      </c>
      <c r="K124" s="14">
        <v>147.19999999999999</v>
      </c>
      <c r="L124" s="14">
        <v>197.38</v>
      </c>
      <c r="M124" s="22">
        <v>904</v>
      </c>
      <c r="N124" s="1">
        <v>34.19</v>
      </c>
      <c r="O124" s="16">
        <v>1467.8</v>
      </c>
      <c r="P124" s="17">
        <v>17971</v>
      </c>
      <c r="Q124" s="18">
        <v>90.4</v>
      </c>
      <c r="R124" s="16">
        <v>635.5</v>
      </c>
      <c r="S124" s="16">
        <v>741.9</v>
      </c>
      <c r="T124" s="1"/>
      <c r="U124" s="11"/>
      <c r="V124" s="11"/>
    </row>
    <row r="125" spans="1:22" s="15" customFormat="1" x14ac:dyDescent="0.4">
      <c r="A125" s="9">
        <v>7</v>
      </c>
      <c r="B125" s="1" t="s">
        <v>33</v>
      </c>
      <c r="C125" s="1">
        <v>2003</v>
      </c>
      <c r="D125" s="1">
        <v>225.5</v>
      </c>
      <c r="E125" s="1" t="s">
        <v>41</v>
      </c>
      <c r="F125" s="1" t="s">
        <v>42</v>
      </c>
      <c r="G125" s="1">
        <v>229.91</v>
      </c>
      <c r="H125" s="1"/>
      <c r="I125" s="15">
        <v>8525</v>
      </c>
      <c r="J125" s="15">
        <v>7251</v>
      </c>
      <c r="K125" s="14">
        <v>117.78</v>
      </c>
      <c r="L125" s="14">
        <v>248.28</v>
      </c>
      <c r="M125" s="22">
        <v>914</v>
      </c>
      <c r="N125" s="1">
        <v>34.950000000000003</v>
      </c>
      <c r="O125" s="16">
        <v>1622.18</v>
      </c>
      <c r="P125" s="17">
        <v>19569</v>
      </c>
      <c r="Q125" s="18">
        <v>95.13</v>
      </c>
      <c r="R125" s="16">
        <v>701.87</v>
      </c>
      <c r="S125" s="16">
        <v>825.18</v>
      </c>
      <c r="T125" s="1"/>
      <c r="U125" s="11"/>
      <c r="V125" s="11"/>
    </row>
    <row r="126" spans="1:22" x14ac:dyDescent="0.4">
      <c r="A126" s="9">
        <v>7</v>
      </c>
      <c r="B126" s="1" t="s">
        <v>33</v>
      </c>
      <c r="C126" s="1">
        <v>2004</v>
      </c>
      <c r="D126" s="1">
        <v>291</v>
      </c>
      <c r="E126" s="1">
        <v>845.43</v>
      </c>
      <c r="F126" s="1" t="s">
        <v>43</v>
      </c>
      <c r="G126" s="1">
        <v>241.58</v>
      </c>
      <c r="H126" s="1"/>
      <c r="I126" s="15">
        <v>9564</v>
      </c>
      <c r="J126" s="15">
        <v>7793</v>
      </c>
      <c r="K126" s="14">
        <v>142.61000000000001</v>
      </c>
      <c r="L126" s="14">
        <v>324.16000000000003</v>
      </c>
      <c r="M126" s="22">
        <v>919</v>
      </c>
      <c r="N126" s="1">
        <v>36.06</v>
      </c>
      <c r="O126" s="16">
        <v>1882.24</v>
      </c>
      <c r="P126" s="17">
        <v>23148</v>
      </c>
      <c r="Q126" s="18">
        <v>102.23</v>
      </c>
      <c r="R126" s="16">
        <v>825.78</v>
      </c>
      <c r="S126" s="16">
        <v>954.23</v>
      </c>
      <c r="U126" s="11"/>
      <c r="V126" s="11"/>
    </row>
    <row r="127" spans="1:22" x14ac:dyDescent="0.4">
      <c r="A127" s="9">
        <v>7</v>
      </c>
      <c r="B127" s="1" t="s">
        <v>33</v>
      </c>
      <c r="C127" s="1">
        <v>2005</v>
      </c>
      <c r="D127" s="1">
        <v>291</v>
      </c>
      <c r="E127" s="1" t="s">
        <v>44</v>
      </c>
      <c r="F127" s="1">
        <v>943.44</v>
      </c>
      <c r="G127" s="1">
        <v>249.95</v>
      </c>
      <c r="H127" s="1">
        <v>2.87</v>
      </c>
      <c r="I127" s="15">
        <v>10850</v>
      </c>
      <c r="J127" s="15">
        <v>8234</v>
      </c>
      <c r="K127" s="14">
        <v>210.1</v>
      </c>
      <c r="L127" s="14">
        <v>507.34</v>
      </c>
      <c r="M127" s="22">
        <v>943</v>
      </c>
      <c r="N127" s="1">
        <v>37.6</v>
      </c>
      <c r="O127" s="16">
        <v>2261.17</v>
      </c>
      <c r="P127" s="17">
        <v>26548</v>
      </c>
      <c r="Q127" s="18">
        <v>109.57</v>
      </c>
      <c r="R127" s="16">
        <v>1026.27</v>
      </c>
      <c r="S127" s="16">
        <v>1125.33</v>
      </c>
      <c r="U127" s="11"/>
      <c r="V127" s="11"/>
    </row>
    <row r="128" spans="1:22" x14ac:dyDescent="0.4">
      <c r="A128" s="9">
        <v>7</v>
      </c>
      <c r="B128" s="1" t="s">
        <v>33</v>
      </c>
      <c r="C128" s="1">
        <v>2006</v>
      </c>
      <c r="D128" s="1">
        <v>211</v>
      </c>
      <c r="E128" s="1">
        <v>875</v>
      </c>
      <c r="F128" s="1" t="s">
        <v>45</v>
      </c>
      <c r="G128" s="1">
        <v>255.45</v>
      </c>
      <c r="H128" s="1">
        <v>2.85</v>
      </c>
      <c r="I128" s="15">
        <v>12356</v>
      </c>
      <c r="J128" s="15">
        <v>9182</v>
      </c>
      <c r="K128" s="14">
        <v>309.64</v>
      </c>
      <c r="L128" s="14">
        <v>665.77</v>
      </c>
      <c r="M128" s="9">
        <v>1814</v>
      </c>
      <c r="N128" s="1">
        <v>37.78</v>
      </c>
      <c r="O128" s="16">
        <v>2679.33</v>
      </c>
      <c r="P128" s="17">
        <v>30921</v>
      </c>
      <c r="Q128" s="18">
        <v>115.91</v>
      </c>
      <c r="R128" s="16">
        <v>1205.42</v>
      </c>
      <c r="S128" s="16">
        <v>1358</v>
      </c>
      <c r="U128" s="11"/>
      <c r="V128" s="11"/>
    </row>
    <row r="129" spans="1:22" x14ac:dyDescent="0.4">
      <c r="A129" s="9">
        <v>7</v>
      </c>
      <c r="B129" s="1" t="s">
        <v>33</v>
      </c>
      <c r="C129" s="1">
        <v>2007</v>
      </c>
      <c r="D129" s="1">
        <v>215.34</v>
      </c>
      <c r="E129" s="1">
        <v>891</v>
      </c>
      <c r="F129" s="1" t="s">
        <v>46</v>
      </c>
      <c r="G129" s="1">
        <v>260.45999999999998</v>
      </c>
      <c r="H129" s="1">
        <v>2.88</v>
      </c>
      <c r="I129" s="15">
        <v>14358</v>
      </c>
      <c r="J129" s="15">
        <v>10600</v>
      </c>
      <c r="K129" s="14">
        <v>387.72</v>
      </c>
      <c r="L129" s="14">
        <v>846.72</v>
      </c>
      <c r="M129" s="9">
        <v>1893</v>
      </c>
      <c r="N129" s="1">
        <v>37.78</v>
      </c>
      <c r="O129" s="16">
        <v>3209.47</v>
      </c>
      <c r="P129" s="17">
        <v>36347</v>
      </c>
      <c r="Q129" s="18">
        <v>129.15</v>
      </c>
      <c r="R129" s="16">
        <v>1440</v>
      </c>
      <c r="S129" s="16">
        <v>1640.32</v>
      </c>
      <c r="U129" s="11"/>
      <c r="V129" s="11"/>
    </row>
    <row r="130" spans="1:22" x14ac:dyDescent="0.4">
      <c r="A130" s="9">
        <v>7</v>
      </c>
      <c r="B130" s="1" t="s">
        <v>33</v>
      </c>
      <c r="C130" s="1">
        <v>2008</v>
      </c>
      <c r="D130" s="1">
        <v>219.03</v>
      </c>
      <c r="E130" s="1">
        <v>897</v>
      </c>
      <c r="F130" s="1" t="s">
        <v>47</v>
      </c>
      <c r="G130" s="1">
        <v>265</v>
      </c>
      <c r="H130" s="1">
        <v>2.92</v>
      </c>
      <c r="I130" s="15">
        <v>16712</v>
      </c>
      <c r="J130" s="15">
        <v>11433</v>
      </c>
      <c r="K130" s="14">
        <v>479.52</v>
      </c>
      <c r="L130" s="14">
        <v>1132.3</v>
      </c>
      <c r="M130" s="9">
        <v>2193</v>
      </c>
      <c r="N130" s="1">
        <v>37.479999999999997</v>
      </c>
      <c r="O130" s="16">
        <v>4115.51</v>
      </c>
      <c r="P130" s="17">
        <v>46035</v>
      </c>
      <c r="Q130" s="18">
        <v>144.69999999999999</v>
      </c>
      <c r="R130" s="16">
        <v>1867.21</v>
      </c>
      <c r="S130" s="16">
        <v>2103.6</v>
      </c>
      <c r="U130" s="11"/>
      <c r="V130" s="11"/>
    </row>
    <row r="131" spans="1:22" x14ac:dyDescent="0.4">
      <c r="A131" s="9">
        <v>7</v>
      </c>
      <c r="B131" s="1" t="s">
        <v>33</v>
      </c>
      <c r="C131" s="1">
        <v>2009</v>
      </c>
      <c r="D131" s="1">
        <v>217.42</v>
      </c>
      <c r="E131" s="1">
        <v>910</v>
      </c>
      <c r="F131" s="1" t="s">
        <v>48</v>
      </c>
      <c r="G131" s="1">
        <v>269.89999999999998</v>
      </c>
      <c r="H131" s="1">
        <v>2.92</v>
      </c>
      <c r="I131" s="15">
        <v>18385</v>
      </c>
      <c r="J131" s="15">
        <v>12710</v>
      </c>
      <c r="K131" s="14">
        <v>503.64</v>
      </c>
      <c r="L131" s="14">
        <v>1511.96</v>
      </c>
      <c r="M131" s="9">
        <v>2264</v>
      </c>
      <c r="N131" s="1">
        <v>37.46</v>
      </c>
      <c r="O131" s="16">
        <v>4620.8599999999997</v>
      </c>
      <c r="P131" s="17">
        <v>51144</v>
      </c>
      <c r="Q131" s="18">
        <v>149.06</v>
      </c>
      <c r="R131" s="16">
        <v>2142.14</v>
      </c>
      <c r="S131" s="16">
        <v>2329.66</v>
      </c>
      <c r="U131" s="11"/>
      <c r="V131" s="11"/>
    </row>
    <row r="132" spans="1:22" x14ac:dyDescent="0.4">
      <c r="A132" s="9">
        <v>7</v>
      </c>
      <c r="B132" s="1" t="s">
        <v>33</v>
      </c>
      <c r="C132" s="1">
        <v>2010</v>
      </c>
      <c r="D132" s="1">
        <v>219.14</v>
      </c>
      <c r="E132" s="1">
        <v>978.54</v>
      </c>
      <c r="F132" s="1" t="s">
        <v>49</v>
      </c>
      <c r="G132" s="1">
        <v>274.58</v>
      </c>
      <c r="H132" s="1">
        <v>2.9</v>
      </c>
      <c r="I132" s="15">
        <v>20806</v>
      </c>
      <c r="J132" s="15">
        <v>14490</v>
      </c>
      <c r="K132" s="14">
        <v>989.95</v>
      </c>
      <c r="L132" s="14">
        <v>1873.82</v>
      </c>
      <c r="M132" s="9">
        <v>2354</v>
      </c>
      <c r="N132" s="1">
        <v>37.17</v>
      </c>
      <c r="O132" s="16">
        <v>5565.93</v>
      </c>
      <c r="P132" s="17">
        <v>58961</v>
      </c>
      <c r="Q132" s="18">
        <v>170.04</v>
      </c>
      <c r="R132" s="16">
        <v>2532.8200000000002</v>
      </c>
      <c r="S132" s="16">
        <v>2863.07</v>
      </c>
      <c r="U132" s="11"/>
      <c r="V132" s="11"/>
    </row>
    <row r="133" spans="1:22" x14ac:dyDescent="0.4">
      <c r="A133" s="9">
        <v>7</v>
      </c>
      <c r="B133" s="1" t="s">
        <v>33</v>
      </c>
      <c r="C133" s="1">
        <v>2011</v>
      </c>
      <c r="D133" s="1">
        <v>224.4</v>
      </c>
      <c r="E133" s="1">
        <v>1002</v>
      </c>
      <c r="F133" s="1" t="s">
        <v>50</v>
      </c>
      <c r="G133" s="1">
        <v>276.5</v>
      </c>
      <c r="H133" s="1">
        <v>2.89</v>
      </c>
      <c r="I133" s="15">
        <v>23738</v>
      </c>
      <c r="J133" s="15">
        <v>17141</v>
      </c>
      <c r="K133" s="14">
        <v>1278</v>
      </c>
      <c r="L133" s="14">
        <v>2312.36</v>
      </c>
      <c r="M133" s="9">
        <v>2317</v>
      </c>
      <c r="N133" s="1">
        <v>37.590000000000003</v>
      </c>
      <c r="O133" s="16">
        <v>6762.2</v>
      </c>
      <c r="P133" s="17">
        <v>68315</v>
      </c>
      <c r="Q133" s="18">
        <v>198.7</v>
      </c>
      <c r="R133" s="16">
        <v>3254.02</v>
      </c>
      <c r="S133" s="16">
        <v>3309.48</v>
      </c>
      <c r="U133" s="11"/>
      <c r="V133" s="11"/>
    </row>
    <row r="134" spans="1:22" x14ac:dyDescent="0.4">
      <c r="A134" s="9">
        <v>7</v>
      </c>
      <c r="B134" s="1" t="s">
        <v>33</v>
      </c>
      <c r="C134" s="1">
        <v>2012</v>
      </c>
      <c r="D134" s="1">
        <v>225</v>
      </c>
      <c r="E134" s="1">
        <v>1012</v>
      </c>
      <c r="F134" s="1">
        <v>1191.4000000000001</v>
      </c>
      <c r="G134" s="1">
        <v>281.29000000000002</v>
      </c>
      <c r="H134" s="1">
        <v>2.88</v>
      </c>
      <c r="I134" s="15">
        <v>27061</v>
      </c>
      <c r="J134" s="15">
        <v>18813</v>
      </c>
      <c r="K134" s="14">
        <v>885.55</v>
      </c>
      <c r="L134" s="14">
        <v>2851.17</v>
      </c>
      <c r="M134" s="9">
        <v>2309</v>
      </c>
      <c r="N134" s="1">
        <v>38.200000000000003</v>
      </c>
      <c r="O134" s="16">
        <v>8003.82</v>
      </c>
      <c r="P134" s="17">
        <v>79482</v>
      </c>
      <c r="Q134" s="18">
        <v>301.20999999999998</v>
      </c>
      <c r="R134" s="16">
        <v>3859.56</v>
      </c>
      <c r="S134" s="16">
        <v>3843.05</v>
      </c>
      <c r="U134" s="11"/>
      <c r="V134" s="11"/>
    </row>
    <row r="135" spans="1:22" x14ac:dyDescent="0.4">
      <c r="A135" s="9">
        <v>7</v>
      </c>
      <c r="B135" s="1" t="s">
        <v>33</v>
      </c>
      <c r="C135" s="1">
        <v>2013</v>
      </c>
      <c r="D135" s="1">
        <v>263.7</v>
      </c>
      <c r="E135" s="1">
        <v>1022</v>
      </c>
      <c r="F135" s="1">
        <v>1203.2</v>
      </c>
      <c r="G135" s="1">
        <v>286.39</v>
      </c>
      <c r="H135" s="1">
        <v>2.71</v>
      </c>
      <c r="I135" s="15">
        <v>29821</v>
      </c>
      <c r="J135" s="15">
        <v>20157</v>
      </c>
      <c r="K135" s="14">
        <v>1122.8800000000001</v>
      </c>
      <c r="L135" s="14">
        <v>3438.78</v>
      </c>
      <c r="M135" s="9">
        <v>7075</v>
      </c>
      <c r="N135" s="1">
        <v>38.21</v>
      </c>
      <c r="O135" s="16">
        <v>9051.27</v>
      </c>
      <c r="P135" s="17">
        <v>89000</v>
      </c>
      <c r="Q135" s="18">
        <v>335.4</v>
      </c>
      <c r="R135" s="16">
        <v>4396.17</v>
      </c>
      <c r="S135" s="16">
        <v>4319.7</v>
      </c>
      <c r="U135" s="11"/>
      <c r="V135" s="11"/>
    </row>
    <row r="136" spans="1:22" x14ac:dyDescent="0.4">
      <c r="A136" s="9">
        <v>7</v>
      </c>
      <c r="B136" s="1" t="s">
        <v>33</v>
      </c>
      <c r="C136" s="1">
        <v>2014</v>
      </c>
      <c r="D136" s="1">
        <v>257.36</v>
      </c>
      <c r="E136" s="1">
        <v>1033.8</v>
      </c>
      <c r="F136" s="1">
        <v>1217.0899999999999</v>
      </c>
      <c r="G136" s="1">
        <v>288.02</v>
      </c>
      <c r="H136" s="1">
        <v>2.64</v>
      </c>
      <c r="I136" s="15">
        <v>33270</v>
      </c>
      <c r="J136" s="15">
        <v>20157</v>
      </c>
      <c r="K136" s="14">
        <v>1175.0999999999999</v>
      </c>
      <c r="L136" s="14">
        <v>3676.3</v>
      </c>
      <c r="M136" s="9">
        <v>4369</v>
      </c>
      <c r="N136" s="1">
        <v>39.21</v>
      </c>
      <c r="O136" s="16">
        <v>10069.48</v>
      </c>
      <c r="P136" s="17">
        <v>98000</v>
      </c>
      <c r="Q136" s="18">
        <v>350.06</v>
      </c>
      <c r="R136" s="16">
        <v>4785.66</v>
      </c>
      <c r="S136" s="16">
        <v>4933.76</v>
      </c>
      <c r="U136" s="11"/>
      <c r="V136" s="11"/>
    </row>
    <row r="137" spans="1:22" x14ac:dyDescent="0.4">
      <c r="A137" s="9">
        <v>7</v>
      </c>
      <c r="B137" s="1" t="s">
        <v>33</v>
      </c>
      <c r="C137" s="2">
        <v>2015</v>
      </c>
      <c r="D137" s="1">
        <v>330.68</v>
      </c>
      <c r="E137" s="1">
        <v>1060.77</v>
      </c>
      <c r="F137" s="1">
        <v>1248.8499999999999</v>
      </c>
      <c r="G137" s="1">
        <v>297.10000000000002</v>
      </c>
      <c r="H137" s="1">
        <v>2.66</v>
      </c>
      <c r="I137" s="15">
        <v>36436</v>
      </c>
      <c r="J137" s="15">
        <v>23943</v>
      </c>
      <c r="K137" s="14">
        <v>1338.05</v>
      </c>
      <c r="L137" s="14">
        <v>4032.8</v>
      </c>
      <c r="M137" s="9">
        <v>4413</v>
      </c>
      <c r="N137" s="1">
        <v>39.65</v>
      </c>
      <c r="O137" s="16">
        <v>10905.6</v>
      </c>
      <c r="P137" s="17">
        <v>104132</v>
      </c>
      <c r="Q137" s="18">
        <v>359.81</v>
      </c>
      <c r="R137" s="16">
        <v>4981.54</v>
      </c>
      <c r="S137" s="16">
        <v>5564.25</v>
      </c>
      <c r="U137" s="11"/>
      <c r="V137" s="11"/>
    </row>
    <row r="138" spans="1:22" x14ac:dyDescent="0.4">
      <c r="A138" s="9">
        <v>7</v>
      </c>
      <c r="B138" s="1" t="s">
        <v>33</v>
      </c>
      <c r="C138" s="1">
        <v>2016</v>
      </c>
      <c r="D138" s="1">
        <v>356.29</v>
      </c>
      <c r="E138" s="1">
        <v>1076.6199999999999</v>
      </c>
      <c r="F138" s="1" t="s">
        <v>51</v>
      </c>
      <c r="G138" s="1">
        <v>302.12</v>
      </c>
      <c r="H138" s="1">
        <v>2.65</v>
      </c>
      <c r="I138" s="15">
        <v>39737</v>
      </c>
      <c r="J138" s="15">
        <v>26535</v>
      </c>
      <c r="K138" s="14">
        <v>1524.68</v>
      </c>
      <c r="L138" s="14">
        <v>4020.99</v>
      </c>
      <c r="M138" s="9"/>
      <c r="N138" s="1">
        <v>39.65</v>
      </c>
      <c r="O138" s="16">
        <v>11912.61</v>
      </c>
      <c r="P138" s="17">
        <v>111469</v>
      </c>
      <c r="Q138" s="18">
        <v>390.62</v>
      </c>
      <c r="R138" s="16">
        <v>5227.05</v>
      </c>
      <c r="S138" s="16">
        <v>6294.94</v>
      </c>
      <c r="U138" s="11"/>
      <c r="V138" s="11"/>
    </row>
    <row r="139" spans="1:22" x14ac:dyDescent="0.4">
      <c r="A139" s="9">
        <v>7</v>
      </c>
      <c r="B139" s="1" t="s">
        <v>33</v>
      </c>
      <c r="C139" s="1">
        <v>2017</v>
      </c>
      <c r="D139" s="1">
        <v>396.38</v>
      </c>
      <c r="E139" s="1">
        <v>1089.29</v>
      </c>
      <c r="F139" s="1" t="s">
        <v>52</v>
      </c>
      <c r="G139" s="1">
        <v>310.88</v>
      </c>
      <c r="H139" s="1">
        <v>2.66</v>
      </c>
      <c r="I139" s="15">
        <v>43405</v>
      </c>
      <c r="J139" s="15">
        <v>28546</v>
      </c>
      <c r="K139" s="14">
        <v>1718.62</v>
      </c>
      <c r="L139" s="14">
        <v>3920.72</v>
      </c>
      <c r="M139" s="9">
        <v>5981</v>
      </c>
      <c r="N139" s="1">
        <v>39.549999999999997</v>
      </c>
      <c r="O139" s="16">
        <v>13410.34</v>
      </c>
      <c r="P139" s="17">
        <v>123831</v>
      </c>
      <c r="Q139" s="18">
        <v>408.2</v>
      </c>
      <c r="R139" s="16">
        <v>5861.35</v>
      </c>
      <c r="S139" s="16">
        <v>7140.79</v>
      </c>
      <c r="U139" s="11"/>
      <c r="V139" s="11"/>
    </row>
    <row r="140" spans="1:22" x14ac:dyDescent="0.4">
      <c r="A140" s="9">
        <v>7</v>
      </c>
      <c r="B140" s="1" t="s">
        <v>33</v>
      </c>
      <c r="C140" s="2">
        <v>2018</v>
      </c>
      <c r="D140" s="1"/>
      <c r="E140" s="1">
        <v>1121.2</v>
      </c>
      <c r="F140" s="1"/>
      <c r="G140" s="1"/>
      <c r="H140" s="1"/>
      <c r="I140" s="15">
        <v>47359</v>
      </c>
      <c r="J140" s="15">
        <v>31200.777999999998</v>
      </c>
      <c r="K140" s="14">
        <v>1929.54</v>
      </c>
      <c r="L140" s="14">
        <f>L139*1.11</f>
        <v>4351.9992000000002</v>
      </c>
      <c r="M140" s="9"/>
      <c r="N140" s="1">
        <v>39.549999999999997</v>
      </c>
      <c r="O140" s="16">
        <v>14847.29</v>
      </c>
      <c r="P140" s="17">
        <v>135136</v>
      </c>
      <c r="Q140" s="18">
        <v>362</v>
      </c>
      <c r="R140" s="16">
        <v>6377.75</v>
      </c>
      <c r="S140" s="16">
        <v>8107.54</v>
      </c>
      <c r="U140" s="11"/>
      <c r="V140" s="11"/>
    </row>
    <row r="141" spans="1:22" x14ac:dyDescent="0.4">
      <c r="A141" s="9">
        <v>7</v>
      </c>
      <c r="B141" s="1" t="s">
        <v>33</v>
      </c>
      <c r="C141" s="2">
        <v>2019</v>
      </c>
      <c r="D141" s="1"/>
      <c r="F141" s="1"/>
      <c r="G141" s="1"/>
      <c r="H141" s="1"/>
      <c r="I141" s="15">
        <v>51706</v>
      </c>
      <c r="J141" s="15">
        <v>34008.848019999998</v>
      </c>
      <c r="K141" s="14">
        <v>2237.1</v>
      </c>
      <c r="L141" s="14">
        <f>L140*1.129</f>
        <v>4913.4070968000005</v>
      </c>
      <c r="M141" s="9"/>
      <c r="N141" s="1">
        <v>40.020000000000003</v>
      </c>
      <c r="O141" s="16">
        <v>16223.21</v>
      </c>
      <c r="P141" s="17">
        <v>145545</v>
      </c>
      <c r="Q141" s="18">
        <v>378.99</v>
      </c>
      <c r="R141" s="16">
        <v>5988.88</v>
      </c>
      <c r="S141" s="16">
        <v>9855.34</v>
      </c>
      <c r="U141" s="11"/>
      <c r="V141" s="11"/>
    </row>
    <row r="142" spans="1:22" x14ac:dyDescent="0.4">
      <c r="A142" s="9">
        <v>8</v>
      </c>
      <c r="B142" s="1" t="s">
        <v>53</v>
      </c>
      <c r="C142" s="1">
        <v>2000</v>
      </c>
      <c r="D142" s="1">
        <v>99.24</v>
      </c>
      <c r="E142" s="1">
        <v>614.85</v>
      </c>
      <c r="F142" s="1">
        <v>825.97</v>
      </c>
      <c r="G142" s="1" t="s">
        <v>54</v>
      </c>
      <c r="H142" s="1"/>
      <c r="I142" s="15">
        <v>8233</v>
      </c>
      <c r="J142" s="15">
        <v>7048</v>
      </c>
      <c r="K142" s="14">
        <v>101.29</v>
      </c>
      <c r="L142" s="14">
        <v>144.02000000000001</v>
      </c>
      <c r="M142" s="9">
        <v>2966</v>
      </c>
      <c r="N142" s="1">
        <v>40.96</v>
      </c>
      <c r="O142" s="16">
        <v>1073.54</v>
      </c>
      <c r="P142" s="17">
        <v>19838</v>
      </c>
      <c r="Q142" s="18">
        <v>57.56</v>
      </c>
      <c r="R142" s="16">
        <v>491.87</v>
      </c>
      <c r="S142" s="16">
        <v>524.11</v>
      </c>
      <c r="T142" s="1">
        <v>20.83</v>
      </c>
      <c r="U142" s="1"/>
      <c r="V142" s="1"/>
    </row>
    <row r="143" spans="1:22" x14ac:dyDescent="0.4">
      <c r="A143" s="9">
        <v>8</v>
      </c>
      <c r="B143" s="1" t="s">
        <v>53</v>
      </c>
      <c r="C143" s="1">
        <v>2001</v>
      </c>
      <c r="D143" s="1">
        <v>113</v>
      </c>
      <c r="E143" s="1">
        <v>628.39</v>
      </c>
      <c r="F143" s="1">
        <v>838.24</v>
      </c>
      <c r="G143" s="1" t="s">
        <v>55</v>
      </c>
      <c r="H143" s="1"/>
      <c r="I143" s="15">
        <v>8848</v>
      </c>
      <c r="J143" s="15">
        <v>7326</v>
      </c>
      <c r="K143" s="14">
        <v>113.35</v>
      </c>
      <c r="L143" s="14">
        <v>168.2</v>
      </c>
      <c r="M143" s="9">
        <v>1431</v>
      </c>
      <c r="N143" s="1">
        <v>40</v>
      </c>
      <c r="O143" s="16">
        <v>1218.51</v>
      </c>
      <c r="P143" s="17">
        <v>22196</v>
      </c>
      <c r="Q143" s="18">
        <v>61.94</v>
      </c>
      <c r="R143" s="16">
        <v>544.66</v>
      </c>
      <c r="S143" s="16">
        <v>611.91</v>
      </c>
      <c r="U143" s="1"/>
      <c r="V143" s="1"/>
    </row>
    <row r="144" spans="1:22" x14ac:dyDescent="0.4">
      <c r="A144" s="9">
        <v>8</v>
      </c>
      <c r="B144" s="1" t="s">
        <v>53</v>
      </c>
      <c r="C144" s="1">
        <v>2002</v>
      </c>
      <c r="D144" s="1">
        <v>147</v>
      </c>
      <c r="E144" s="1">
        <v>641.99</v>
      </c>
      <c r="F144" s="1">
        <v>855.03</v>
      </c>
      <c r="G144" s="1" t="s">
        <v>56</v>
      </c>
      <c r="H144" s="1">
        <v>2.9</v>
      </c>
      <c r="I144" s="15">
        <v>9157</v>
      </c>
      <c r="J144" s="15">
        <v>7323</v>
      </c>
      <c r="K144" s="14">
        <v>133.12</v>
      </c>
      <c r="L144" s="14">
        <v>246.5</v>
      </c>
      <c r="M144" s="9">
        <v>963</v>
      </c>
      <c r="N144" s="1">
        <v>42.87</v>
      </c>
      <c r="O144" s="16">
        <v>1385.14</v>
      </c>
      <c r="P144" s="17">
        <v>24816</v>
      </c>
      <c r="Q144" s="18">
        <v>65.73</v>
      </c>
      <c r="R144" s="16">
        <v>610.65</v>
      </c>
      <c r="S144" s="16">
        <v>708.76</v>
      </c>
      <c r="U144" s="1"/>
      <c r="V144" s="1"/>
    </row>
    <row r="145" spans="1:22" x14ac:dyDescent="0.4">
      <c r="A145" s="9">
        <v>8</v>
      </c>
      <c r="B145" s="1" t="s">
        <v>53</v>
      </c>
      <c r="C145" s="1">
        <v>2003</v>
      </c>
      <c r="D145" s="1">
        <v>152.30000000000001</v>
      </c>
      <c r="E145" s="1">
        <v>654.58000000000004</v>
      </c>
      <c r="F145" s="1">
        <v>869.39</v>
      </c>
      <c r="G145" s="1" t="s">
        <v>57</v>
      </c>
      <c r="H145" s="1">
        <v>2.91</v>
      </c>
      <c r="I145" s="15">
        <v>10196</v>
      </c>
      <c r="J145" s="15">
        <v>7723</v>
      </c>
      <c r="K145" s="14">
        <v>155.28</v>
      </c>
      <c r="L145" s="14">
        <v>451.16</v>
      </c>
      <c r="M145" s="9">
        <v>999</v>
      </c>
      <c r="N145" s="1">
        <v>43.49</v>
      </c>
      <c r="O145" s="16">
        <v>1690.77</v>
      </c>
      <c r="P145" s="17">
        <v>29780</v>
      </c>
      <c r="Q145" s="18">
        <v>69.510000000000005</v>
      </c>
      <c r="R145" s="16">
        <v>802.24</v>
      </c>
      <c r="S145" s="16">
        <v>819.02</v>
      </c>
      <c r="U145" s="1"/>
      <c r="V145" s="1"/>
    </row>
    <row r="146" spans="1:22" x14ac:dyDescent="0.4">
      <c r="A146" s="9">
        <v>8</v>
      </c>
      <c r="B146" s="1" t="s">
        <v>53</v>
      </c>
      <c r="C146" s="1">
        <v>2004</v>
      </c>
      <c r="D146" s="1">
        <v>165.6</v>
      </c>
      <c r="E146" s="1">
        <v>668.18</v>
      </c>
      <c r="F146" s="1">
        <v>886.62</v>
      </c>
      <c r="G146" s="1" t="s">
        <v>58</v>
      </c>
      <c r="H146" s="1">
        <v>2.88</v>
      </c>
      <c r="I146" s="15">
        <v>11602</v>
      </c>
      <c r="J146" s="15">
        <v>8350</v>
      </c>
      <c r="K146" s="14">
        <v>191.68</v>
      </c>
      <c r="L146" s="14">
        <v>501.48</v>
      </c>
      <c r="M146" s="9">
        <v>1005</v>
      </c>
      <c r="N146" s="1">
        <v>44.46</v>
      </c>
      <c r="O146" s="16">
        <v>2087.1</v>
      </c>
      <c r="P146" s="17">
        <v>36114</v>
      </c>
      <c r="Q146" s="18">
        <v>75.27</v>
      </c>
      <c r="R146" s="16">
        <v>1014.8</v>
      </c>
      <c r="S146" s="16">
        <v>997.03</v>
      </c>
      <c r="U146" s="1"/>
      <c r="V146" s="1"/>
    </row>
    <row r="147" spans="1:22" x14ac:dyDescent="0.4">
      <c r="A147" s="9">
        <v>8</v>
      </c>
      <c r="B147" s="1" t="s">
        <v>53</v>
      </c>
      <c r="C147" s="1">
        <v>2005</v>
      </c>
      <c r="D147" s="1">
        <v>169.1</v>
      </c>
      <c r="E147" s="1">
        <v>689.8</v>
      </c>
      <c r="F147" s="1">
        <v>905</v>
      </c>
      <c r="G147" s="1" t="s">
        <v>59</v>
      </c>
      <c r="H147" s="1">
        <v>2.86</v>
      </c>
      <c r="I147" s="15">
        <v>14997</v>
      </c>
      <c r="J147" s="15">
        <v>10704</v>
      </c>
      <c r="K147" s="14">
        <v>231.35</v>
      </c>
      <c r="L147" s="14">
        <v>300</v>
      </c>
      <c r="M147" s="9">
        <v>1084</v>
      </c>
      <c r="N147" s="1">
        <v>44.94</v>
      </c>
      <c r="O147" s="16">
        <v>2478.2600000000002</v>
      </c>
      <c r="P147" s="17">
        <v>42026</v>
      </c>
      <c r="Q147" s="18">
        <v>102</v>
      </c>
      <c r="R147" s="16">
        <v>1213.56</v>
      </c>
      <c r="S147" s="16">
        <v>1162.7</v>
      </c>
      <c r="T147" s="1">
        <v>72.55</v>
      </c>
      <c r="U147" s="1"/>
      <c r="V147" s="1"/>
    </row>
    <row r="148" spans="1:22" x14ac:dyDescent="0.4">
      <c r="A148" s="9">
        <v>8</v>
      </c>
      <c r="B148" s="1" t="s">
        <v>53</v>
      </c>
      <c r="C148" s="1">
        <v>2006</v>
      </c>
      <c r="D148" s="1">
        <v>161.5</v>
      </c>
      <c r="E148" s="1">
        <v>719.06</v>
      </c>
      <c r="F148" s="1">
        <v>923</v>
      </c>
      <c r="G148" s="1" t="s">
        <v>60</v>
      </c>
      <c r="H148" s="1">
        <v>2.79</v>
      </c>
      <c r="I148" s="15">
        <v>17538</v>
      </c>
      <c r="J148" s="15">
        <v>12234</v>
      </c>
      <c r="K148" s="14">
        <v>262.45999999999998</v>
      </c>
      <c r="M148" s="9">
        <v>1815</v>
      </c>
      <c r="N148" s="1">
        <v>45.49</v>
      </c>
      <c r="O148" s="16">
        <v>2855.81</v>
      </c>
      <c r="P148" s="17">
        <v>47477</v>
      </c>
      <c r="Q148" s="18">
        <v>109.55</v>
      </c>
      <c r="R148" s="16">
        <v>1377.22</v>
      </c>
      <c r="S148" s="16">
        <v>1369.04</v>
      </c>
      <c r="T148" s="1">
        <v>85</v>
      </c>
      <c r="U148" s="1"/>
      <c r="V148" s="1"/>
    </row>
    <row r="149" spans="1:22" x14ac:dyDescent="0.4">
      <c r="A149" s="9">
        <v>8</v>
      </c>
      <c r="B149" s="1" t="s">
        <v>53</v>
      </c>
      <c r="C149" s="1">
        <v>2007</v>
      </c>
      <c r="D149" s="1">
        <v>160.6</v>
      </c>
      <c r="E149" s="1">
        <v>741.3</v>
      </c>
      <c r="F149" s="1">
        <v>938</v>
      </c>
      <c r="G149" s="1" t="s">
        <v>61</v>
      </c>
      <c r="H149" s="1">
        <v>2.74</v>
      </c>
      <c r="I149" s="15">
        <v>20317</v>
      </c>
      <c r="J149" s="15">
        <v>13278</v>
      </c>
      <c r="K149" s="14">
        <v>342.94</v>
      </c>
      <c r="M149" s="9">
        <v>1933</v>
      </c>
      <c r="N149" s="1">
        <v>45.92</v>
      </c>
      <c r="O149" s="16">
        <v>3381.18</v>
      </c>
      <c r="P149" s="17">
        <v>55230</v>
      </c>
      <c r="Q149" s="18">
        <v>115.28</v>
      </c>
      <c r="R149" s="16">
        <v>1628.65</v>
      </c>
      <c r="S149" s="16">
        <v>1637.25</v>
      </c>
      <c r="T149" s="1">
        <v>99.69</v>
      </c>
      <c r="U149" s="1"/>
      <c r="V149" s="1"/>
    </row>
    <row r="150" spans="1:22" x14ac:dyDescent="0.4">
      <c r="A150" s="9">
        <v>8</v>
      </c>
      <c r="B150" s="1" t="s">
        <v>53</v>
      </c>
      <c r="C150" s="1">
        <v>2008</v>
      </c>
      <c r="D150" s="1">
        <v>163.04</v>
      </c>
      <c r="E150" s="1">
        <v>758.89</v>
      </c>
      <c r="F150" s="1">
        <v>948.74</v>
      </c>
      <c r="G150" s="1">
        <v>200.88</v>
      </c>
      <c r="H150" s="1">
        <v>2.69</v>
      </c>
      <c r="I150" s="15">
        <v>23123</v>
      </c>
      <c r="J150" s="15">
        <v>15132</v>
      </c>
      <c r="K150" s="14">
        <v>404.92</v>
      </c>
      <c r="M150" s="9">
        <v>1546</v>
      </c>
      <c r="N150" s="1">
        <v>46.12</v>
      </c>
      <c r="O150" s="16">
        <v>3859.57</v>
      </c>
      <c r="P150" s="17">
        <v>62169</v>
      </c>
      <c r="Q150" s="18">
        <v>119.4</v>
      </c>
      <c r="R150" s="16">
        <v>1797.66</v>
      </c>
      <c r="S150" s="16">
        <v>1942.51</v>
      </c>
      <c r="T150" s="1">
        <v>113.21</v>
      </c>
      <c r="U150" s="1"/>
      <c r="V150" s="1"/>
    </row>
    <row r="151" spans="1:22" x14ac:dyDescent="0.4">
      <c r="A151" s="9">
        <v>8</v>
      </c>
      <c r="B151" s="1" t="s">
        <v>53</v>
      </c>
      <c r="C151" s="1">
        <v>2009</v>
      </c>
      <c r="D151" s="1">
        <v>160.46</v>
      </c>
      <c r="E151" s="1">
        <v>771.31</v>
      </c>
      <c r="F151" s="1">
        <v>957</v>
      </c>
      <c r="G151" s="1" t="s">
        <v>62</v>
      </c>
      <c r="H151" s="1">
        <v>2.73</v>
      </c>
      <c r="I151" s="15">
        <v>25504</v>
      </c>
      <c r="J151" s="15">
        <v>15873</v>
      </c>
      <c r="K151" s="14">
        <v>461.27</v>
      </c>
      <c r="M151" s="9">
        <v>1593</v>
      </c>
      <c r="N151" s="1">
        <v>44.11</v>
      </c>
      <c r="O151" s="16">
        <v>4287.25</v>
      </c>
      <c r="P151" s="17">
        <v>68365</v>
      </c>
      <c r="Q151" s="18">
        <v>129.18</v>
      </c>
      <c r="R151" s="16">
        <v>1960.6</v>
      </c>
      <c r="S151" s="16">
        <v>2197.4699999999998</v>
      </c>
      <c r="T151" s="1">
        <v>127.18</v>
      </c>
      <c r="U151" s="1"/>
      <c r="V151" s="1"/>
    </row>
    <row r="152" spans="1:22" x14ac:dyDescent="0.4">
      <c r="A152" s="9">
        <v>8</v>
      </c>
      <c r="B152" s="1" t="s">
        <v>53</v>
      </c>
      <c r="C152" s="1">
        <v>2010</v>
      </c>
      <c r="D152" s="1">
        <v>184.78</v>
      </c>
      <c r="E152" s="1">
        <v>800.76</v>
      </c>
      <c r="F152" s="1">
        <v>960</v>
      </c>
      <c r="G152" s="1">
        <v>209.29</v>
      </c>
      <c r="H152" s="1">
        <v>2.73</v>
      </c>
      <c r="I152" s="15">
        <v>28312</v>
      </c>
      <c r="J152" s="15">
        <v>17409</v>
      </c>
      <c r="K152" s="14">
        <v>542.73</v>
      </c>
      <c r="M152" s="9">
        <v>1600</v>
      </c>
      <c r="N152" s="1">
        <v>44.38</v>
      </c>
      <c r="O152" s="16">
        <v>5198.2</v>
      </c>
      <c r="P152" s="17">
        <v>82368</v>
      </c>
      <c r="Q152" s="18">
        <v>142.29</v>
      </c>
      <c r="R152" s="16">
        <v>2363.42</v>
      </c>
      <c r="S152" s="16">
        <v>2692.49</v>
      </c>
      <c r="T152" s="1">
        <v>164.89</v>
      </c>
      <c r="U152" s="1"/>
      <c r="V152" s="1"/>
    </row>
    <row r="153" spans="1:22" x14ac:dyDescent="0.4">
      <c r="A153" s="9">
        <v>8</v>
      </c>
      <c r="B153" s="1" t="s">
        <v>53</v>
      </c>
      <c r="C153" s="1">
        <v>2011</v>
      </c>
      <c r="D153" s="1">
        <v>201.16</v>
      </c>
      <c r="E153" s="1">
        <v>810.91</v>
      </c>
      <c r="F153" s="1">
        <v>966</v>
      </c>
      <c r="G153" s="1">
        <v>213.17</v>
      </c>
      <c r="H153" s="1">
        <v>2.73</v>
      </c>
      <c r="I153" s="15">
        <v>32200</v>
      </c>
      <c r="J153" s="15">
        <v>20098</v>
      </c>
      <c r="K153" s="14">
        <v>666.21</v>
      </c>
      <c r="M153" s="9">
        <v>1532</v>
      </c>
      <c r="N153" s="1">
        <v>44.42</v>
      </c>
      <c r="O153" s="16">
        <v>6230.2</v>
      </c>
      <c r="P153" s="17">
        <v>98208</v>
      </c>
      <c r="Q153" s="18">
        <v>164.27</v>
      </c>
      <c r="R153" s="16">
        <v>2807.11</v>
      </c>
      <c r="S153" s="16">
        <v>3258.82</v>
      </c>
      <c r="T153" s="1">
        <v>187.41</v>
      </c>
      <c r="U153" s="1"/>
      <c r="V153" s="1"/>
    </row>
    <row r="154" spans="1:22" x14ac:dyDescent="0.4">
      <c r="A154" s="9">
        <v>8</v>
      </c>
      <c r="B154" s="1" t="s">
        <v>53</v>
      </c>
      <c r="C154" s="1">
        <v>2012</v>
      </c>
      <c r="D154" s="1">
        <v>224.54</v>
      </c>
      <c r="E154" s="1">
        <v>816.1</v>
      </c>
      <c r="F154" s="1">
        <v>1239</v>
      </c>
      <c r="G154" s="1">
        <v>214.42</v>
      </c>
      <c r="H154" s="1">
        <v>2.72</v>
      </c>
      <c r="I154" s="15">
        <v>36322</v>
      </c>
      <c r="J154" s="15">
        <v>22446</v>
      </c>
      <c r="K154" s="14">
        <v>769.66</v>
      </c>
      <c r="M154" s="9">
        <v>1417</v>
      </c>
      <c r="N154" s="1">
        <v>44.02</v>
      </c>
      <c r="O154" s="16">
        <v>7306.54</v>
      </c>
      <c r="P154" s="17">
        <v>114627</v>
      </c>
      <c r="Q154" s="18">
        <v>185.06</v>
      </c>
      <c r="R154" s="16">
        <v>3229.67</v>
      </c>
      <c r="S154" s="16">
        <v>3891.81</v>
      </c>
      <c r="T154" s="1">
        <v>267.5</v>
      </c>
      <c r="U154" s="1"/>
      <c r="V154" s="1"/>
    </row>
    <row r="155" spans="1:22" x14ac:dyDescent="0.4">
      <c r="A155" s="9">
        <v>8</v>
      </c>
      <c r="B155" s="1" t="s">
        <v>53</v>
      </c>
      <c r="C155" s="1">
        <v>2013</v>
      </c>
      <c r="D155" s="1">
        <v>250.4</v>
      </c>
      <c r="E155" s="1">
        <v>818.78</v>
      </c>
      <c r="F155" s="1">
        <v>1243</v>
      </c>
      <c r="G155" s="1">
        <v>218.04</v>
      </c>
      <c r="H155" s="1">
        <v>2.81</v>
      </c>
      <c r="I155" s="15">
        <v>39881</v>
      </c>
      <c r="J155" s="15">
        <v>24591</v>
      </c>
      <c r="K155" s="14">
        <v>850.91</v>
      </c>
      <c r="M155" s="9">
        <v>1419</v>
      </c>
      <c r="N155" s="1">
        <v>44.06</v>
      </c>
      <c r="O155" s="16">
        <v>8199.49</v>
      </c>
      <c r="P155" s="17">
        <v>127960</v>
      </c>
      <c r="Q155" s="18">
        <v>195.29</v>
      </c>
      <c r="R155" s="16">
        <v>3527.33</v>
      </c>
      <c r="S155" s="16">
        <v>4476.87</v>
      </c>
      <c r="U155" s="1"/>
      <c r="V155" s="1"/>
    </row>
    <row r="156" spans="1:22" x14ac:dyDescent="0.4">
      <c r="A156" s="9">
        <v>8</v>
      </c>
      <c r="B156" s="1" t="s">
        <v>53</v>
      </c>
      <c r="C156" s="1">
        <v>2014</v>
      </c>
      <c r="D156" s="1">
        <v>260.8</v>
      </c>
      <c r="E156" s="1">
        <v>821.61</v>
      </c>
      <c r="F156" s="1">
        <v>1247</v>
      </c>
      <c r="G156" s="1">
        <v>221.6</v>
      </c>
      <c r="H156" s="1">
        <v>2.83</v>
      </c>
      <c r="I156" s="15">
        <v>42568</v>
      </c>
      <c r="J156" s="15">
        <v>25855</v>
      </c>
      <c r="K156" s="14">
        <v>921.2</v>
      </c>
      <c r="M156" s="9">
        <v>1440</v>
      </c>
      <c r="N156" s="1">
        <v>44.14</v>
      </c>
      <c r="O156" s="16">
        <v>8956.0499999999993</v>
      </c>
      <c r="P156" s="17">
        <v>138659</v>
      </c>
      <c r="Q156" s="18">
        <v>214.25</v>
      </c>
      <c r="R156" s="16">
        <v>3696.34</v>
      </c>
      <c r="S156" s="16">
        <v>5045.46</v>
      </c>
      <c r="U156" s="1"/>
      <c r="V156" s="1"/>
    </row>
    <row r="157" spans="1:22" x14ac:dyDescent="0.4">
      <c r="A157" s="9">
        <v>8</v>
      </c>
      <c r="B157" s="1" t="s">
        <v>53</v>
      </c>
      <c r="C157" s="2">
        <v>2015</v>
      </c>
      <c r="D157" s="1">
        <v>238.68</v>
      </c>
      <c r="E157" s="1">
        <v>823.59</v>
      </c>
      <c r="F157" s="1">
        <v>1250</v>
      </c>
      <c r="G157" s="1">
        <v>225.14</v>
      </c>
      <c r="H157" s="1">
        <v>2.82</v>
      </c>
      <c r="I157" s="15">
        <v>46104</v>
      </c>
      <c r="J157" s="15">
        <v>27794</v>
      </c>
      <c r="K157" s="14">
        <v>1045.57</v>
      </c>
      <c r="M157" s="9">
        <v>1462</v>
      </c>
      <c r="N157" s="1">
        <v>44.47</v>
      </c>
      <c r="O157" s="16">
        <v>9861.56</v>
      </c>
      <c r="P157" s="17">
        <v>151469</v>
      </c>
      <c r="Q157" s="18">
        <v>232.4</v>
      </c>
      <c r="R157" s="16">
        <v>3983.05</v>
      </c>
      <c r="S157" s="16">
        <v>5646.11</v>
      </c>
      <c r="U157" s="1"/>
      <c r="V157" s="1"/>
    </row>
    <row r="158" spans="1:22" x14ac:dyDescent="0.4">
      <c r="A158" s="9">
        <v>8</v>
      </c>
      <c r="B158" s="1" t="s">
        <v>53</v>
      </c>
      <c r="C158" s="1">
        <v>2016</v>
      </c>
      <c r="D158" s="1">
        <v>212.72</v>
      </c>
      <c r="E158" s="1">
        <v>827</v>
      </c>
      <c r="F158" s="1">
        <v>1256</v>
      </c>
      <c r="G158" s="1">
        <v>229.95</v>
      </c>
      <c r="H158" s="1">
        <v>2.82</v>
      </c>
      <c r="I158" s="15">
        <v>49997</v>
      </c>
      <c r="J158" s="15">
        <v>29772</v>
      </c>
      <c r="K158" s="14">
        <v>1173.8399999999999</v>
      </c>
      <c r="M158" s="9">
        <v>1484</v>
      </c>
      <c r="N158" s="1">
        <v>44.75</v>
      </c>
      <c r="O158" s="16">
        <v>10662.28</v>
      </c>
      <c r="P158" s="17">
        <v>162017</v>
      </c>
      <c r="Q158" s="18">
        <v>252.54</v>
      </c>
      <c r="R158" s="16">
        <v>4191.29</v>
      </c>
      <c r="S158" s="16">
        <v>6218.45</v>
      </c>
      <c r="U158" s="1"/>
      <c r="V158" s="1"/>
    </row>
    <row r="159" spans="1:22" x14ac:dyDescent="0.4">
      <c r="A159" s="9">
        <v>8</v>
      </c>
      <c r="B159" s="1" t="s">
        <v>53</v>
      </c>
      <c r="C159" s="1">
        <v>2017</v>
      </c>
      <c r="D159" s="1">
        <v>285.06</v>
      </c>
      <c r="E159" s="1">
        <v>833.5</v>
      </c>
      <c r="F159" s="1">
        <v>1265</v>
      </c>
      <c r="G159" s="1">
        <v>238.88</v>
      </c>
      <c r="H159" s="1">
        <v>2.81</v>
      </c>
      <c r="I159" s="15">
        <v>54538</v>
      </c>
      <c r="J159" s="15">
        <v>31385</v>
      </c>
      <c r="K159" s="14">
        <v>1354.09</v>
      </c>
      <c r="M159" s="9">
        <v>1521</v>
      </c>
      <c r="N159" s="1">
        <v>44.9</v>
      </c>
      <c r="O159" s="16">
        <v>11715.1</v>
      </c>
      <c r="P159" s="17">
        <v>171563</v>
      </c>
      <c r="Q159" s="18">
        <v>263.01</v>
      </c>
      <c r="R159" s="16">
        <v>4454.87</v>
      </c>
      <c r="S159" s="16">
        <v>6997.22</v>
      </c>
      <c r="U159" s="1"/>
      <c r="V159" s="1"/>
    </row>
    <row r="160" spans="1:22" x14ac:dyDescent="0.4">
      <c r="A160" s="9">
        <v>8</v>
      </c>
      <c r="B160" s="1" t="s">
        <v>53</v>
      </c>
      <c r="C160" s="1">
        <v>2018</v>
      </c>
      <c r="D160" s="1">
        <v>311.18</v>
      </c>
      <c r="E160" s="1">
        <v>843.62</v>
      </c>
      <c r="F160" s="1">
        <v>1281</v>
      </c>
      <c r="G160" s="1">
        <v>246.44</v>
      </c>
      <c r="H160" s="1">
        <v>2.79</v>
      </c>
      <c r="I160" s="15">
        <v>59308</v>
      </c>
      <c r="J160" s="15">
        <v>33537</v>
      </c>
      <c r="K160" s="14">
        <v>1532.72</v>
      </c>
      <c r="M160" s="9">
        <v>1555</v>
      </c>
      <c r="N160" s="1">
        <v>45.06</v>
      </c>
      <c r="O160" s="16">
        <v>12820.4</v>
      </c>
      <c r="P160" s="17">
        <v>152886</v>
      </c>
      <c r="Q160" s="18">
        <v>273.42</v>
      </c>
      <c r="R160" s="16">
        <v>4721.6099999999997</v>
      </c>
      <c r="S160" s="16">
        <v>7825.37</v>
      </c>
      <c r="U160" s="1"/>
      <c r="V160" s="1"/>
    </row>
    <row r="161" spans="1:22" x14ac:dyDescent="0.4">
      <c r="A161" s="9">
        <v>8</v>
      </c>
      <c r="B161" s="1" t="s">
        <v>53</v>
      </c>
      <c r="C161" s="1">
        <v>2019</v>
      </c>
      <c r="D161" s="1"/>
      <c r="E161" s="1">
        <v>850</v>
      </c>
      <c r="F161" s="1"/>
      <c r="G161" s="1"/>
      <c r="H161" s="1"/>
      <c r="I161" s="15">
        <v>64372</v>
      </c>
      <c r="J161" s="15">
        <v>35933</v>
      </c>
      <c r="K161" s="14">
        <v>1658.6</v>
      </c>
      <c r="M161" s="9"/>
      <c r="N161" s="1">
        <v>45.16</v>
      </c>
      <c r="O161" s="16">
        <v>14030.15</v>
      </c>
      <c r="P161" s="17">
        <v>165681</v>
      </c>
      <c r="Q161" s="18">
        <v>289.82</v>
      </c>
      <c r="R161" s="16">
        <v>5040.8599999999997</v>
      </c>
      <c r="S161" s="16">
        <v>8699.4699999999993</v>
      </c>
      <c r="U161" s="1"/>
      <c r="V161" s="1"/>
    </row>
    <row r="162" spans="1:22" x14ac:dyDescent="0.4">
      <c r="A162" s="9">
        <v>9</v>
      </c>
      <c r="B162" s="1" t="s">
        <v>63</v>
      </c>
      <c r="C162" s="1">
        <v>2000</v>
      </c>
      <c r="D162" s="1"/>
      <c r="E162" s="1" t="s">
        <v>64</v>
      </c>
      <c r="F162" s="1"/>
      <c r="G162" s="1">
        <v>193.48</v>
      </c>
      <c r="H162" s="1">
        <v>3.1</v>
      </c>
      <c r="I162" s="15">
        <v>9668</v>
      </c>
      <c r="J162" s="15">
        <v>7790</v>
      </c>
      <c r="K162" s="14">
        <v>73.430000000000007</v>
      </c>
      <c r="L162" s="14">
        <v>123.34</v>
      </c>
      <c r="M162" s="9"/>
      <c r="N162" s="1">
        <v>34.4</v>
      </c>
      <c r="O162" s="16">
        <v>1382.5616</v>
      </c>
      <c r="P162" s="17">
        <v>22342</v>
      </c>
      <c r="Q162" s="18">
        <v>103.9641</v>
      </c>
      <c r="R162" s="16">
        <v>709.32330000000002</v>
      </c>
      <c r="S162" s="16">
        <v>569.27419999999995</v>
      </c>
      <c r="U162" s="1"/>
      <c r="V162" s="1"/>
    </row>
    <row r="163" spans="1:22" x14ac:dyDescent="0.4">
      <c r="A163" s="9">
        <v>9</v>
      </c>
      <c r="B163" s="1" t="s">
        <v>63</v>
      </c>
      <c r="C163" s="1">
        <v>2001</v>
      </c>
      <c r="D163" s="1">
        <v>132.1</v>
      </c>
      <c r="F163" s="1">
        <v>379</v>
      </c>
      <c r="G163" s="1">
        <v>195.56</v>
      </c>
      <c r="H163" s="1">
        <v>2.98</v>
      </c>
      <c r="I163" s="15">
        <v>10896</v>
      </c>
      <c r="J163" s="15">
        <v>8968</v>
      </c>
      <c r="K163" s="14">
        <v>104.93</v>
      </c>
      <c r="L163" s="14">
        <v>193.89</v>
      </c>
      <c r="M163" s="9"/>
      <c r="N163" s="1">
        <v>34.68</v>
      </c>
      <c r="O163" s="16">
        <v>1568.0137999999999</v>
      </c>
      <c r="P163" s="17">
        <v>25074</v>
      </c>
      <c r="Q163" s="18">
        <v>111.4569</v>
      </c>
      <c r="R163" s="16">
        <v>793.58090000000004</v>
      </c>
      <c r="S163" s="16">
        <v>662.976</v>
      </c>
      <c r="U163" s="1"/>
      <c r="V163" s="1"/>
    </row>
    <row r="164" spans="1:22" x14ac:dyDescent="0.4">
      <c r="A164" s="9">
        <v>9</v>
      </c>
      <c r="B164" s="1" t="s">
        <v>63</v>
      </c>
      <c r="C164" s="1">
        <v>2002</v>
      </c>
      <c r="D164" s="1">
        <v>139.80000000000001</v>
      </c>
      <c r="F164" s="1">
        <v>384</v>
      </c>
      <c r="G164" s="1">
        <v>198.27</v>
      </c>
      <c r="H164" s="1">
        <v>2.93</v>
      </c>
      <c r="I164" s="15">
        <v>11778</v>
      </c>
      <c r="J164" s="15">
        <v>9215</v>
      </c>
      <c r="K164" s="14">
        <v>141.02000000000001</v>
      </c>
      <c r="L164" s="14">
        <v>216.81</v>
      </c>
      <c r="M164" s="9"/>
      <c r="N164" s="1">
        <v>37.880000000000003</v>
      </c>
      <c r="O164" s="16">
        <v>1781.8302000000001</v>
      </c>
      <c r="P164" s="17">
        <v>28150</v>
      </c>
      <c r="Q164" s="18">
        <v>114.6388</v>
      </c>
      <c r="R164" s="16">
        <v>901.82249999999999</v>
      </c>
      <c r="S164" s="16">
        <v>765.36890000000005</v>
      </c>
      <c r="U164" s="1"/>
      <c r="V164" s="1"/>
    </row>
    <row r="165" spans="1:22" x14ac:dyDescent="0.4">
      <c r="A165" s="9">
        <v>9</v>
      </c>
      <c r="B165" s="1" t="s">
        <v>63</v>
      </c>
      <c r="C165" s="1">
        <v>2003</v>
      </c>
      <c r="D165" s="1">
        <v>161.5</v>
      </c>
      <c r="F165" s="1">
        <v>387.31</v>
      </c>
      <c r="G165" s="1">
        <v>201.12</v>
      </c>
      <c r="H165" s="1">
        <v>2.92</v>
      </c>
      <c r="I165" s="15">
        <v>12898</v>
      </c>
      <c r="J165" s="15">
        <v>9950</v>
      </c>
      <c r="K165" s="14">
        <v>163.59</v>
      </c>
      <c r="L165" s="14">
        <v>326.02</v>
      </c>
      <c r="M165" s="9"/>
      <c r="N165" s="1">
        <v>36.57</v>
      </c>
      <c r="O165" s="16">
        <v>2099.7743999999998</v>
      </c>
      <c r="P165" s="17">
        <v>32819</v>
      </c>
      <c r="Q165" s="18">
        <v>126.589</v>
      </c>
      <c r="R165" s="16">
        <v>1075.7811999999999</v>
      </c>
      <c r="S165" s="16">
        <v>897.40419999999995</v>
      </c>
      <c r="U165" s="1"/>
      <c r="V165" s="1"/>
    </row>
    <row r="166" spans="1:22" x14ac:dyDescent="0.4">
      <c r="A166" s="9">
        <v>9</v>
      </c>
      <c r="B166" s="1" t="s">
        <v>63</v>
      </c>
      <c r="C166" s="1">
        <v>2004</v>
      </c>
      <c r="D166" s="1">
        <v>164.4</v>
      </c>
      <c r="F166" s="1">
        <v>392.67</v>
      </c>
      <c r="G166" s="1">
        <v>204.52</v>
      </c>
      <c r="H166" s="1">
        <v>2.92</v>
      </c>
      <c r="I166" s="15">
        <v>14565</v>
      </c>
      <c r="J166" s="15">
        <v>11213</v>
      </c>
      <c r="K166" s="14">
        <v>195.63</v>
      </c>
      <c r="L166" s="14">
        <v>377.38</v>
      </c>
      <c r="M166" s="9"/>
      <c r="N166" s="1">
        <v>35.909999999999997</v>
      </c>
      <c r="O166" s="16">
        <v>2543.1795999999999</v>
      </c>
      <c r="P166" s="17">
        <v>39293</v>
      </c>
      <c r="Q166" s="18">
        <v>132.23410000000001</v>
      </c>
      <c r="R166" s="16">
        <v>1318.2254</v>
      </c>
      <c r="S166" s="16">
        <v>1092.7201</v>
      </c>
      <c r="U166" s="1"/>
      <c r="V166" s="1"/>
    </row>
    <row r="167" spans="1:22" x14ac:dyDescent="0.4">
      <c r="A167" s="9">
        <v>9</v>
      </c>
      <c r="B167" s="1" t="s">
        <v>63</v>
      </c>
      <c r="C167" s="1">
        <v>2005</v>
      </c>
      <c r="D167" s="1">
        <v>165.1</v>
      </c>
      <c r="E167" s="1">
        <v>771.3</v>
      </c>
      <c r="F167" s="1">
        <v>397.96</v>
      </c>
      <c r="G167" s="1">
        <v>207.42</v>
      </c>
      <c r="H167" s="1">
        <v>2.84</v>
      </c>
      <c r="I167" s="15">
        <v>16601</v>
      </c>
      <c r="J167" s="15">
        <v>13438</v>
      </c>
      <c r="K167" s="14">
        <v>238.33</v>
      </c>
      <c r="M167" s="22">
        <v>398</v>
      </c>
      <c r="N167" s="1">
        <v>36.200000000000003</v>
      </c>
      <c r="O167" s="16">
        <v>2943.8429999999998</v>
      </c>
      <c r="P167" s="17">
        <v>44871</v>
      </c>
      <c r="Q167" s="18">
        <v>148.21449999999999</v>
      </c>
      <c r="R167" s="16">
        <v>1494.3580999999999</v>
      </c>
      <c r="S167" s="16">
        <v>1301.2704000000001</v>
      </c>
      <c r="U167" s="1"/>
      <c r="V167" s="1"/>
    </row>
    <row r="168" spans="1:22" x14ac:dyDescent="0.4">
      <c r="A168" s="9">
        <v>9</v>
      </c>
      <c r="B168" s="1" t="s">
        <v>63</v>
      </c>
      <c r="C168" s="1">
        <v>2006</v>
      </c>
      <c r="D168" s="1">
        <v>138.9</v>
      </c>
      <c r="E168" s="1">
        <v>789.4</v>
      </c>
      <c r="F168" s="1">
        <v>401.49</v>
      </c>
      <c r="G168" s="1">
        <v>209.91</v>
      </c>
      <c r="H168" s="1">
        <v>2.81</v>
      </c>
      <c r="I168" s="15">
        <v>19027</v>
      </c>
      <c r="J168" s="15">
        <v>14472</v>
      </c>
      <c r="K168" s="14">
        <v>275.48</v>
      </c>
      <c r="M168" s="9">
        <v>3490</v>
      </c>
      <c r="N168" s="1">
        <v>38.14</v>
      </c>
      <c r="O168" s="16">
        <v>3443.4971999999998</v>
      </c>
      <c r="P168" s="17">
        <v>51908</v>
      </c>
      <c r="Q168" s="18">
        <v>154.85939999999999</v>
      </c>
      <c r="R168" s="16">
        <v>1728.3905</v>
      </c>
      <c r="S168" s="16">
        <v>1560.2473</v>
      </c>
      <c r="U168" s="1"/>
      <c r="V168" s="1"/>
    </row>
    <row r="169" spans="1:22" x14ac:dyDescent="0.4">
      <c r="A169" s="9">
        <v>9</v>
      </c>
      <c r="B169" s="1" t="s">
        <v>63</v>
      </c>
      <c r="C169" s="1">
        <v>2007</v>
      </c>
      <c r="D169" s="1">
        <v>161.94</v>
      </c>
      <c r="E169" s="1">
        <v>807</v>
      </c>
      <c r="F169" s="1">
        <v>405.13</v>
      </c>
      <c r="G169" s="1">
        <v>211.99</v>
      </c>
      <c r="H169" s="1">
        <v>2.72</v>
      </c>
      <c r="I169" s="15">
        <v>21689</v>
      </c>
      <c r="J169" s="15">
        <v>14896</v>
      </c>
      <c r="K169" s="14">
        <v>335.72</v>
      </c>
      <c r="M169" s="9">
        <v>3098</v>
      </c>
      <c r="N169" s="1">
        <v>35.24</v>
      </c>
      <c r="O169" s="16">
        <v>4104.0117</v>
      </c>
      <c r="P169" s="17">
        <v>61315</v>
      </c>
      <c r="Q169" s="18">
        <v>163.47190000000001</v>
      </c>
      <c r="R169" s="16">
        <v>2045.8811000000001</v>
      </c>
      <c r="S169" s="16">
        <v>1894.6587999999999</v>
      </c>
      <c r="U169" s="1"/>
      <c r="V169" s="1"/>
    </row>
    <row r="170" spans="1:22" x14ac:dyDescent="0.4">
      <c r="A170" s="9">
        <v>9</v>
      </c>
      <c r="B170" s="1" t="s">
        <v>63</v>
      </c>
      <c r="C170" s="1">
        <v>2008</v>
      </c>
      <c r="D170" s="1">
        <v>157.18</v>
      </c>
      <c r="E170" s="1">
        <v>820.2</v>
      </c>
      <c r="F170" s="1">
        <v>408.32</v>
      </c>
      <c r="G170" s="1">
        <v>213.74</v>
      </c>
      <c r="H170" s="1">
        <v>2.75</v>
      </c>
      <c r="I170" s="15">
        <v>24104</v>
      </c>
      <c r="J170" s="15">
        <v>16719</v>
      </c>
      <c r="K170" s="14">
        <v>419.67</v>
      </c>
      <c r="M170" s="9">
        <v>3164</v>
      </c>
      <c r="N170" s="1">
        <v>38.6</v>
      </c>
      <c r="O170" s="16">
        <v>4788.9748</v>
      </c>
      <c r="P170" s="17">
        <v>70948</v>
      </c>
      <c r="Q170" s="18">
        <v>179.83</v>
      </c>
      <c r="R170" s="16">
        <v>2372.5807</v>
      </c>
      <c r="S170" s="16">
        <v>2236.5641000000001</v>
      </c>
      <c r="U170" s="1"/>
      <c r="V170" s="1"/>
    </row>
    <row r="171" spans="1:22" x14ac:dyDescent="0.4">
      <c r="A171" s="9">
        <v>9</v>
      </c>
      <c r="B171" s="1" t="s">
        <v>63</v>
      </c>
      <c r="C171" s="1">
        <v>2009</v>
      </c>
      <c r="D171" s="1">
        <v>218.18</v>
      </c>
      <c r="E171" s="1">
        <v>833.4</v>
      </c>
      <c r="F171" s="1">
        <v>411.77</v>
      </c>
      <c r="G171" s="1">
        <v>215.28</v>
      </c>
      <c r="H171" s="1">
        <v>2.68</v>
      </c>
      <c r="I171" s="15">
        <v>26864</v>
      </c>
      <c r="J171" s="15">
        <v>17952</v>
      </c>
      <c r="K171" s="14">
        <v>490.4</v>
      </c>
      <c r="M171" s="9">
        <v>2979</v>
      </c>
      <c r="N171" s="1">
        <v>39.94</v>
      </c>
      <c r="O171" s="16">
        <v>5111.4007000000001</v>
      </c>
      <c r="P171" s="17">
        <v>75111</v>
      </c>
      <c r="Q171" s="18">
        <v>190.5093</v>
      </c>
      <c r="R171" s="16">
        <v>2365.7646</v>
      </c>
      <c r="S171" s="16">
        <v>2555.1268</v>
      </c>
      <c r="U171" s="1"/>
      <c r="V171" s="1"/>
    </row>
    <row r="172" spans="1:22" x14ac:dyDescent="0.4">
      <c r="A172" s="9">
        <v>9</v>
      </c>
      <c r="B172" s="1" t="s">
        <v>63</v>
      </c>
      <c r="C172" s="1">
        <v>2010</v>
      </c>
      <c r="D172" s="1">
        <v>211.67</v>
      </c>
      <c r="E172" s="1">
        <v>870.54</v>
      </c>
      <c r="F172" s="1">
        <v>415.23</v>
      </c>
      <c r="G172" s="1">
        <v>216.51</v>
      </c>
      <c r="H172" s="1">
        <v>2.7</v>
      </c>
      <c r="I172" s="15">
        <v>30035</v>
      </c>
      <c r="J172" s="15">
        <v>20219</v>
      </c>
      <c r="K172" s="14">
        <v>616.58000000000004</v>
      </c>
      <c r="M172" s="9">
        <v>3255</v>
      </c>
      <c r="N172" s="1">
        <v>39.950000000000003</v>
      </c>
      <c r="O172" s="16">
        <v>5965.7106000000003</v>
      </c>
      <c r="P172" s="17">
        <v>86932</v>
      </c>
      <c r="Q172" s="18">
        <v>208.4144</v>
      </c>
      <c r="R172" s="16">
        <v>2819.806</v>
      </c>
      <c r="S172" s="16">
        <v>2937.4902000000002</v>
      </c>
      <c r="U172" s="1"/>
      <c r="V172" s="1"/>
    </row>
    <row r="173" spans="1:22" x14ac:dyDescent="0.4">
      <c r="A173" s="9">
        <v>9</v>
      </c>
      <c r="B173" s="1" t="s">
        <v>63</v>
      </c>
      <c r="C173" s="1">
        <v>2011</v>
      </c>
      <c r="D173" s="1">
        <v>217.11</v>
      </c>
      <c r="E173" s="1">
        <v>873.8</v>
      </c>
      <c r="F173" s="1">
        <v>419.2</v>
      </c>
      <c r="G173" s="1">
        <v>218.26</v>
      </c>
      <c r="H173" s="1">
        <v>2.71</v>
      </c>
      <c r="I173" s="15">
        <v>34065</v>
      </c>
      <c r="J173" s="15">
        <v>21404</v>
      </c>
      <c r="K173" s="14">
        <v>747.5</v>
      </c>
      <c r="M173" s="9">
        <v>3336</v>
      </c>
      <c r="N173" s="1">
        <v>40.04</v>
      </c>
      <c r="O173" s="16">
        <v>7037.2781999999997</v>
      </c>
      <c r="P173" s="17">
        <v>101634</v>
      </c>
      <c r="Q173" s="18">
        <v>236.77080000000001</v>
      </c>
      <c r="R173" s="16">
        <v>3280.5209</v>
      </c>
      <c r="S173" s="16">
        <v>3519.9865</v>
      </c>
      <c r="U173" s="1"/>
      <c r="V173" s="1"/>
    </row>
    <row r="174" spans="1:22" x14ac:dyDescent="0.4">
      <c r="A174" s="9">
        <v>9</v>
      </c>
      <c r="B174" s="1" t="s">
        <v>63</v>
      </c>
      <c r="C174" s="1">
        <v>2012</v>
      </c>
      <c r="D174" s="1">
        <v>233.6</v>
      </c>
      <c r="E174" s="1">
        <v>880.2</v>
      </c>
      <c r="F174" s="1">
        <v>422.74</v>
      </c>
      <c r="G174" s="1">
        <v>218.95</v>
      </c>
      <c r="H174" s="1">
        <v>2.69</v>
      </c>
      <c r="I174" s="15">
        <v>37511</v>
      </c>
      <c r="J174" s="15">
        <v>22800</v>
      </c>
      <c r="K174" s="14">
        <v>786.28</v>
      </c>
      <c r="M174" s="9">
        <v>3567</v>
      </c>
      <c r="N174" s="1">
        <v>40.07</v>
      </c>
      <c r="O174" s="16">
        <v>7833.6167999999998</v>
      </c>
      <c r="P174" s="17">
        <v>112211</v>
      </c>
      <c r="Q174" s="18">
        <v>255.11269999999999</v>
      </c>
      <c r="R174" s="16">
        <v>3500.1329999999998</v>
      </c>
      <c r="S174" s="16">
        <v>4078.3710999999998</v>
      </c>
      <c r="U174" s="1"/>
      <c r="V174" s="1"/>
    </row>
    <row r="175" spans="1:22" x14ac:dyDescent="0.4">
      <c r="A175" s="9">
        <v>9</v>
      </c>
      <c r="B175" s="1" t="s">
        <v>63</v>
      </c>
      <c r="C175" s="1">
        <v>2013</v>
      </c>
      <c r="D175" s="1">
        <v>264.20999999999998</v>
      </c>
      <c r="E175" s="1">
        <v>884.4</v>
      </c>
      <c r="F175" s="1">
        <v>425.77</v>
      </c>
      <c r="G175" s="1">
        <v>220.66</v>
      </c>
      <c r="H175" s="1">
        <v>2.79</v>
      </c>
      <c r="I175" s="15">
        <v>39310</v>
      </c>
      <c r="J175" s="15">
        <v>24833</v>
      </c>
      <c r="K175" s="14">
        <v>855.73</v>
      </c>
      <c r="M175" s="9">
        <v>3762</v>
      </c>
      <c r="N175" s="1">
        <v>40.229999999999997</v>
      </c>
      <c r="O175" s="16">
        <v>8398.5753000000004</v>
      </c>
      <c r="P175" s="17">
        <v>119372</v>
      </c>
      <c r="Q175" s="18">
        <v>261.59739999999999</v>
      </c>
      <c r="R175" s="16">
        <v>3574.2503000000002</v>
      </c>
      <c r="S175" s="16">
        <v>4562.7276000000002</v>
      </c>
      <c r="U175" s="1"/>
      <c r="V175" s="1"/>
    </row>
    <row r="176" spans="1:22" x14ac:dyDescent="0.4">
      <c r="A176" s="9">
        <v>9</v>
      </c>
      <c r="B176" s="1" t="s">
        <v>63</v>
      </c>
      <c r="C176" s="1">
        <v>2014</v>
      </c>
      <c r="D176" s="1">
        <v>283.2</v>
      </c>
      <c r="E176" s="1">
        <v>889.2</v>
      </c>
      <c r="F176" s="1">
        <v>431.28</v>
      </c>
      <c r="G176" s="1">
        <v>222.35</v>
      </c>
      <c r="H176" s="1">
        <v>2.79</v>
      </c>
      <c r="I176" s="15">
        <v>44632</v>
      </c>
      <c r="J176" s="15">
        <v>32165</v>
      </c>
      <c r="K176" s="14">
        <v>961.18</v>
      </c>
      <c r="M176" s="9">
        <v>3772</v>
      </c>
      <c r="N176" s="1">
        <v>40.57</v>
      </c>
      <c r="O176" s="16">
        <v>9206.1633999999995</v>
      </c>
      <c r="P176" s="17">
        <v>129448</v>
      </c>
      <c r="Q176" s="18">
        <v>274.3492</v>
      </c>
      <c r="R176" s="16">
        <v>3845.5758999999998</v>
      </c>
      <c r="S176" s="16">
        <v>5086.2381999999998</v>
      </c>
      <c r="U176" s="1"/>
      <c r="V176" s="1"/>
    </row>
    <row r="177" spans="1:22" x14ac:dyDescent="0.4">
      <c r="A177" s="9">
        <v>9</v>
      </c>
      <c r="B177" s="1" t="s">
        <v>63</v>
      </c>
      <c r="C177" s="2">
        <v>2015</v>
      </c>
      <c r="D177" s="1">
        <v>351.98</v>
      </c>
      <c r="E177" s="1">
        <v>901.8</v>
      </c>
      <c r="F177" s="1">
        <v>436.25</v>
      </c>
      <c r="G177" s="1">
        <v>225.79</v>
      </c>
      <c r="H177" s="1">
        <v>2.79</v>
      </c>
      <c r="I177" s="15">
        <v>48316</v>
      </c>
      <c r="J177" s="15">
        <v>33818</v>
      </c>
      <c r="K177" s="14">
        <v>1205.48</v>
      </c>
      <c r="M177" s="9">
        <v>3527</v>
      </c>
      <c r="N177" s="1">
        <v>40.43</v>
      </c>
      <c r="O177" s="16">
        <v>10050.207899999999</v>
      </c>
      <c r="P177" s="17">
        <v>139653</v>
      </c>
      <c r="Q177" s="18">
        <v>287.94920000000002</v>
      </c>
      <c r="R177" s="16">
        <v>3909.0099</v>
      </c>
      <c r="S177" s="16">
        <v>5853.2488000000003</v>
      </c>
      <c r="U177" s="1"/>
      <c r="V177" s="1"/>
    </row>
    <row r="178" spans="1:22" x14ac:dyDescent="0.4">
      <c r="A178" s="9">
        <v>9</v>
      </c>
      <c r="B178" s="1" t="s">
        <v>63</v>
      </c>
      <c r="C178" s="1">
        <v>2016</v>
      </c>
      <c r="D178" s="1">
        <v>342.46</v>
      </c>
      <c r="E178" s="1">
        <v>918.8</v>
      </c>
      <c r="F178" s="1">
        <v>554</v>
      </c>
      <c r="G178" s="1">
        <v>229.57</v>
      </c>
      <c r="H178" s="1">
        <v>2.8</v>
      </c>
      <c r="I178" s="15">
        <v>52185</v>
      </c>
      <c r="J178" s="15">
        <v>35686</v>
      </c>
      <c r="K178" s="14">
        <v>1404.31</v>
      </c>
      <c r="M178" s="9"/>
      <c r="N178" s="1">
        <v>40.700000000000003</v>
      </c>
      <c r="O178" s="16">
        <v>11313.722299999999</v>
      </c>
      <c r="P178" s="17">
        <v>155030</v>
      </c>
      <c r="Q178" s="18">
        <v>304.2063</v>
      </c>
      <c r="R178" s="16">
        <v>4120.9306999999999</v>
      </c>
      <c r="S178" s="16">
        <v>6888.5852999999997</v>
      </c>
      <c r="U178" s="1"/>
      <c r="V178" s="1"/>
    </row>
    <row r="179" spans="1:22" x14ac:dyDescent="0.4">
      <c r="A179" s="9">
        <v>9</v>
      </c>
      <c r="B179" s="1" t="s">
        <v>63</v>
      </c>
      <c r="C179" s="1">
        <v>2017</v>
      </c>
      <c r="D179" s="1">
        <v>351.12</v>
      </c>
      <c r="E179" s="1">
        <v>946.8</v>
      </c>
      <c r="F179" s="1">
        <v>570</v>
      </c>
      <c r="G179" s="1">
        <v>235.26</v>
      </c>
      <c r="H179" s="1">
        <v>2.91</v>
      </c>
      <c r="I179" s="15">
        <v>56276</v>
      </c>
      <c r="J179" s="15">
        <v>38179</v>
      </c>
      <c r="K179" s="14">
        <v>1540.92</v>
      </c>
      <c r="M179" s="9">
        <v>3689</v>
      </c>
      <c r="N179" s="1">
        <v>40.1</v>
      </c>
      <c r="O179" s="16">
        <v>12603.3629</v>
      </c>
      <c r="P179" s="17">
        <v>169187</v>
      </c>
      <c r="Q179" s="18">
        <v>311.08109999999999</v>
      </c>
      <c r="R179" s="16">
        <v>4362.4808999999996</v>
      </c>
      <c r="S179" s="16">
        <v>7929.8010000000004</v>
      </c>
      <c r="U179" s="1"/>
      <c r="V179" s="1"/>
    </row>
    <row r="180" spans="1:22" x14ac:dyDescent="0.4">
      <c r="A180" s="9">
        <v>9</v>
      </c>
      <c r="B180" s="1" t="s">
        <v>63</v>
      </c>
      <c r="C180" s="1">
        <v>2018</v>
      </c>
      <c r="D180" s="1"/>
      <c r="E180" s="1">
        <v>980.6</v>
      </c>
      <c r="F180" s="1">
        <v>582</v>
      </c>
      <c r="G180" s="1">
        <v>241.84</v>
      </c>
      <c r="H180" s="1">
        <v>2.93</v>
      </c>
      <c r="I180" s="15">
        <v>61172</v>
      </c>
      <c r="J180" s="15">
        <v>41615</v>
      </c>
      <c r="K180" s="14">
        <v>1717.08</v>
      </c>
      <c r="M180" s="9"/>
      <c r="N180" s="1">
        <v>40.78</v>
      </c>
      <c r="O180" s="16">
        <v>13509.150799999999</v>
      </c>
      <c r="P180" s="17">
        <v>140180</v>
      </c>
      <c r="Q180" s="18">
        <v>305.51389999999998</v>
      </c>
      <c r="R180" s="16">
        <v>4571.9300999999996</v>
      </c>
      <c r="S180" s="16">
        <v>8631.7067999999999</v>
      </c>
      <c r="U180" s="1"/>
      <c r="V180" s="1"/>
    </row>
    <row r="181" spans="1:22" x14ac:dyDescent="0.4">
      <c r="A181" s="9">
        <v>9</v>
      </c>
      <c r="B181" s="1" t="s">
        <v>63</v>
      </c>
      <c r="C181" s="1">
        <v>2019</v>
      </c>
      <c r="D181" s="1"/>
      <c r="E181" s="1">
        <v>1036</v>
      </c>
      <c r="F181" s="1"/>
      <c r="G181" s="1"/>
      <c r="H181" s="1"/>
      <c r="I181" s="15">
        <v>66068</v>
      </c>
      <c r="J181" s="15">
        <v>36255</v>
      </c>
      <c r="K181" s="14">
        <v>1952.9</v>
      </c>
      <c r="M181" s="9"/>
      <c r="N181" s="1"/>
      <c r="O181" s="16">
        <v>15373</v>
      </c>
      <c r="P181" s="17">
        <v>152465</v>
      </c>
      <c r="Q181" s="18">
        <v>326</v>
      </c>
      <c r="R181" s="16">
        <v>4875</v>
      </c>
      <c r="S181" s="16">
        <v>10172</v>
      </c>
      <c r="U181" s="1"/>
      <c r="V181" s="1"/>
    </row>
    <row r="182" spans="1:22" x14ac:dyDescent="0.4">
      <c r="A182" s="9">
        <v>10</v>
      </c>
      <c r="B182" s="1" t="s">
        <v>65</v>
      </c>
      <c r="C182" s="1">
        <v>2000</v>
      </c>
      <c r="D182" s="1">
        <v>93</v>
      </c>
      <c r="E182" s="1">
        <v>1110.8499999999999</v>
      </c>
      <c r="F182" s="1">
        <v>818</v>
      </c>
      <c r="G182" s="1">
        <v>317.2</v>
      </c>
      <c r="H182" s="1">
        <v>2.88</v>
      </c>
      <c r="I182" s="15">
        <v>7649</v>
      </c>
      <c r="J182" s="15">
        <v>6423</v>
      </c>
      <c r="K182" s="14">
        <v>79.62</v>
      </c>
      <c r="M182" s="9"/>
      <c r="N182" s="1">
        <v>20.3</v>
      </c>
      <c r="O182" s="16">
        <v>1156.7928999999999</v>
      </c>
      <c r="P182" s="17">
        <v>11471</v>
      </c>
      <c r="Q182" s="18">
        <v>116.3651</v>
      </c>
      <c r="R182" s="16">
        <v>422.1275</v>
      </c>
      <c r="S182" s="16">
        <v>618.30029999999999</v>
      </c>
      <c r="U182" s="1"/>
      <c r="V182" s="1"/>
    </row>
    <row r="183" spans="1:22" x14ac:dyDescent="0.4">
      <c r="A183" s="9">
        <v>10</v>
      </c>
      <c r="B183" s="1" t="s">
        <v>65</v>
      </c>
      <c r="C183" s="1">
        <v>2001</v>
      </c>
      <c r="D183" s="1">
        <v>101.4</v>
      </c>
      <c r="E183" s="1">
        <v>1134.22</v>
      </c>
      <c r="F183" s="1">
        <v>823</v>
      </c>
      <c r="G183" s="1">
        <v>320.63</v>
      </c>
      <c r="H183" s="1">
        <v>2.98</v>
      </c>
      <c r="I183" s="15">
        <v>8128</v>
      </c>
      <c r="J183" s="15">
        <v>6801</v>
      </c>
      <c r="K183" s="14">
        <v>100.29</v>
      </c>
      <c r="M183" s="9"/>
      <c r="N183" s="1">
        <v>21.9</v>
      </c>
      <c r="O183" s="16">
        <v>1322.0544</v>
      </c>
      <c r="P183" s="17">
        <v>11779</v>
      </c>
      <c r="Q183" s="18">
        <v>118.48690000000001</v>
      </c>
      <c r="R183" s="16">
        <v>490.2971</v>
      </c>
      <c r="S183" s="16">
        <v>713.2704</v>
      </c>
      <c r="U183" s="1"/>
      <c r="V183" s="1"/>
    </row>
    <row r="184" spans="1:22" x14ac:dyDescent="0.4">
      <c r="A184" s="9">
        <v>10</v>
      </c>
      <c r="B184" s="1" t="s">
        <v>65</v>
      </c>
      <c r="C184" s="1">
        <v>2002</v>
      </c>
      <c r="D184" s="1">
        <v>119.4</v>
      </c>
      <c r="E184" s="1">
        <v>1157.4100000000001</v>
      </c>
      <c r="F184" s="1">
        <v>829.9</v>
      </c>
      <c r="G184" s="1">
        <v>325.35000000000002</v>
      </c>
      <c r="H184" s="1">
        <v>2.92</v>
      </c>
      <c r="I184" s="15">
        <v>8972</v>
      </c>
      <c r="J184" s="15">
        <v>2549</v>
      </c>
      <c r="K184" s="14">
        <v>121.72</v>
      </c>
      <c r="M184" s="9"/>
      <c r="N184" s="1">
        <v>24.3</v>
      </c>
      <c r="O184" s="16">
        <v>1488.7637999999999</v>
      </c>
      <c r="P184" s="17">
        <v>12993</v>
      </c>
      <c r="Q184" s="18">
        <v>125.49930000000001</v>
      </c>
      <c r="R184" s="16">
        <v>558.59059999999999</v>
      </c>
      <c r="S184" s="16">
        <v>804.6739</v>
      </c>
      <c r="U184" s="1"/>
      <c r="V184" s="1"/>
    </row>
    <row r="185" spans="1:22" x14ac:dyDescent="0.4">
      <c r="A185" s="9">
        <v>10</v>
      </c>
      <c r="B185" s="1" t="s">
        <v>65</v>
      </c>
      <c r="C185" s="1">
        <v>2003</v>
      </c>
      <c r="D185" s="1">
        <v>126.4</v>
      </c>
      <c r="E185" s="1">
        <v>1173.4000000000001</v>
      </c>
      <c r="F185" s="1">
        <v>842.9</v>
      </c>
      <c r="G185" s="1">
        <v>336.12</v>
      </c>
      <c r="H185" s="1">
        <v>2.89</v>
      </c>
      <c r="I185" s="15">
        <v>9641</v>
      </c>
      <c r="J185" s="15">
        <v>7058</v>
      </c>
      <c r="K185" s="14">
        <v>136.1</v>
      </c>
      <c r="M185" s="9"/>
      <c r="N185" s="1">
        <v>29.3</v>
      </c>
      <c r="O185" s="16">
        <v>1705.2732000000001</v>
      </c>
      <c r="P185" s="17">
        <v>14632</v>
      </c>
      <c r="Q185" s="18">
        <v>137.05250000000001</v>
      </c>
      <c r="R185" s="16">
        <v>652.4538</v>
      </c>
      <c r="S185" s="16">
        <v>915.76689999999996</v>
      </c>
      <c r="U185" s="1"/>
      <c r="V185" s="1"/>
    </row>
    <row r="186" spans="1:22" x14ac:dyDescent="0.4">
      <c r="A186" s="9">
        <v>10</v>
      </c>
      <c r="B186" s="1" t="s">
        <v>65</v>
      </c>
      <c r="C186" s="1">
        <v>2004</v>
      </c>
      <c r="D186" s="1">
        <v>133</v>
      </c>
      <c r="E186" s="1">
        <v>1194.1300000000001</v>
      </c>
      <c r="F186" s="1">
        <v>883.1</v>
      </c>
      <c r="G186" s="1">
        <v>350.53</v>
      </c>
      <c r="H186" s="1">
        <v>2.89</v>
      </c>
      <c r="I186" s="15">
        <v>10394</v>
      </c>
      <c r="J186" s="15">
        <v>8997</v>
      </c>
      <c r="K186" s="14">
        <v>156.44</v>
      </c>
      <c r="M186" s="9"/>
      <c r="N186" s="1">
        <v>36.1</v>
      </c>
      <c r="O186" s="16">
        <v>2031.0663</v>
      </c>
      <c r="P186" s="17">
        <v>17158</v>
      </c>
      <c r="Q186" s="18">
        <v>168.24809999999999</v>
      </c>
      <c r="R186" s="16">
        <v>805.58860000000004</v>
      </c>
      <c r="S186" s="16">
        <v>1057.2295999999999</v>
      </c>
      <c r="U186" s="1"/>
      <c r="V186" s="1"/>
    </row>
    <row r="187" spans="1:22" x14ac:dyDescent="0.4">
      <c r="A187" s="9">
        <v>10</v>
      </c>
      <c r="B187" s="1" t="s">
        <v>65</v>
      </c>
      <c r="C187" s="1">
        <v>2005</v>
      </c>
      <c r="D187" s="1">
        <v>138</v>
      </c>
      <c r="E187" s="1">
        <v>1221.72</v>
      </c>
      <c r="F187" s="1">
        <v>873.3</v>
      </c>
      <c r="G187" s="1">
        <v>366.72</v>
      </c>
      <c r="H187" s="1">
        <v>2.87</v>
      </c>
      <c r="I187" s="15">
        <v>11359</v>
      </c>
      <c r="J187" s="15">
        <v>9642</v>
      </c>
      <c r="K187" s="14">
        <v>195.24</v>
      </c>
      <c r="M187" s="22">
        <v>890</v>
      </c>
      <c r="N187" s="1">
        <v>36.5</v>
      </c>
      <c r="O187" s="16">
        <v>2375.9857999999999</v>
      </c>
      <c r="P187" s="17">
        <v>19670</v>
      </c>
      <c r="Q187" s="18">
        <v>177.1481</v>
      </c>
      <c r="R187" s="16">
        <v>984.18629999999996</v>
      </c>
      <c r="S187" s="16">
        <v>1214.6514</v>
      </c>
      <c r="U187" s="1"/>
      <c r="V187" s="1"/>
    </row>
    <row r="188" spans="1:22" x14ac:dyDescent="0.4">
      <c r="A188" s="9">
        <v>10</v>
      </c>
      <c r="B188" s="1" t="s">
        <v>65</v>
      </c>
      <c r="C188" s="1">
        <v>2006</v>
      </c>
      <c r="D188" s="1">
        <v>152.1</v>
      </c>
      <c r="E188" s="1">
        <v>1248.5</v>
      </c>
      <c r="F188" s="1">
        <v>1007.7</v>
      </c>
      <c r="G188" s="1">
        <v>382.22</v>
      </c>
      <c r="H188" s="1">
        <v>2.98</v>
      </c>
      <c r="I188" s="15">
        <v>12789</v>
      </c>
      <c r="J188" s="15">
        <v>8309</v>
      </c>
      <c r="K188" s="14">
        <v>252.24</v>
      </c>
      <c r="L188" s="14">
        <v>900.77</v>
      </c>
      <c r="M188" s="9">
        <v>4773</v>
      </c>
      <c r="N188" s="1">
        <v>38.020000000000003</v>
      </c>
      <c r="O188" s="16">
        <v>2772.1734000000001</v>
      </c>
      <c r="P188" s="17">
        <v>22445</v>
      </c>
      <c r="Q188" s="18">
        <v>195.12710000000001</v>
      </c>
      <c r="R188" s="16">
        <v>1170.9654</v>
      </c>
      <c r="S188" s="16">
        <v>1406.0808999999999</v>
      </c>
      <c r="U188" s="1"/>
      <c r="V188" s="1"/>
    </row>
    <row r="189" spans="1:22" x14ac:dyDescent="0.4">
      <c r="A189" s="9">
        <v>10</v>
      </c>
      <c r="B189" s="1" t="s">
        <v>65</v>
      </c>
      <c r="C189" s="1">
        <v>2007</v>
      </c>
      <c r="D189" s="1">
        <v>181.52</v>
      </c>
      <c r="E189" s="1">
        <v>1257.94</v>
      </c>
      <c r="F189" s="1">
        <v>1015.3</v>
      </c>
      <c r="G189" s="1">
        <v>391.58</v>
      </c>
      <c r="H189" s="1">
        <v>2.9</v>
      </c>
      <c r="I189" s="15">
        <v>14849</v>
      </c>
      <c r="J189" s="15">
        <v>11703</v>
      </c>
      <c r="K189" s="14">
        <v>356.34</v>
      </c>
      <c r="L189" s="14">
        <v>961.78</v>
      </c>
      <c r="M189" s="9">
        <v>5071</v>
      </c>
      <c r="N189" s="1">
        <v>38.03</v>
      </c>
      <c r="O189" s="16">
        <v>3364.7844</v>
      </c>
      <c r="P189" s="17">
        <v>26849</v>
      </c>
      <c r="Q189" s="18">
        <v>235.09710000000001</v>
      </c>
      <c r="R189" s="16">
        <v>1444.0778</v>
      </c>
      <c r="S189" s="16">
        <v>1685.6095</v>
      </c>
      <c r="U189" s="1"/>
      <c r="V189" s="1"/>
    </row>
    <row r="190" spans="1:22" x14ac:dyDescent="0.4">
      <c r="A190" s="9">
        <v>10</v>
      </c>
      <c r="B190" s="1" t="s">
        <v>65</v>
      </c>
      <c r="C190" s="1">
        <v>2008</v>
      </c>
      <c r="D190" s="1">
        <v>189.08</v>
      </c>
      <c r="E190" s="1">
        <v>1270.6199999999999</v>
      </c>
      <c r="F190" s="1">
        <v>1025.5</v>
      </c>
      <c r="G190" s="1">
        <v>405.2</v>
      </c>
      <c r="H190" s="1">
        <v>2.74</v>
      </c>
      <c r="I190" s="15">
        <v>16943</v>
      </c>
      <c r="J190" s="15">
        <v>12849</v>
      </c>
      <c r="K190" s="14">
        <v>506.43</v>
      </c>
      <c r="L190" s="23">
        <v>134</v>
      </c>
      <c r="M190" s="9">
        <v>4911</v>
      </c>
      <c r="N190" s="1">
        <v>38.58</v>
      </c>
      <c r="O190" s="16">
        <v>3944.9148</v>
      </c>
      <c r="P190" s="17">
        <v>31203</v>
      </c>
      <c r="Q190" s="18">
        <v>262.88240000000002</v>
      </c>
      <c r="R190" s="16">
        <v>1734.9512</v>
      </c>
      <c r="S190" s="16">
        <v>1947.0812000000001</v>
      </c>
      <c r="U190" s="1"/>
      <c r="V190" s="1"/>
    </row>
    <row r="191" spans="1:22" x14ac:dyDescent="0.4">
      <c r="A191" s="9">
        <v>10</v>
      </c>
      <c r="B191" s="1" t="s">
        <v>65</v>
      </c>
      <c r="C191" s="1">
        <v>2009</v>
      </c>
      <c r="D191" s="1">
        <v>217.84</v>
      </c>
      <c r="E191" s="1">
        <v>1286.5999999999999</v>
      </c>
      <c r="F191" s="1">
        <v>1038.4000000000001</v>
      </c>
      <c r="G191" s="1">
        <v>417.87</v>
      </c>
      <c r="H191" s="1">
        <v>2.74</v>
      </c>
      <c r="I191" s="15">
        <v>18659</v>
      </c>
      <c r="J191" s="15">
        <v>14088</v>
      </c>
      <c r="K191" s="14">
        <v>600.97</v>
      </c>
      <c r="L191" s="23">
        <v>197.03</v>
      </c>
      <c r="M191" s="9">
        <v>5369</v>
      </c>
      <c r="N191" s="1">
        <v>38.82</v>
      </c>
      <c r="O191" s="16">
        <v>4502.6031999999996</v>
      </c>
      <c r="P191" s="17">
        <v>35215</v>
      </c>
      <c r="Q191" s="18">
        <v>267.77249999999998</v>
      </c>
      <c r="R191" s="16">
        <v>2001.7952</v>
      </c>
      <c r="S191" s="16">
        <v>2233.0355</v>
      </c>
      <c r="T191" s="1">
        <v>3.2</v>
      </c>
      <c r="U191" s="1"/>
      <c r="V191" s="1"/>
    </row>
    <row r="192" spans="1:22" x14ac:dyDescent="0.4">
      <c r="A192" s="9">
        <v>10</v>
      </c>
      <c r="B192" s="1" t="s">
        <v>65</v>
      </c>
      <c r="C192" s="1">
        <v>2010</v>
      </c>
      <c r="D192" s="1">
        <v>262.07</v>
      </c>
      <c r="E192" s="1">
        <v>1404.76</v>
      </c>
      <c r="F192" s="1">
        <v>1171</v>
      </c>
      <c r="G192" s="1">
        <v>430.68</v>
      </c>
      <c r="H192" s="1">
        <v>2.67</v>
      </c>
      <c r="I192" s="15">
        <v>20835</v>
      </c>
      <c r="J192" s="15">
        <v>15512</v>
      </c>
      <c r="K192" s="14">
        <v>777.38</v>
      </c>
      <c r="L192" s="23">
        <v>193.43</v>
      </c>
      <c r="M192" s="9">
        <v>5572</v>
      </c>
      <c r="N192" s="1">
        <v>39.43</v>
      </c>
      <c r="O192" s="16">
        <v>5551.3335999999999</v>
      </c>
      <c r="P192" s="17">
        <v>41253</v>
      </c>
      <c r="Q192" s="18">
        <v>285.09100000000001</v>
      </c>
      <c r="R192" s="16">
        <v>2480.9034999999999</v>
      </c>
      <c r="S192" s="16">
        <v>2785.3391000000001</v>
      </c>
      <c r="U192" s="1"/>
      <c r="V192" s="1"/>
    </row>
    <row r="193" spans="1:22" x14ac:dyDescent="0.4">
      <c r="A193" s="9">
        <v>10</v>
      </c>
      <c r="B193" s="1" t="s">
        <v>65</v>
      </c>
      <c r="C193" s="1">
        <v>2011</v>
      </c>
      <c r="D193" s="1">
        <v>221.88</v>
      </c>
      <c r="E193" s="1">
        <v>1407.08</v>
      </c>
      <c r="F193" s="1">
        <v>1173</v>
      </c>
      <c r="G193" s="1">
        <v>439.69</v>
      </c>
      <c r="H193" s="1">
        <v>2.65</v>
      </c>
      <c r="I193" s="15">
        <v>23932</v>
      </c>
      <c r="J193" s="15">
        <v>17795</v>
      </c>
      <c r="K193" s="14">
        <v>857.87</v>
      </c>
      <c r="L193" s="23">
        <v>226.74</v>
      </c>
      <c r="M193" s="9">
        <v>5748</v>
      </c>
      <c r="N193" s="1">
        <v>39.15</v>
      </c>
      <c r="O193" s="16">
        <v>6950.5785999999998</v>
      </c>
      <c r="P193" s="17">
        <v>49438</v>
      </c>
      <c r="Q193" s="18">
        <v>327.33909999999997</v>
      </c>
      <c r="R193" s="16">
        <v>3143.8233</v>
      </c>
      <c r="S193" s="16">
        <v>3479.4162000000001</v>
      </c>
      <c r="U193" s="1"/>
      <c r="V193" s="1"/>
    </row>
    <row r="194" spans="1:22" x14ac:dyDescent="0.4">
      <c r="A194" s="9">
        <v>10</v>
      </c>
      <c r="B194" s="1" t="s">
        <v>65</v>
      </c>
      <c r="C194" s="1">
        <v>2012</v>
      </c>
      <c r="D194" s="1">
        <v>238.43</v>
      </c>
      <c r="E194" s="1">
        <v>1417.78</v>
      </c>
      <c r="F194" s="1">
        <v>1181</v>
      </c>
      <c r="G194" s="1">
        <v>446.85</v>
      </c>
      <c r="H194" s="1">
        <v>2.63</v>
      </c>
      <c r="I194" s="15">
        <v>27194</v>
      </c>
      <c r="J194" s="15">
        <v>18814</v>
      </c>
      <c r="K194" s="14">
        <v>983.85</v>
      </c>
      <c r="L194" s="23">
        <v>275.17</v>
      </c>
      <c r="M194" s="9">
        <v>5878</v>
      </c>
      <c r="N194" s="1">
        <v>39.380000000000003</v>
      </c>
      <c r="O194" s="16">
        <v>8138.9438</v>
      </c>
      <c r="P194" s="17">
        <v>57624</v>
      </c>
      <c r="Q194" s="18">
        <v>348.1001</v>
      </c>
      <c r="R194" s="16">
        <v>3765.6163000000001</v>
      </c>
      <c r="S194" s="16">
        <v>4025.2274000000002</v>
      </c>
      <c r="U194" s="1"/>
      <c r="V194" s="1"/>
    </row>
    <row r="195" spans="1:22" x14ac:dyDescent="0.4">
      <c r="A195" s="9">
        <v>10</v>
      </c>
      <c r="B195" s="1" t="s">
        <v>65</v>
      </c>
      <c r="C195" s="1">
        <v>2013</v>
      </c>
      <c r="D195" s="1">
        <v>253.59</v>
      </c>
      <c r="E195" s="1">
        <v>1429.76</v>
      </c>
      <c r="F195" s="1">
        <v>1182</v>
      </c>
      <c r="G195" s="1">
        <v>455.05</v>
      </c>
      <c r="H195" s="1">
        <v>2.61</v>
      </c>
      <c r="I195" s="15">
        <v>29968</v>
      </c>
      <c r="J195" s="15">
        <v>20362</v>
      </c>
      <c r="K195" s="14">
        <v>1161.75</v>
      </c>
      <c r="L195" s="23">
        <v>305.33999999999997</v>
      </c>
      <c r="M195" s="9">
        <v>6021</v>
      </c>
      <c r="N195" s="1">
        <v>40.17</v>
      </c>
      <c r="O195" s="16">
        <v>9108.8904000000002</v>
      </c>
      <c r="P195" s="17">
        <v>63977</v>
      </c>
      <c r="Q195" s="18">
        <v>353.16730000000001</v>
      </c>
      <c r="R195" s="16">
        <v>4181.4907999999996</v>
      </c>
      <c r="S195" s="16">
        <v>4574.2322999999997</v>
      </c>
      <c r="U195" s="1"/>
      <c r="V195" s="1"/>
    </row>
    <row r="196" spans="1:22" x14ac:dyDescent="0.4">
      <c r="A196" s="9">
        <v>10</v>
      </c>
      <c r="B196" s="1" t="s">
        <v>65</v>
      </c>
      <c r="C196" s="1">
        <v>2014</v>
      </c>
      <c r="D196" s="1">
        <v>267.2</v>
      </c>
      <c r="E196" s="1">
        <v>1442.75</v>
      </c>
      <c r="F196" s="1">
        <v>1190</v>
      </c>
      <c r="G196" s="1">
        <v>467.16</v>
      </c>
      <c r="H196" s="1">
        <v>2.59</v>
      </c>
      <c r="I196" s="15">
        <v>32665</v>
      </c>
      <c r="J196" s="15">
        <v>21711</v>
      </c>
      <c r="K196" s="14">
        <v>1340.04</v>
      </c>
      <c r="M196" s="9">
        <v>6194</v>
      </c>
      <c r="N196" s="1">
        <v>35.86</v>
      </c>
      <c r="O196" s="16">
        <v>10056.5926</v>
      </c>
      <c r="P196" s="17">
        <v>70019</v>
      </c>
      <c r="Q196" s="18">
        <v>357.07049999999998</v>
      </c>
      <c r="R196" s="16">
        <v>4508.5303000000004</v>
      </c>
      <c r="S196" s="16">
        <v>5190.9917999999998</v>
      </c>
      <c r="U196" s="1"/>
      <c r="V196" s="1"/>
    </row>
    <row r="197" spans="1:22" x14ac:dyDescent="0.4">
      <c r="A197" s="9">
        <v>10</v>
      </c>
      <c r="B197" s="1" t="s">
        <v>65</v>
      </c>
      <c r="C197" s="2">
        <v>2015</v>
      </c>
      <c r="D197" s="1">
        <v>273.55</v>
      </c>
      <c r="E197" s="1">
        <v>1465.75</v>
      </c>
      <c r="F197" s="1">
        <v>1209</v>
      </c>
      <c r="G197" s="1">
        <v>475.99</v>
      </c>
      <c r="H197" s="1">
        <v>2.58</v>
      </c>
      <c r="I197" s="15">
        <v>33476</v>
      </c>
      <c r="J197" s="15">
        <v>21825</v>
      </c>
      <c r="K197" s="14">
        <v>1468.42</v>
      </c>
      <c r="M197" s="9">
        <v>6116</v>
      </c>
      <c r="N197" s="1">
        <v>39.840000000000003</v>
      </c>
      <c r="O197" s="16">
        <v>10801.1633</v>
      </c>
      <c r="P197" s="17">
        <v>74273</v>
      </c>
      <c r="Q197" s="18">
        <v>373.15350000000001</v>
      </c>
      <c r="R197" s="16">
        <v>4723.4925999999996</v>
      </c>
      <c r="S197" s="16">
        <v>5704.5172000000002</v>
      </c>
      <c r="U197" s="1"/>
      <c r="V197" s="1"/>
    </row>
    <row r="198" spans="1:22" x14ac:dyDescent="0.4">
      <c r="A198" s="9">
        <v>10</v>
      </c>
      <c r="B198" s="1" t="s">
        <v>65</v>
      </c>
      <c r="C198" s="1">
        <v>2016</v>
      </c>
      <c r="D198" s="1">
        <v>350.96</v>
      </c>
      <c r="E198" s="1">
        <v>1591.76</v>
      </c>
      <c r="F198" s="1">
        <v>1110</v>
      </c>
      <c r="G198" s="1">
        <v>536.86</v>
      </c>
      <c r="H198" s="1">
        <v>2.61</v>
      </c>
      <c r="I198" s="15">
        <v>35902</v>
      </c>
      <c r="J198" s="15">
        <v>23514</v>
      </c>
      <c r="K198" s="14">
        <v>1595.9</v>
      </c>
      <c r="M198" s="9"/>
      <c r="N198" s="1">
        <v>41.39</v>
      </c>
      <c r="O198" s="16">
        <v>12170.2335</v>
      </c>
      <c r="P198" s="17">
        <v>76960</v>
      </c>
      <c r="Q198" s="18">
        <v>474.93959999999998</v>
      </c>
      <c r="R198" s="16">
        <v>5201.9898000000003</v>
      </c>
      <c r="S198" s="16">
        <v>6493.3041000000003</v>
      </c>
      <c r="U198" s="1"/>
      <c r="V198" s="1"/>
    </row>
    <row r="199" spans="1:22" x14ac:dyDescent="0.4">
      <c r="A199" s="9">
        <v>10</v>
      </c>
      <c r="B199" s="1" t="s">
        <v>65</v>
      </c>
      <c r="C199" s="1">
        <v>2017</v>
      </c>
      <c r="D199" s="1">
        <v>442.95</v>
      </c>
      <c r="E199" s="1">
        <v>1604.47</v>
      </c>
      <c r="F199" s="1">
        <v>1119</v>
      </c>
      <c r="G199" s="1">
        <v>550.65</v>
      </c>
      <c r="H199" s="1">
        <v>2.61</v>
      </c>
      <c r="I199" s="15">
        <v>38918</v>
      </c>
      <c r="J199" s="15">
        <v>25314</v>
      </c>
      <c r="K199" s="14">
        <v>1756.7</v>
      </c>
      <c r="M199" s="9">
        <v>6003</v>
      </c>
      <c r="N199" s="1">
        <v>41.63</v>
      </c>
      <c r="O199" s="16">
        <v>13889.394</v>
      </c>
      <c r="P199" s="17">
        <v>86911</v>
      </c>
      <c r="Q199" s="18">
        <v>500.86950000000002</v>
      </c>
      <c r="R199" s="16">
        <v>5998.1887999999999</v>
      </c>
      <c r="S199" s="16">
        <v>7390.3356999999996</v>
      </c>
      <c r="U199" s="1"/>
      <c r="V199" s="1"/>
    </row>
    <row r="200" spans="1:22" x14ac:dyDescent="0.4">
      <c r="A200" s="9">
        <v>10</v>
      </c>
      <c r="B200" s="1" t="s">
        <v>65</v>
      </c>
      <c r="C200" s="1">
        <v>2018</v>
      </c>
      <c r="D200" s="1"/>
      <c r="E200" s="1">
        <v>1633</v>
      </c>
      <c r="F200" s="1">
        <v>1139</v>
      </c>
      <c r="G200" s="1">
        <v>563.23</v>
      </c>
      <c r="H200" s="1"/>
      <c r="I200" s="15">
        <v>42128</v>
      </c>
      <c r="J200" s="15">
        <v>27312</v>
      </c>
      <c r="K200" s="14">
        <v>1837.4</v>
      </c>
      <c r="M200" s="9"/>
      <c r="N200" s="1">
        <v>41.7</v>
      </c>
      <c r="O200" s="16">
        <v>15342.7716</v>
      </c>
      <c r="P200" s="17">
        <v>94782</v>
      </c>
      <c r="Q200" s="18">
        <v>522.5933</v>
      </c>
      <c r="R200" s="16">
        <v>6516.1908000000003</v>
      </c>
      <c r="S200" s="16">
        <v>8303.9874999999993</v>
      </c>
      <c r="U200" s="1"/>
      <c r="V200" s="1"/>
    </row>
    <row r="201" spans="1:22" x14ac:dyDescent="0.4">
      <c r="A201" s="9">
        <v>10</v>
      </c>
      <c r="B201" s="1" t="s">
        <v>65</v>
      </c>
      <c r="C201" s="1">
        <v>2019</v>
      </c>
      <c r="D201" s="1"/>
      <c r="F201" s="1"/>
      <c r="G201" s="1"/>
      <c r="H201" s="1"/>
      <c r="I201" s="15">
        <v>45878</v>
      </c>
      <c r="J201" s="15">
        <v>29720</v>
      </c>
      <c r="K201" s="14">
        <f>K200*10.92</f>
        <v>20064.407999999999</v>
      </c>
      <c r="M201" s="9"/>
      <c r="N201" s="1">
        <v>42.8</v>
      </c>
      <c r="O201" s="16">
        <v>17012.650000000001</v>
      </c>
      <c r="P201" s="17">
        <v>103386</v>
      </c>
      <c r="Q201" s="18">
        <v>612.17999999999995</v>
      </c>
      <c r="R201" s="16">
        <v>5244.62</v>
      </c>
      <c r="S201" s="16">
        <v>11155.86</v>
      </c>
      <c r="U201" s="1"/>
      <c r="V201" s="1"/>
    </row>
    <row r="202" spans="1:22" x14ac:dyDescent="0.4">
      <c r="A202" s="1">
        <v>11</v>
      </c>
      <c r="B202" s="2" t="s">
        <v>66</v>
      </c>
      <c r="C202" s="2">
        <v>2000</v>
      </c>
      <c r="D202" s="1"/>
      <c r="E202" s="1">
        <v>534.04999999999995</v>
      </c>
      <c r="F202" s="1">
        <v>1400</v>
      </c>
      <c r="G202" s="1">
        <v>97</v>
      </c>
      <c r="H202" s="1"/>
      <c r="I202" s="15">
        <v>11977</v>
      </c>
      <c r="J202" s="15">
        <v>10663</v>
      </c>
      <c r="K202" s="14">
        <v>72.209999999999994</v>
      </c>
      <c r="L202" s="14">
        <v>21.51</v>
      </c>
      <c r="M202" s="21">
        <v>871</v>
      </c>
      <c r="N202" s="1">
        <v>35.200000000000003</v>
      </c>
      <c r="O202" s="16">
        <v>1050.3779999999999</v>
      </c>
      <c r="P202" s="17">
        <v>20231</v>
      </c>
      <c r="Q202" s="18">
        <v>66.058499999999995</v>
      </c>
      <c r="R202" s="16">
        <v>505.75360000000001</v>
      </c>
      <c r="S202" s="16">
        <v>385.39210000000003</v>
      </c>
      <c r="U202" s="11"/>
      <c r="V202" s="11"/>
    </row>
    <row r="203" spans="1:22" x14ac:dyDescent="0.4">
      <c r="A203" s="1">
        <v>11</v>
      </c>
      <c r="B203" s="2" t="s">
        <v>66</v>
      </c>
      <c r="C203" s="2">
        <v>2001</v>
      </c>
      <c r="D203" s="1">
        <v>44.1</v>
      </c>
      <c r="E203" s="1">
        <v>549.09</v>
      </c>
      <c r="F203" s="1">
        <v>1427</v>
      </c>
      <c r="G203" s="1">
        <v>98.55</v>
      </c>
      <c r="H203" s="1"/>
      <c r="I203" s="15">
        <v>13600</v>
      </c>
      <c r="J203" s="15">
        <v>10316</v>
      </c>
      <c r="K203" s="14">
        <v>94.67</v>
      </c>
      <c r="L203" s="14">
        <v>30.61</v>
      </c>
      <c r="M203" s="21">
        <v>880</v>
      </c>
      <c r="N203" s="9">
        <v>35.42</v>
      </c>
      <c r="O203" s="16">
        <v>1189.1904</v>
      </c>
      <c r="P203" s="17">
        <v>21958</v>
      </c>
      <c r="Q203" s="18">
        <v>68.540099999999995</v>
      </c>
      <c r="R203" s="16">
        <v>566.27800000000002</v>
      </c>
      <c r="S203" s="16">
        <v>433.5455</v>
      </c>
      <c r="U203" s="11"/>
      <c r="V203" s="11"/>
    </row>
    <row r="204" spans="1:22" x14ac:dyDescent="0.4">
      <c r="A204" s="1">
        <v>11</v>
      </c>
      <c r="B204" s="2" t="s">
        <v>66</v>
      </c>
      <c r="C204" s="2">
        <v>2002</v>
      </c>
      <c r="D204" s="1">
        <v>52.5</v>
      </c>
      <c r="E204" s="1">
        <v>556.66</v>
      </c>
      <c r="F204" s="1">
        <v>1446</v>
      </c>
      <c r="G204" s="1">
        <v>100.67</v>
      </c>
      <c r="H204" s="1">
        <v>3.15</v>
      </c>
      <c r="I204" s="15">
        <v>13582</v>
      </c>
      <c r="J204" s="15">
        <v>10947</v>
      </c>
      <c r="K204" s="14">
        <v>104.19</v>
      </c>
      <c r="L204" s="14">
        <v>39.6</v>
      </c>
      <c r="M204" s="21">
        <v>881</v>
      </c>
      <c r="N204" s="9">
        <v>42.75</v>
      </c>
      <c r="O204" s="16">
        <v>1328.5468000000001</v>
      </c>
      <c r="P204" s="17">
        <v>24030</v>
      </c>
      <c r="Q204" s="18">
        <v>72.135599999999997</v>
      </c>
      <c r="R204" s="16">
        <v>625.7482</v>
      </c>
      <c r="S204" s="16">
        <v>478.03309999999999</v>
      </c>
      <c r="U204" s="11"/>
      <c r="V204" s="11"/>
    </row>
    <row r="205" spans="1:22" x14ac:dyDescent="0.4">
      <c r="A205" s="1">
        <v>11</v>
      </c>
      <c r="B205" s="2" t="s">
        <v>66</v>
      </c>
      <c r="C205" s="2">
        <v>2003</v>
      </c>
      <c r="D205" s="1">
        <v>71.400000000000006</v>
      </c>
      <c r="E205" s="1">
        <v>564.35</v>
      </c>
      <c r="F205" s="1">
        <v>1466</v>
      </c>
      <c r="G205" s="1">
        <v>102.3</v>
      </c>
      <c r="H205" s="1"/>
      <c r="I205" s="15">
        <v>14827</v>
      </c>
      <c r="J205" s="15">
        <v>11231</v>
      </c>
      <c r="K205" s="14">
        <v>120.45</v>
      </c>
      <c r="L205" s="14">
        <v>69.849999999999994</v>
      </c>
      <c r="M205" s="21">
        <v>894</v>
      </c>
      <c r="N205" s="9">
        <v>19.96</v>
      </c>
      <c r="O205" s="16">
        <v>1578.4875999999999</v>
      </c>
      <c r="P205" s="17">
        <v>28162</v>
      </c>
      <c r="Q205" s="18">
        <v>77.0822</v>
      </c>
      <c r="R205" s="16">
        <v>764.61860000000001</v>
      </c>
      <c r="S205" s="16">
        <v>539.89430000000004</v>
      </c>
      <c r="U205" s="11"/>
      <c r="V205" s="11"/>
    </row>
    <row r="206" spans="1:22" x14ac:dyDescent="0.4">
      <c r="A206" s="1">
        <v>11</v>
      </c>
      <c r="B206" s="2" t="s">
        <v>66</v>
      </c>
      <c r="C206" s="2">
        <v>2004</v>
      </c>
      <c r="D206" s="1">
        <v>66.900000000000006</v>
      </c>
      <c r="E206" s="1">
        <v>575.01</v>
      </c>
      <c r="F206" s="1">
        <v>1494</v>
      </c>
      <c r="G206" s="1">
        <v>103.96</v>
      </c>
      <c r="H206" s="1">
        <v>3.02</v>
      </c>
      <c r="I206" s="15">
        <v>16045</v>
      </c>
      <c r="J206" s="15">
        <v>12514</v>
      </c>
      <c r="K206" s="14">
        <v>130.93</v>
      </c>
      <c r="L206" s="14">
        <v>356.88</v>
      </c>
      <c r="M206" s="21">
        <v>912</v>
      </c>
      <c r="N206" s="1">
        <v>35.619999999999997</v>
      </c>
      <c r="O206" s="16">
        <v>1918.0422000000001</v>
      </c>
      <c r="P206" s="17">
        <v>33669</v>
      </c>
      <c r="Q206" s="18">
        <v>82.306600000000003</v>
      </c>
      <c r="R206" s="16">
        <v>957.75639999999999</v>
      </c>
      <c r="S206" s="16">
        <v>616.39430000000004</v>
      </c>
      <c r="U206" s="11"/>
      <c r="V206" s="11"/>
    </row>
    <row r="207" spans="1:22" x14ac:dyDescent="0.4">
      <c r="A207" s="1">
        <v>11</v>
      </c>
      <c r="B207" s="2" t="s">
        <v>66</v>
      </c>
      <c r="C207" s="2">
        <v>2005</v>
      </c>
      <c r="D207" s="1">
        <v>232.3</v>
      </c>
      <c r="E207" s="1">
        <v>580.03</v>
      </c>
      <c r="F207" s="1">
        <v>1507</v>
      </c>
      <c r="G207" s="1">
        <v>105</v>
      </c>
      <c r="H207" s="1"/>
      <c r="I207" s="15">
        <v>17424</v>
      </c>
      <c r="J207" s="15">
        <v>14486</v>
      </c>
      <c r="K207" s="14">
        <v>150.85</v>
      </c>
      <c r="L207" s="14">
        <v>491.04</v>
      </c>
      <c r="M207" s="21">
        <v>921</v>
      </c>
      <c r="N207" s="1">
        <v>28.7</v>
      </c>
      <c r="O207" s="16">
        <v>2450.67</v>
      </c>
      <c r="P207" s="17">
        <v>42434</v>
      </c>
      <c r="Q207" s="18">
        <v>75.764499999999998</v>
      </c>
      <c r="R207" s="16">
        <v>1439.4029</v>
      </c>
      <c r="S207" s="16">
        <v>868.01620000000003</v>
      </c>
      <c r="U207" s="11"/>
      <c r="V207" s="11"/>
    </row>
    <row r="208" spans="1:22" x14ac:dyDescent="0.4">
      <c r="A208" s="1">
        <v>11</v>
      </c>
      <c r="B208" s="2" t="s">
        <v>66</v>
      </c>
      <c r="C208" s="2">
        <v>2006</v>
      </c>
      <c r="D208" s="1">
        <v>70.3</v>
      </c>
      <c r="E208" s="1">
        <v>585.83000000000004</v>
      </c>
      <c r="F208" s="1">
        <v>1522</v>
      </c>
      <c r="G208" s="1">
        <v>105.34</v>
      </c>
      <c r="H208" s="1"/>
      <c r="I208" s="15">
        <v>19315</v>
      </c>
      <c r="J208" s="15">
        <v>15107</v>
      </c>
      <c r="K208" s="14">
        <v>175.4</v>
      </c>
      <c r="L208" s="14">
        <v>572.15</v>
      </c>
      <c r="M208" s="9">
        <v>3954</v>
      </c>
      <c r="N208" s="1">
        <v>35.1</v>
      </c>
      <c r="O208" s="16">
        <v>3020.83</v>
      </c>
      <c r="P208" s="17">
        <v>51018</v>
      </c>
      <c r="Q208" s="18">
        <v>75.665700000000001</v>
      </c>
      <c r="R208" s="16">
        <v>1842.3416999999999</v>
      </c>
      <c r="S208" s="16">
        <v>1010.1517</v>
      </c>
      <c r="U208" s="11"/>
      <c r="V208" s="11"/>
    </row>
    <row r="209" spans="1:22" x14ac:dyDescent="0.4">
      <c r="A209" s="1">
        <v>11</v>
      </c>
      <c r="B209" s="2" t="s">
        <v>66</v>
      </c>
      <c r="C209" s="2">
        <v>2007</v>
      </c>
      <c r="D209" s="1">
        <v>72.930000000000007</v>
      </c>
      <c r="E209" s="1">
        <v>592.33000000000004</v>
      </c>
      <c r="F209" s="1">
        <v>1539.12</v>
      </c>
      <c r="G209" s="1">
        <v>107</v>
      </c>
      <c r="H209" s="1"/>
      <c r="I209" s="15">
        <v>21754</v>
      </c>
      <c r="J209" s="15">
        <v>17639</v>
      </c>
      <c r="K209" s="14">
        <v>31.93</v>
      </c>
      <c r="L209" s="14">
        <v>587.13</v>
      </c>
      <c r="M209" s="9">
        <v>3769</v>
      </c>
      <c r="N209" s="1">
        <v>31.54</v>
      </c>
      <c r="O209" s="16">
        <v>3696.35</v>
      </c>
      <c r="P209" s="17">
        <v>59915</v>
      </c>
      <c r="Q209" s="18">
        <v>82.174999999999997</v>
      </c>
      <c r="R209" s="16">
        <v>2327.7202000000002</v>
      </c>
      <c r="S209" s="16">
        <v>1195.2190000000001</v>
      </c>
      <c r="U209" s="11"/>
      <c r="V209" s="11"/>
    </row>
    <row r="210" spans="1:22" x14ac:dyDescent="0.4">
      <c r="A210" s="1">
        <v>11</v>
      </c>
      <c r="B210" s="2" t="s">
        <v>66</v>
      </c>
      <c r="C210" s="2">
        <v>2008</v>
      </c>
      <c r="D210" s="1">
        <v>66.400000000000006</v>
      </c>
      <c r="E210" s="1">
        <v>657.43</v>
      </c>
      <c r="F210" s="1">
        <v>1708</v>
      </c>
      <c r="G210" s="1">
        <v>108.75</v>
      </c>
      <c r="H210" s="1"/>
      <c r="I210" s="15">
        <v>22494</v>
      </c>
      <c r="J210" s="15">
        <v>17553</v>
      </c>
      <c r="K210" s="14">
        <v>37.64</v>
      </c>
      <c r="L210" s="14">
        <v>593.59</v>
      </c>
      <c r="M210" s="9">
        <v>3578</v>
      </c>
      <c r="N210" s="1">
        <v>36.21</v>
      </c>
      <c r="O210" s="16">
        <v>4419.04</v>
      </c>
      <c r="P210" s="17">
        <v>68667</v>
      </c>
      <c r="Q210" s="18">
        <v>95.176199999999994</v>
      </c>
      <c r="R210" s="16">
        <v>2842.8108000000002</v>
      </c>
      <c r="S210" s="16">
        <v>1395.3173999999999</v>
      </c>
      <c r="U210" s="11"/>
      <c r="V210" s="11"/>
    </row>
    <row r="211" spans="1:22" x14ac:dyDescent="0.4">
      <c r="A211" s="1">
        <v>11</v>
      </c>
      <c r="B211" s="2" t="s">
        <v>66</v>
      </c>
      <c r="C211" s="2">
        <v>2009</v>
      </c>
      <c r="D211" s="1">
        <v>67.760000000000005</v>
      </c>
      <c r="E211" s="1">
        <v>687.47</v>
      </c>
      <c r="F211" s="1">
        <v>1786</v>
      </c>
      <c r="G211" s="1">
        <v>110.46</v>
      </c>
      <c r="H211" s="1"/>
      <c r="I211" s="15">
        <v>24578</v>
      </c>
      <c r="J211" s="15">
        <v>19296</v>
      </c>
      <c r="K211" s="14">
        <v>38.61</v>
      </c>
      <c r="L211" s="14">
        <v>441.69</v>
      </c>
      <c r="M211" s="9">
        <v>3342</v>
      </c>
      <c r="N211" s="1">
        <v>36.57</v>
      </c>
      <c r="O211" s="16">
        <v>4852.88</v>
      </c>
      <c r="P211" s="17">
        <v>72167</v>
      </c>
      <c r="Q211" s="18">
        <v>95.773300000000006</v>
      </c>
      <c r="R211" s="16">
        <v>3037.6889000000001</v>
      </c>
      <c r="S211" s="16">
        <v>1687.4349999999999</v>
      </c>
      <c r="U211" s="11"/>
      <c r="V211" s="11"/>
    </row>
    <row r="212" spans="1:22" x14ac:dyDescent="0.4">
      <c r="A212" s="1">
        <v>11</v>
      </c>
      <c r="B212" s="2" t="s">
        <v>66</v>
      </c>
      <c r="C212" s="2">
        <v>2010</v>
      </c>
      <c r="D212" s="1">
        <v>73.5</v>
      </c>
      <c r="E212" s="1">
        <v>719.91</v>
      </c>
      <c r="F212" s="1">
        <v>1871</v>
      </c>
      <c r="G212" s="1">
        <v>111.95</v>
      </c>
      <c r="H212" s="1"/>
      <c r="I212" s="15">
        <v>27245</v>
      </c>
      <c r="J212" s="15">
        <v>21995</v>
      </c>
      <c r="K212" s="14">
        <v>46.7</v>
      </c>
      <c r="L212" s="14">
        <v>532.34</v>
      </c>
      <c r="M212" s="9">
        <v>2952</v>
      </c>
      <c r="N212" s="1">
        <v>37.11</v>
      </c>
      <c r="O212" s="16">
        <v>5685.36</v>
      </c>
      <c r="P212" s="17">
        <v>80794</v>
      </c>
      <c r="Q212" s="18">
        <v>105.4</v>
      </c>
      <c r="R212" s="16">
        <v>3542.49</v>
      </c>
      <c r="S212" s="16">
        <v>2003.63</v>
      </c>
      <c r="U212" s="11"/>
      <c r="V212" s="11"/>
    </row>
    <row r="213" spans="1:22" x14ac:dyDescent="0.4">
      <c r="A213" s="1">
        <v>11</v>
      </c>
      <c r="B213" s="2" t="s">
        <v>66</v>
      </c>
      <c r="C213" s="2">
        <v>2011</v>
      </c>
      <c r="D213" s="1">
        <v>74.31</v>
      </c>
      <c r="E213" s="1">
        <v>723.1</v>
      </c>
      <c r="F213" s="1">
        <v>1879</v>
      </c>
      <c r="G213" s="1">
        <v>113.37</v>
      </c>
      <c r="H213" s="1"/>
      <c r="I213" s="15">
        <v>30718</v>
      </c>
      <c r="J213" s="15">
        <v>23782</v>
      </c>
      <c r="K213" s="14">
        <v>60.25</v>
      </c>
      <c r="L213" s="14">
        <v>368.46</v>
      </c>
      <c r="M213" s="2">
        <v>3129</v>
      </c>
      <c r="N213" s="1">
        <v>37.49</v>
      </c>
      <c r="O213" s="16">
        <v>6259.68</v>
      </c>
      <c r="P213" s="17">
        <v>86759</v>
      </c>
      <c r="Q213" s="18">
        <v>118.86</v>
      </c>
      <c r="R213" s="16">
        <v>3870.95</v>
      </c>
      <c r="S213" s="16">
        <v>2220.4299999999998</v>
      </c>
      <c r="U213" s="11"/>
      <c r="V213" s="11"/>
    </row>
    <row r="214" spans="1:22" x14ac:dyDescent="0.4">
      <c r="A214" s="1">
        <v>11</v>
      </c>
      <c r="B214" s="2" t="s">
        <v>66</v>
      </c>
      <c r="C214" s="2">
        <v>2012</v>
      </c>
      <c r="D214" s="1">
        <v>99.01</v>
      </c>
      <c r="E214" s="1">
        <v>726.18</v>
      </c>
      <c r="F214" s="1">
        <v>1912</v>
      </c>
      <c r="G214" s="1">
        <v>114.06</v>
      </c>
      <c r="H214" s="1"/>
      <c r="I214" s="15">
        <v>34580</v>
      </c>
      <c r="J214" s="15">
        <v>26164</v>
      </c>
      <c r="K214" s="14">
        <v>68.290000000000006</v>
      </c>
      <c r="L214" s="14">
        <v>384.91</v>
      </c>
      <c r="M214" s="2">
        <v>2870</v>
      </c>
      <c r="N214" s="1">
        <v>38.36</v>
      </c>
      <c r="O214" s="16">
        <v>6677.17</v>
      </c>
      <c r="P214" s="17">
        <v>92145</v>
      </c>
      <c r="Q214" s="18">
        <v>130.53</v>
      </c>
      <c r="R214" s="16">
        <v>4113.34</v>
      </c>
      <c r="S214" s="16">
        <v>2369.16</v>
      </c>
      <c r="U214" s="11"/>
      <c r="V214" s="11"/>
    </row>
    <row r="215" spans="1:22" x14ac:dyDescent="0.4">
      <c r="A215" s="1">
        <v>11</v>
      </c>
      <c r="B215" s="2" t="s">
        <v>66</v>
      </c>
      <c r="C215" s="2">
        <v>2013</v>
      </c>
      <c r="D215" s="1">
        <v>74.47</v>
      </c>
      <c r="E215" s="1">
        <v>729.57</v>
      </c>
      <c r="F215" s="1">
        <v>1921</v>
      </c>
      <c r="G215" s="1">
        <v>115.96</v>
      </c>
      <c r="H215" s="1"/>
      <c r="I215" s="15">
        <v>38038</v>
      </c>
      <c r="J215" s="15">
        <v>28309</v>
      </c>
      <c r="K215" s="14">
        <v>74.31</v>
      </c>
      <c r="L215" s="14">
        <v>391.39</v>
      </c>
      <c r="M215" s="2">
        <v>2934</v>
      </c>
      <c r="N215" s="1">
        <v>39.700000000000003</v>
      </c>
      <c r="O215" s="16">
        <v>7117.48</v>
      </c>
      <c r="P215" s="17">
        <v>97784</v>
      </c>
      <c r="Q215" s="18">
        <v>139.05000000000001</v>
      </c>
      <c r="R215" s="16">
        <v>4340.3599999999997</v>
      </c>
      <c r="S215" s="16">
        <v>2530.7600000000002</v>
      </c>
      <c r="U215" s="11"/>
      <c r="V215" s="11"/>
    </row>
    <row r="216" spans="1:22" x14ac:dyDescent="0.4">
      <c r="A216" s="1">
        <v>11</v>
      </c>
      <c r="B216" s="2" t="s">
        <v>66</v>
      </c>
      <c r="C216" s="2">
        <v>2014</v>
      </c>
      <c r="D216" s="1">
        <v>89.27</v>
      </c>
      <c r="E216" s="1">
        <v>735.06</v>
      </c>
      <c r="F216" s="1">
        <v>1936</v>
      </c>
      <c r="G216" s="1">
        <v>116.26</v>
      </c>
      <c r="H216" s="1"/>
      <c r="I216" s="15">
        <v>36555</v>
      </c>
      <c r="J216" s="15">
        <v>26043</v>
      </c>
      <c r="K216" s="14">
        <v>78.62</v>
      </c>
      <c r="L216" s="14">
        <v>496.53</v>
      </c>
      <c r="M216" s="2">
        <v>2647</v>
      </c>
      <c r="N216" s="1">
        <v>39.78</v>
      </c>
      <c r="O216" s="16">
        <v>7561.37</v>
      </c>
      <c r="P216" s="17">
        <v>103253</v>
      </c>
      <c r="Q216" s="18">
        <v>133.75</v>
      </c>
      <c r="R216" s="16">
        <v>4602.17</v>
      </c>
      <c r="S216" s="16">
        <v>2705.68</v>
      </c>
      <c r="U216" s="11"/>
      <c r="V216" s="11"/>
    </row>
    <row r="217" spans="1:22" x14ac:dyDescent="0.4">
      <c r="A217" s="1">
        <v>11</v>
      </c>
      <c r="B217" s="2" t="s">
        <v>66</v>
      </c>
      <c r="C217" s="2">
        <v>2015</v>
      </c>
      <c r="D217" s="1">
        <v>93.84</v>
      </c>
      <c r="E217" s="1">
        <v>743.06</v>
      </c>
      <c r="F217" s="1">
        <v>1957</v>
      </c>
      <c r="G217" s="1">
        <v>116.8</v>
      </c>
      <c r="H217" s="1"/>
      <c r="I217" s="15">
        <v>39757</v>
      </c>
      <c r="J217" s="15">
        <v>28396</v>
      </c>
      <c r="K217" s="14">
        <v>799.93</v>
      </c>
      <c r="L217" s="14">
        <v>477.44</v>
      </c>
      <c r="M217" s="2">
        <v>2469</v>
      </c>
      <c r="N217" s="1">
        <v>40.42</v>
      </c>
      <c r="O217" s="16">
        <v>8133.66</v>
      </c>
      <c r="P217" s="17">
        <v>110054</v>
      </c>
      <c r="Q217" s="18">
        <v>136.44999999999999</v>
      </c>
      <c r="R217" s="16">
        <v>4839.47</v>
      </c>
      <c r="S217" s="16">
        <v>3028</v>
      </c>
      <c r="U217" s="11"/>
      <c r="V217" s="11"/>
    </row>
    <row r="218" spans="1:22" x14ac:dyDescent="0.4">
      <c r="A218" s="1">
        <v>11</v>
      </c>
      <c r="B218" s="2" t="s">
        <v>66</v>
      </c>
      <c r="C218" s="2">
        <v>2016</v>
      </c>
      <c r="D218" s="1">
        <v>100.32</v>
      </c>
      <c r="E218" s="1">
        <v>746.27</v>
      </c>
      <c r="F218" s="1">
        <v>1965</v>
      </c>
      <c r="G218" s="1">
        <v>119.9</v>
      </c>
      <c r="H218" s="1"/>
      <c r="I218" s="15">
        <v>43120</v>
      </c>
      <c r="J218" s="15">
        <v>31303</v>
      </c>
      <c r="K218" s="14">
        <v>695.85</v>
      </c>
      <c r="L218" s="14">
        <v>540.22</v>
      </c>
      <c r="M218" s="24">
        <v>1965</v>
      </c>
      <c r="N218" s="1">
        <v>40.96</v>
      </c>
      <c r="O218" s="16">
        <v>8757.7199999999993</v>
      </c>
      <c r="P218" s="17">
        <v>117606</v>
      </c>
      <c r="Q218" s="18">
        <v>145.31</v>
      </c>
      <c r="R218" s="16">
        <v>5146.0200000000004</v>
      </c>
      <c r="S218" s="16">
        <v>3338.68</v>
      </c>
      <c r="U218" s="11"/>
      <c r="V218" s="11"/>
    </row>
    <row r="219" spans="1:22" x14ac:dyDescent="0.4">
      <c r="A219" s="1">
        <v>11</v>
      </c>
      <c r="B219" s="2" t="s">
        <v>66</v>
      </c>
      <c r="C219" s="2">
        <v>2017</v>
      </c>
      <c r="D219" s="1">
        <v>103.77</v>
      </c>
      <c r="E219" s="1">
        <v>765.67</v>
      </c>
      <c r="F219" s="1">
        <v>2016</v>
      </c>
      <c r="G219" s="1">
        <v>125.45</v>
      </c>
      <c r="H219" s="1"/>
      <c r="I219" s="15">
        <v>46849</v>
      </c>
      <c r="J219" s="15">
        <v>33451</v>
      </c>
      <c r="K219" s="14">
        <v>774.96</v>
      </c>
      <c r="L219" s="14">
        <v>829.68</v>
      </c>
      <c r="M219" s="2">
        <v>2478</v>
      </c>
      <c r="N219" s="1">
        <v>42.83</v>
      </c>
      <c r="O219" s="16">
        <v>9398.52</v>
      </c>
      <c r="P219" s="17">
        <v>124324</v>
      </c>
      <c r="Q219" s="18">
        <v>133.65</v>
      </c>
      <c r="R219" s="16">
        <v>5424.65</v>
      </c>
      <c r="S219" s="16">
        <v>3840.22</v>
      </c>
      <c r="U219" s="11"/>
      <c r="V219" s="11"/>
    </row>
    <row r="220" spans="1:22" x14ac:dyDescent="0.4">
      <c r="A220" s="1">
        <v>11</v>
      </c>
      <c r="B220" s="2" t="s">
        <v>66</v>
      </c>
      <c r="C220" s="2">
        <v>2018</v>
      </c>
      <c r="D220" s="1"/>
      <c r="E220" s="1">
        <v>790.57</v>
      </c>
      <c r="F220" s="1">
        <v>2082</v>
      </c>
      <c r="G220" s="1"/>
      <c r="H220" s="1"/>
      <c r="I220" s="15">
        <v>55233</v>
      </c>
      <c r="J220" s="15">
        <v>34804</v>
      </c>
      <c r="K220" s="14">
        <v>331.27</v>
      </c>
      <c r="L220" s="14">
        <f>L216*0.787</f>
        <v>390.76911000000001</v>
      </c>
      <c r="M220" s="22">
        <v>2082</v>
      </c>
      <c r="N220" s="1"/>
      <c r="O220" s="16">
        <v>9935.8799999999992</v>
      </c>
      <c r="P220" s="17">
        <v>127691</v>
      </c>
      <c r="Q220" s="18">
        <v>144.44999999999999</v>
      </c>
      <c r="R220" s="16">
        <v>5614</v>
      </c>
      <c r="S220" s="16">
        <v>4177.43</v>
      </c>
      <c r="U220" s="11"/>
      <c r="V220" s="11"/>
    </row>
    <row r="221" spans="1:22" x14ac:dyDescent="0.4">
      <c r="A221" s="1">
        <v>11</v>
      </c>
      <c r="B221" s="2" t="s">
        <v>66</v>
      </c>
      <c r="C221" s="2">
        <v>2019</v>
      </c>
      <c r="D221" s="1"/>
      <c r="E221" s="1">
        <v>815.86</v>
      </c>
      <c r="F221" s="1"/>
      <c r="G221" s="1"/>
      <c r="H221" s="1"/>
      <c r="I221" s="15">
        <v>55233</v>
      </c>
      <c r="J221" s="15">
        <v>37970</v>
      </c>
      <c r="K221" s="14">
        <v>941.57</v>
      </c>
      <c r="L221" s="14">
        <f>L217*1.214</f>
        <v>579.61216000000002</v>
      </c>
      <c r="M221" s="9"/>
      <c r="N221" s="1"/>
      <c r="O221" s="16">
        <v>10751.02</v>
      </c>
      <c r="P221" s="17">
        <v>138000</v>
      </c>
      <c r="Q221" s="18">
        <v>156.91999999999999</v>
      </c>
      <c r="R221" s="16">
        <v>6044.62</v>
      </c>
      <c r="S221" s="16">
        <v>4549.4799999999996</v>
      </c>
      <c r="U221" s="11"/>
      <c r="V221" s="11"/>
    </row>
    <row r="222" spans="1:22" x14ac:dyDescent="0.4">
      <c r="A222" s="9">
        <v>12</v>
      </c>
      <c r="B222" s="1" t="s">
        <v>67</v>
      </c>
      <c r="C222" s="1">
        <v>2000</v>
      </c>
      <c r="D222" s="1">
        <v>83</v>
      </c>
      <c r="F222" s="1">
        <v>664</v>
      </c>
      <c r="G222" s="1">
        <v>224.73</v>
      </c>
      <c r="H222" s="1">
        <v>3.14</v>
      </c>
      <c r="I222" s="15">
        <v>8016</v>
      </c>
      <c r="J222" s="15">
        <v>6677</v>
      </c>
      <c r="K222" s="14">
        <v>87.87</v>
      </c>
      <c r="L222" s="14">
        <v>90.06</v>
      </c>
      <c r="M222" s="9">
        <v>1738</v>
      </c>
      <c r="N222" s="1">
        <v>37.020000000000003</v>
      </c>
      <c r="O222" s="16">
        <v>1191.25</v>
      </c>
      <c r="P222" s="17">
        <v>16009</v>
      </c>
      <c r="Q222" s="18">
        <v>140.85</v>
      </c>
      <c r="R222" s="16">
        <v>555.21</v>
      </c>
      <c r="S222" s="16">
        <v>495.19</v>
      </c>
      <c r="U222" s="1"/>
      <c r="V222" s="1"/>
    </row>
    <row r="223" spans="1:22" x14ac:dyDescent="0.4">
      <c r="A223" s="9">
        <v>12</v>
      </c>
      <c r="B223" s="1" t="s">
        <v>67</v>
      </c>
      <c r="C223" s="1">
        <v>2001</v>
      </c>
      <c r="D223" s="1">
        <v>83.4</v>
      </c>
      <c r="F223" s="1">
        <v>667</v>
      </c>
      <c r="G223" s="1">
        <v>227.43</v>
      </c>
      <c r="H223" s="1">
        <v>3.12</v>
      </c>
      <c r="I223" s="15">
        <v>8731</v>
      </c>
      <c r="J223" s="15">
        <v>6849</v>
      </c>
      <c r="K223" s="23">
        <v>78.84</v>
      </c>
      <c r="L223" s="14">
        <v>101.34</v>
      </c>
      <c r="M223" s="9">
        <v>1750</v>
      </c>
      <c r="N223" s="1">
        <v>37.5</v>
      </c>
      <c r="O223" s="16">
        <v>1368.55</v>
      </c>
      <c r="P223" s="17">
        <v>18128</v>
      </c>
      <c r="Q223" s="18">
        <v>144.35</v>
      </c>
      <c r="R223" s="16">
        <v>643.44000000000005</v>
      </c>
      <c r="S223" s="16">
        <v>580.76</v>
      </c>
      <c r="U223" s="1"/>
      <c r="V223" s="1"/>
    </row>
    <row r="224" spans="1:22" x14ac:dyDescent="0.4">
      <c r="A224" s="9">
        <v>12</v>
      </c>
      <c r="B224" s="1" t="s">
        <v>67</v>
      </c>
      <c r="C224" s="1">
        <v>2002</v>
      </c>
      <c r="D224" s="1">
        <v>85</v>
      </c>
      <c r="F224" s="1">
        <v>672</v>
      </c>
      <c r="G224" s="1">
        <v>229.67</v>
      </c>
      <c r="H224" s="1">
        <v>3.12</v>
      </c>
      <c r="I224" s="15">
        <v>8721</v>
      </c>
      <c r="J224" s="15">
        <v>7344</v>
      </c>
      <c r="K224" s="23">
        <v>92.61</v>
      </c>
      <c r="L224" s="14">
        <v>119.1</v>
      </c>
      <c r="M224" s="9">
        <v>1791</v>
      </c>
      <c r="N224" s="1">
        <v>36.43</v>
      </c>
      <c r="O224" s="16">
        <v>1583.51</v>
      </c>
      <c r="P224" s="17">
        <v>20655</v>
      </c>
      <c r="Q224" s="18">
        <v>147.21</v>
      </c>
      <c r="R224" s="16">
        <v>758.33</v>
      </c>
      <c r="S224" s="16">
        <v>677.97</v>
      </c>
      <c r="U224" s="1"/>
      <c r="V224" s="1"/>
    </row>
    <row r="225" spans="1:22" x14ac:dyDescent="0.4">
      <c r="A225" s="9">
        <v>12</v>
      </c>
      <c r="B225" s="1" t="s">
        <v>67</v>
      </c>
      <c r="C225" s="1">
        <v>2003</v>
      </c>
      <c r="D225" s="1">
        <v>82</v>
      </c>
      <c r="F225" s="1">
        <v>677</v>
      </c>
      <c r="G225" s="1">
        <v>232.26</v>
      </c>
      <c r="H225" s="1">
        <v>3.1</v>
      </c>
      <c r="I225" s="15">
        <v>10075</v>
      </c>
      <c r="J225" s="15">
        <v>8395</v>
      </c>
      <c r="K225" s="14">
        <v>147.16999999999999</v>
      </c>
      <c r="L225" s="14">
        <v>203.97</v>
      </c>
      <c r="M225" s="9">
        <v>1829</v>
      </c>
      <c r="N225" s="1">
        <v>37.479999999999997</v>
      </c>
      <c r="O225" s="16">
        <v>1869.44</v>
      </c>
      <c r="P225" s="17">
        <v>23986</v>
      </c>
      <c r="Q225" s="18">
        <v>148.91999999999999</v>
      </c>
      <c r="R225" s="16">
        <v>923.76</v>
      </c>
      <c r="S225" s="16">
        <v>796.76</v>
      </c>
      <c r="U225" s="1"/>
      <c r="V225" s="1"/>
    </row>
    <row r="226" spans="1:22" x14ac:dyDescent="0.4">
      <c r="A226" s="9">
        <v>12</v>
      </c>
      <c r="B226" s="1" t="s">
        <v>67</v>
      </c>
      <c r="C226" s="1">
        <v>2004</v>
      </c>
      <c r="D226" s="1">
        <v>91.3</v>
      </c>
      <c r="F226" s="1">
        <v>686</v>
      </c>
      <c r="G226" s="1">
        <v>235.29</v>
      </c>
      <c r="H226" s="1">
        <v>3.11</v>
      </c>
      <c r="I226" s="15">
        <v>11089</v>
      </c>
      <c r="J226" s="15">
        <v>9002</v>
      </c>
      <c r="K226" s="14">
        <v>164.1</v>
      </c>
      <c r="L226" s="14">
        <v>287.10000000000002</v>
      </c>
      <c r="M226" s="9">
        <v>1831</v>
      </c>
      <c r="N226" s="1">
        <v>38.799999999999997</v>
      </c>
      <c r="O226" s="16">
        <v>2270.16</v>
      </c>
      <c r="P226" s="17">
        <v>28540</v>
      </c>
      <c r="Q226" s="18">
        <v>163.49</v>
      </c>
      <c r="R226" s="16">
        <v>1149.94</v>
      </c>
      <c r="S226" s="16">
        <v>956.73</v>
      </c>
      <c r="U226" s="1"/>
      <c r="V226" s="1"/>
    </row>
    <row r="227" spans="1:22" x14ac:dyDescent="0.4">
      <c r="A227" s="9">
        <v>12</v>
      </c>
      <c r="B227" s="1" t="s">
        <v>67</v>
      </c>
      <c r="C227" s="1">
        <v>2005</v>
      </c>
      <c r="D227" s="1">
        <v>96.6</v>
      </c>
      <c r="E227" s="1">
        <v>819.55</v>
      </c>
      <c r="F227" s="1">
        <v>695</v>
      </c>
      <c r="G227" s="1">
        <v>237.35</v>
      </c>
      <c r="H227" s="1">
        <v>3.12</v>
      </c>
      <c r="I227" s="15">
        <v>12920</v>
      </c>
      <c r="J227" s="15">
        <v>9883</v>
      </c>
      <c r="K227" s="14">
        <v>203.1</v>
      </c>
      <c r="M227" s="9">
        <v>1878</v>
      </c>
      <c r="N227" s="1">
        <v>38.799999999999997</v>
      </c>
      <c r="O227" s="16">
        <v>2687.46</v>
      </c>
      <c r="P227" s="17">
        <v>33085</v>
      </c>
      <c r="Q227" s="18">
        <v>178.33</v>
      </c>
      <c r="R227" s="16">
        <v>1392.02</v>
      </c>
      <c r="S227" s="16">
        <v>1117.0999999999999</v>
      </c>
      <c r="U227" s="1"/>
      <c r="V227" s="1"/>
    </row>
    <row r="228" spans="1:22" x14ac:dyDescent="0.4">
      <c r="A228" s="9">
        <v>12</v>
      </c>
      <c r="B228" s="1" t="s">
        <v>67</v>
      </c>
      <c r="C228" s="1">
        <v>2006</v>
      </c>
      <c r="D228" s="1">
        <v>104.4</v>
      </c>
      <c r="E228" s="1">
        <v>829.42</v>
      </c>
      <c r="F228" s="1">
        <v>703</v>
      </c>
      <c r="G228" s="1">
        <v>239.33</v>
      </c>
      <c r="H228" s="1">
        <v>3.13</v>
      </c>
      <c r="I228" s="15">
        <v>15328</v>
      </c>
      <c r="J228" s="15">
        <v>11945</v>
      </c>
      <c r="K228" s="14">
        <v>236.79</v>
      </c>
      <c r="M228" s="9">
        <v>1931</v>
      </c>
      <c r="N228" s="1">
        <v>39.200000000000003</v>
      </c>
      <c r="O228" s="16">
        <v>3183.18</v>
      </c>
      <c r="P228" s="17">
        <v>38608</v>
      </c>
      <c r="Q228" s="18">
        <v>183.95</v>
      </c>
      <c r="R228" s="16">
        <v>1666.96</v>
      </c>
      <c r="S228" s="16">
        <v>1332.28</v>
      </c>
      <c r="U228" s="1"/>
      <c r="V228" s="1"/>
    </row>
    <row r="229" spans="1:22" x14ac:dyDescent="0.4">
      <c r="A229" s="9">
        <v>12</v>
      </c>
      <c r="B229" s="1" t="s">
        <v>67</v>
      </c>
      <c r="C229" s="1">
        <v>2007</v>
      </c>
      <c r="D229" s="1">
        <v>127.83</v>
      </c>
      <c r="E229" s="1">
        <v>838.67</v>
      </c>
      <c r="F229" s="1">
        <v>711</v>
      </c>
      <c r="G229" s="1">
        <v>241.55</v>
      </c>
      <c r="H229" s="1">
        <v>3.14</v>
      </c>
      <c r="I229" s="15">
        <v>17856</v>
      </c>
      <c r="J229" s="15">
        <v>13376</v>
      </c>
      <c r="K229" s="14">
        <v>321.18</v>
      </c>
      <c r="M229" s="9">
        <v>1964</v>
      </c>
      <c r="N229" s="1">
        <v>36.659999999999997</v>
      </c>
      <c r="O229" s="16">
        <v>3750.16</v>
      </c>
      <c r="P229" s="17">
        <v>44964</v>
      </c>
      <c r="Q229" s="18">
        <v>203.59</v>
      </c>
      <c r="R229" s="16">
        <v>1934.52</v>
      </c>
      <c r="S229" s="16">
        <v>1612.05</v>
      </c>
      <c r="U229" s="1"/>
      <c r="V229" s="1"/>
    </row>
    <row r="230" spans="1:22" x14ac:dyDescent="0.4">
      <c r="A230" s="9">
        <v>12</v>
      </c>
      <c r="B230" s="1" t="s">
        <v>67</v>
      </c>
      <c r="C230" s="1">
        <v>2008</v>
      </c>
      <c r="D230" s="1">
        <v>137</v>
      </c>
      <c r="E230" s="1">
        <v>845.61</v>
      </c>
      <c r="F230" s="1">
        <v>715</v>
      </c>
      <c r="G230" s="1">
        <v>243.18</v>
      </c>
      <c r="H230" s="1">
        <v>3.13</v>
      </c>
      <c r="I230" s="15">
        <v>20464</v>
      </c>
      <c r="J230" s="15">
        <v>14999</v>
      </c>
      <c r="K230" s="14">
        <v>369.41</v>
      </c>
      <c r="M230" s="9">
        <v>1966</v>
      </c>
      <c r="N230" s="1">
        <v>41.52</v>
      </c>
      <c r="O230" s="16">
        <v>4401.5600000000004</v>
      </c>
      <c r="P230" s="17">
        <v>52266</v>
      </c>
      <c r="Q230" s="18">
        <v>223.4</v>
      </c>
      <c r="R230" s="16">
        <v>2234.83</v>
      </c>
      <c r="S230" s="16">
        <v>1943.33</v>
      </c>
      <c r="U230" s="1"/>
      <c r="V230" s="1"/>
    </row>
    <row r="231" spans="1:22" x14ac:dyDescent="0.4">
      <c r="A231" s="9">
        <v>12</v>
      </c>
      <c r="B231" s="1" t="s">
        <v>67</v>
      </c>
      <c r="C231" s="1">
        <v>2009</v>
      </c>
      <c r="D231" s="1">
        <v>140.68</v>
      </c>
      <c r="E231" s="1">
        <v>850.03</v>
      </c>
      <c r="F231" s="1">
        <v>676</v>
      </c>
      <c r="G231" s="1">
        <v>244.74</v>
      </c>
      <c r="H231" s="1">
        <v>3.12</v>
      </c>
      <c r="I231" s="15">
        <v>22368</v>
      </c>
      <c r="J231" s="15">
        <v>16080</v>
      </c>
      <c r="K231" s="14">
        <v>433.58</v>
      </c>
      <c r="M231" s="9">
        <v>1964</v>
      </c>
      <c r="N231" s="1">
        <v>43.38</v>
      </c>
      <c r="O231" s="16">
        <v>4853.87</v>
      </c>
      <c r="P231" s="17">
        <v>57251</v>
      </c>
      <c r="Q231" s="18">
        <v>230.25</v>
      </c>
      <c r="R231" s="16">
        <v>2420.14</v>
      </c>
      <c r="S231" s="16">
        <v>2203.48</v>
      </c>
      <c r="U231" s="1"/>
      <c r="V231" s="1"/>
    </row>
    <row r="232" spans="1:22" x14ac:dyDescent="0.4">
      <c r="A232" s="9">
        <v>12</v>
      </c>
      <c r="B232" s="1" t="s">
        <v>67</v>
      </c>
      <c r="C232" s="1">
        <v>2010</v>
      </c>
      <c r="D232" s="1">
        <v>138.94</v>
      </c>
      <c r="E232" s="1">
        <v>871.51</v>
      </c>
      <c r="F232" s="1">
        <v>677</v>
      </c>
      <c r="G232" s="1">
        <v>246.11</v>
      </c>
      <c r="H232" s="1">
        <v>3.1</v>
      </c>
      <c r="I232" s="15">
        <v>24998</v>
      </c>
      <c r="J232" s="15">
        <v>17531</v>
      </c>
      <c r="K232" s="14">
        <v>532.39</v>
      </c>
      <c r="M232" s="9">
        <v>1966</v>
      </c>
      <c r="N232" s="1">
        <v>43.38</v>
      </c>
      <c r="O232" s="16">
        <v>5749.02</v>
      </c>
      <c r="P232" s="17">
        <v>65827</v>
      </c>
      <c r="Q232" s="18">
        <v>276.99</v>
      </c>
      <c r="R232" s="16">
        <v>2823.43</v>
      </c>
      <c r="S232" s="16">
        <v>2648.6</v>
      </c>
      <c r="U232" s="1"/>
      <c r="V232" s="1"/>
    </row>
    <row r="233" spans="1:22" x14ac:dyDescent="0.4">
      <c r="A233" s="9">
        <v>12</v>
      </c>
      <c r="B233" s="1" t="s">
        <v>67</v>
      </c>
      <c r="C233" s="1">
        <v>2011</v>
      </c>
      <c r="D233" s="1">
        <v>135.05000000000001</v>
      </c>
      <c r="E233" s="1">
        <v>879.51</v>
      </c>
      <c r="F233" s="1">
        <v>679</v>
      </c>
      <c r="G233" s="1">
        <v>247.94</v>
      </c>
      <c r="H233" s="1">
        <v>3.09</v>
      </c>
      <c r="I233" s="15">
        <v>28567</v>
      </c>
      <c r="J233" s="15">
        <v>19297</v>
      </c>
      <c r="K233" s="14">
        <v>658.7</v>
      </c>
      <c r="M233" s="9">
        <v>1972</v>
      </c>
      <c r="N233" s="1">
        <v>44.69</v>
      </c>
      <c r="O233" s="16">
        <v>6725.76</v>
      </c>
      <c r="P233" s="17">
        <v>76804</v>
      </c>
      <c r="Q233" s="18">
        <v>306.38</v>
      </c>
      <c r="R233" s="16">
        <v>3236.92</v>
      </c>
      <c r="S233" s="16">
        <v>3182.46</v>
      </c>
      <c r="U233" s="1"/>
      <c r="V233" s="1"/>
    </row>
    <row r="234" spans="1:22" x14ac:dyDescent="0.4">
      <c r="A234" s="9">
        <v>12</v>
      </c>
      <c r="B234" s="1" t="s">
        <v>67</v>
      </c>
      <c r="C234" s="1">
        <v>2012</v>
      </c>
      <c r="D234" s="1">
        <v>147.36000000000001</v>
      </c>
      <c r="E234" s="1">
        <v>886.85</v>
      </c>
      <c r="F234" s="1">
        <v>682</v>
      </c>
      <c r="G234" s="1">
        <v>249.27</v>
      </c>
      <c r="H234" s="1">
        <v>3.09</v>
      </c>
      <c r="I234" s="15">
        <v>32145</v>
      </c>
      <c r="J234" s="15">
        <v>20391</v>
      </c>
      <c r="K234" s="14">
        <v>765.98</v>
      </c>
      <c r="M234" s="9">
        <v>1753</v>
      </c>
      <c r="N234" s="1">
        <v>44.7</v>
      </c>
      <c r="O234" s="16">
        <v>7424.32</v>
      </c>
      <c r="P234" s="17">
        <v>84063</v>
      </c>
      <c r="Q234" s="18">
        <v>324.41000000000003</v>
      </c>
      <c r="R234" s="16">
        <v>3496.46</v>
      </c>
      <c r="S234" s="16">
        <v>3603.45</v>
      </c>
      <c r="U234" s="1"/>
      <c r="V234" s="1"/>
    </row>
    <row r="235" spans="1:22" x14ac:dyDescent="0.4">
      <c r="A235" s="9">
        <v>12</v>
      </c>
      <c r="B235" s="1" t="s">
        <v>67</v>
      </c>
      <c r="C235" s="1">
        <v>2013</v>
      </c>
      <c r="D235" s="1">
        <v>110.54</v>
      </c>
      <c r="E235" s="1">
        <v>896.41</v>
      </c>
      <c r="F235" s="1" t="s">
        <v>68</v>
      </c>
      <c r="G235" s="1"/>
      <c r="H235" s="1"/>
      <c r="I235" s="15">
        <v>35227</v>
      </c>
      <c r="J235" s="15">
        <v>22060</v>
      </c>
      <c r="K235" s="14">
        <v>1014.23</v>
      </c>
      <c r="M235" s="9">
        <v>1624</v>
      </c>
      <c r="N235" s="1">
        <v>44.71</v>
      </c>
      <c r="O235" s="16">
        <v>8147.32</v>
      </c>
      <c r="P235" s="17">
        <v>91376</v>
      </c>
      <c r="Q235" s="18">
        <v>340.5</v>
      </c>
      <c r="R235" s="16">
        <v>3745.12</v>
      </c>
      <c r="S235" s="16">
        <v>4061.7</v>
      </c>
      <c r="U235" s="1"/>
      <c r="V235" s="1"/>
    </row>
    <row r="236" spans="1:22" x14ac:dyDescent="0.4">
      <c r="A236" s="9">
        <v>12</v>
      </c>
      <c r="B236" s="1" t="s">
        <v>67</v>
      </c>
      <c r="C236" s="1">
        <v>2014</v>
      </c>
      <c r="D236" s="1">
        <v>100.94</v>
      </c>
      <c r="E236" s="1">
        <v>904.62</v>
      </c>
      <c r="F236" s="1">
        <v>691.93</v>
      </c>
      <c r="G236" s="1"/>
      <c r="H236" s="1"/>
      <c r="I236" s="15">
        <v>38294</v>
      </c>
      <c r="J236" s="15">
        <v>24122</v>
      </c>
      <c r="K236" s="14">
        <v>1074.71</v>
      </c>
      <c r="M236" s="9">
        <v>1657</v>
      </c>
      <c r="N236" s="1">
        <v>44.71</v>
      </c>
      <c r="O236" s="16">
        <v>8850.5400000000009</v>
      </c>
      <c r="P236" s="17">
        <v>98283</v>
      </c>
      <c r="Q236" s="18">
        <v>349.62</v>
      </c>
      <c r="R236" s="16">
        <v>4014.99</v>
      </c>
      <c r="S236" s="16">
        <v>4485.93</v>
      </c>
      <c r="U236" s="1"/>
      <c r="V236" s="1"/>
    </row>
    <row r="237" spans="1:22" x14ac:dyDescent="0.4">
      <c r="A237" s="9">
        <v>12</v>
      </c>
      <c r="B237" s="1" t="s">
        <v>67</v>
      </c>
      <c r="C237" s="2">
        <v>2015</v>
      </c>
      <c r="D237" s="1">
        <v>184.97</v>
      </c>
      <c r="E237" s="1">
        <v>909.7</v>
      </c>
      <c r="F237" s="1" t="s">
        <v>69</v>
      </c>
      <c r="G237" s="1"/>
      <c r="H237" s="1"/>
      <c r="I237" s="15">
        <v>40370</v>
      </c>
      <c r="J237" s="15">
        <v>26052</v>
      </c>
      <c r="K237" s="14">
        <v>1222.9000000000001</v>
      </c>
      <c r="M237" s="9">
        <v>1723</v>
      </c>
      <c r="N237" s="1">
        <v>39.44</v>
      </c>
      <c r="O237" s="16">
        <v>9472.4</v>
      </c>
      <c r="P237" s="17">
        <v>104418</v>
      </c>
      <c r="Q237" s="18">
        <v>363.98</v>
      </c>
      <c r="R237" s="16">
        <v>4168.1099999999997</v>
      </c>
      <c r="S237" s="16">
        <v>4940.3100000000004</v>
      </c>
      <c r="U237" s="1"/>
      <c r="V237" s="1"/>
    </row>
    <row r="238" spans="1:22" x14ac:dyDescent="0.4">
      <c r="A238" s="9">
        <v>12</v>
      </c>
      <c r="B238" s="1" t="s">
        <v>67</v>
      </c>
      <c r="C238" s="1">
        <v>2016</v>
      </c>
      <c r="D238" s="1">
        <v>193.28</v>
      </c>
      <c r="E238" s="1">
        <v>920.4</v>
      </c>
      <c r="F238" s="1">
        <v>816</v>
      </c>
      <c r="G238" s="1"/>
      <c r="H238" s="1"/>
      <c r="I238" s="15">
        <v>43598</v>
      </c>
      <c r="J238" s="15">
        <v>28285</v>
      </c>
      <c r="K238" s="14">
        <v>1352.8</v>
      </c>
      <c r="M238" s="9">
        <v>1925</v>
      </c>
      <c r="N238" s="1">
        <v>38.56</v>
      </c>
      <c r="O238" s="16">
        <v>10184.700000000001</v>
      </c>
      <c r="P238" s="17">
        <v>111302</v>
      </c>
      <c r="Q238" s="18">
        <v>359.3</v>
      </c>
      <c r="R238" s="16">
        <v>4309.6499999999996</v>
      </c>
      <c r="S238" s="16">
        <v>5515.75</v>
      </c>
      <c r="U238" s="1"/>
      <c r="V238" s="1"/>
    </row>
    <row r="239" spans="1:22" x14ac:dyDescent="0.4">
      <c r="A239" s="9">
        <v>12</v>
      </c>
      <c r="B239" s="1" t="s">
        <v>67</v>
      </c>
      <c r="C239" s="1">
        <v>2017</v>
      </c>
      <c r="D239" s="1">
        <v>208.11</v>
      </c>
      <c r="E239" s="1">
        <v>929.05</v>
      </c>
      <c r="F239" s="1" t="s">
        <v>70</v>
      </c>
      <c r="G239" s="1"/>
      <c r="H239" s="1"/>
      <c r="I239" s="15">
        <v>47176</v>
      </c>
      <c r="J239" s="15">
        <v>30569</v>
      </c>
      <c r="K239" s="14">
        <v>1403.03</v>
      </c>
      <c r="M239" s="9">
        <v>1942</v>
      </c>
      <c r="N239" s="1">
        <v>39.049999999999997</v>
      </c>
      <c r="O239" s="16">
        <v>11024.11</v>
      </c>
      <c r="P239" s="17">
        <v>119215</v>
      </c>
      <c r="Q239" s="18">
        <v>368.85</v>
      </c>
      <c r="R239" s="16">
        <v>4546.21</v>
      </c>
      <c r="S239" s="16">
        <v>6109.05</v>
      </c>
      <c r="U239" s="1"/>
      <c r="V239" s="1"/>
    </row>
    <row r="240" spans="1:22" x14ac:dyDescent="0.4">
      <c r="A240" s="9">
        <v>12</v>
      </c>
      <c r="B240" s="1" t="s">
        <v>67</v>
      </c>
      <c r="C240" s="1">
        <v>2018</v>
      </c>
      <c r="D240" s="1">
        <v>268</v>
      </c>
      <c r="E240" s="1">
        <v>939.48</v>
      </c>
      <c r="F240" s="1"/>
      <c r="G240" s="1"/>
      <c r="H240" s="1"/>
      <c r="I240" s="15">
        <v>50817</v>
      </c>
      <c r="J240" s="15">
        <v>32890</v>
      </c>
      <c r="K240" s="14">
        <v>1559.8</v>
      </c>
      <c r="M240" s="9"/>
      <c r="N240" s="1">
        <v>39.200000000000003</v>
      </c>
      <c r="O240" s="16">
        <v>12001.52</v>
      </c>
      <c r="P240" s="17">
        <v>128459</v>
      </c>
      <c r="Q240" s="18">
        <v>386.91</v>
      </c>
      <c r="R240" s="16">
        <v>4850.59</v>
      </c>
      <c r="S240" s="16">
        <v>6764.02</v>
      </c>
      <c r="U240" s="1"/>
      <c r="V240" s="1"/>
    </row>
    <row r="241" spans="1:22" x14ac:dyDescent="0.4">
      <c r="A241" s="9">
        <v>12</v>
      </c>
      <c r="B241" s="1" t="s">
        <v>67</v>
      </c>
      <c r="C241" s="1">
        <v>2019</v>
      </c>
      <c r="D241" s="1"/>
      <c r="F241" s="1"/>
      <c r="G241" s="1"/>
      <c r="H241" s="1"/>
      <c r="I241" s="15">
        <v>54484</v>
      </c>
      <c r="J241" s="15">
        <v>32769.968000000001</v>
      </c>
      <c r="K241" s="14">
        <v>1576.6</v>
      </c>
      <c r="M241" s="9"/>
      <c r="N241" s="1"/>
      <c r="O241" s="16">
        <v>11741.31</v>
      </c>
      <c r="P241" s="17">
        <v>124282</v>
      </c>
      <c r="Q241" s="18">
        <v>409.98</v>
      </c>
      <c r="R241" s="16">
        <v>4182.76</v>
      </c>
      <c r="S241" s="16">
        <v>7148.57</v>
      </c>
      <c r="U241" s="1"/>
      <c r="V241" s="1"/>
    </row>
    <row r="242" spans="1:22" x14ac:dyDescent="0.4">
      <c r="A242" s="9">
        <v>13</v>
      </c>
      <c r="B242" s="1" t="s">
        <v>71</v>
      </c>
      <c r="C242" s="1">
        <v>2000</v>
      </c>
      <c r="D242" s="1"/>
      <c r="F242" s="1">
        <v>681</v>
      </c>
      <c r="G242" s="1">
        <v>198.18</v>
      </c>
      <c r="H242" s="1">
        <v>2.92</v>
      </c>
      <c r="I242" s="15">
        <v>9274</v>
      </c>
      <c r="J242" s="15">
        <v>7027</v>
      </c>
      <c r="K242" s="14">
        <v>79.27</v>
      </c>
      <c r="L242" s="14">
        <v>113.62</v>
      </c>
      <c r="M242" s="9">
        <v>2820</v>
      </c>
      <c r="N242" s="1">
        <v>31.1</v>
      </c>
      <c r="O242" s="16">
        <v>1540.68</v>
      </c>
      <c r="P242" s="17">
        <v>26692</v>
      </c>
      <c r="Q242" s="18">
        <v>90.96</v>
      </c>
      <c r="R242" s="16">
        <v>870.1</v>
      </c>
      <c r="S242" s="16">
        <v>579.62</v>
      </c>
      <c r="U242" s="1"/>
      <c r="V242" s="1"/>
    </row>
    <row r="243" spans="1:22" x14ac:dyDescent="0.4">
      <c r="A243" s="9">
        <v>13</v>
      </c>
      <c r="B243" s="1" t="s">
        <v>71</v>
      </c>
      <c r="C243" s="1">
        <v>2001</v>
      </c>
      <c r="D243" s="1">
        <v>101.1</v>
      </c>
      <c r="F243" s="1">
        <v>684</v>
      </c>
      <c r="G243" s="1">
        <v>199.48</v>
      </c>
      <c r="H243" s="1">
        <v>2.91</v>
      </c>
      <c r="I243" s="15">
        <v>9274</v>
      </c>
      <c r="J243" s="15">
        <v>7270</v>
      </c>
      <c r="K243" s="14">
        <v>110.36</v>
      </c>
      <c r="L243" s="14">
        <v>124.27</v>
      </c>
      <c r="M243" s="9"/>
      <c r="N243" s="1">
        <v>33.28</v>
      </c>
      <c r="O243" s="16">
        <v>1760.28</v>
      </c>
      <c r="P243" s="17">
        <v>30384</v>
      </c>
      <c r="Q243" s="18">
        <v>91.41</v>
      </c>
      <c r="R243" s="16">
        <v>999.89</v>
      </c>
      <c r="S243" s="16">
        <v>668.98</v>
      </c>
      <c r="U243" s="1"/>
      <c r="V243" s="1"/>
    </row>
    <row r="244" spans="1:22" x14ac:dyDescent="0.4">
      <c r="A244" s="9">
        <v>13</v>
      </c>
      <c r="B244" s="1" t="s">
        <v>71</v>
      </c>
      <c r="C244" s="1">
        <v>2002</v>
      </c>
      <c r="D244" s="1" t="s">
        <v>72</v>
      </c>
      <c r="F244" s="1">
        <v>688</v>
      </c>
      <c r="G244" s="1">
        <v>201.92</v>
      </c>
      <c r="H244" s="1">
        <v>2.89</v>
      </c>
      <c r="I244" s="15">
        <v>10617</v>
      </c>
      <c r="J244" s="15">
        <v>7682</v>
      </c>
      <c r="K244" s="14">
        <v>158.55000000000001</v>
      </c>
      <c r="L244" s="14">
        <v>178.82</v>
      </c>
      <c r="M244" s="9"/>
      <c r="N244" s="1">
        <v>36.22</v>
      </c>
      <c r="O244" s="16">
        <v>2080.37</v>
      </c>
      <c r="P244" s="17">
        <v>35733</v>
      </c>
      <c r="Q244" s="18">
        <v>91.72</v>
      </c>
      <c r="R244" s="16">
        <v>1211.52</v>
      </c>
      <c r="S244" s="16">
        <v>777.13</v>
      </c>
      <c r="U244" s="1"/>
      <c r="V244" s="1"/>
    </row>
    <row r="245" spans="1:22" x14ac:dyDescent="0.4">
      <c r="A245" s="9">
        <v>13</v>
      </c>
      <c r="B245" s="1" t="s">
        <v>71</v>
      </c>
      <c r="C245" s="1">
        <v>2003</v>
      </c>
      <c r="D245" s="1">
        <v>143.30000000000001</v>
      </c>
      <c r="F245" s="1">
        <v>696</v>
      </c>
      <c r="G245" s="1">
        <v>204.91</v>
      </c>
      <c r="H245" s="1">
        <v>2.88</v>
      </c>
      <c r="I245" s="15">
        <v>12361</v>
      </c>
      <c r="J245" s="15">
        <v>9272</v>
      </c>
      <c r="K245" s="14">
        <v>183.6</v>
      </c>
      <c r="L245" s="14">
        <v>412.79</v>
      </c>
      <c r="M245" s="9"/>
      <c r="N245" s="1">
        <v>37.200000000000003</v>
      </c>
      <c r="O245" s="16">
        <v>2801.56</v>
      </c>
      <c r="P245" s="17">
        <v>47693</v>
      </c>
      <c r="Q245" s="18">
        <v>75.75</v>
      </c>
      <c r="R245" s="16">
        <v>1771.86</v>
      </c>
      <c r="S245" s="16">
        <v>953.95</v>
      </c>
      <c r="U245" s="1"/>
      <c r="V245" s="1"/>
    </row>
    <row r="246" spans="1:22" x14ac:dyDescent="0.4">
      <c r="A246" s="9">
        <v>13</v>
      </c>
      <c r="B246" s="1" t="s">
        <v>71</v>
      </c>
      <c r="C246" s="1">
        <v>2004</v>
      </c>
      <c r="D246" s="1">
        <v>153.5</v>
      </c>
      <c r="F246" s="1">
        <v>705</v>
      </c>
      <c r="G246" s="1">
        <v>205.89</v>
      </c>
      <c r="H246" s="1">
        <v>2.91</v>
      </c>
      <c r="I246" s="15">
        <v>14451</v>
      </c>
      <c r="J246" s="15">
        <v>9783</v>
      </c>
      <c r="K246" s="14">
        <v>233.13</v>
      </c>
      <c r="L246" s="14">
        <v>417.52</v>
      </c>
      <c r="M246" s="9"/>
      <c r="N246" s="1">
        <v>39.22</v>
      </c>
      <c r="O246" s="16">
        <v>3365.94</v>
      </c>
      <c r="P246" s="17">
        <v>46619</v>
      </c>
      <c r="Q246" s="18">
        <v>78.599999999999994</v>
      </c>
      <c r="R246" s="16">
        <v>2235.13</v>
      </c>
      <c r="S246" s="16">
        <v>1052.21</v>
      </c>
      <c r="U246" s="1"/>
      <c r="V246" s="1"/>
    </row>
    <row r="247" spans="1:22" x14ac:dyDescent="0.4">
      <c r="A247" s="9">
        <v>13</v>
      </c>
      <c r="B247" s="1" t="s">
        <v>71</v>
      </c>
      <c r="C247" s="1">
        <v>2005</v>
      </c>
      <c r="D247" s="1">
        <v>164.6</v>
      </c>
      <c r="E247" s="1">
        <v>758</v>
      </c>
      <c r="F247" s="1">
        <v>715</v>
      </c>
      <c r="G247" s="1">
        <v>206.83</v>
      </c>
      <c r="H247" s="1">
        <v>2.93</v>
      </c>
      <c r="I247" s="15">
        <v>16276</v>
      </c>
      <c r="J247" s="15">
        <v>11163</v>
      </c>
      <c r="K247" s="14">
        <v>335.28</v>
      </c>
      <c r="L247" s="14">
        <v>488.1</v>
      </c>
      <c r="M247" s="22">
        <v>716</v>
      </c>
      <c r="N247" s="1">
        <v>40.200000000000003</v>
      </c>
      <c r="O247" s="16">
        <v>4173.4799999999996</v>
      </c>
      <c r="P247" s="17">
        <v>56142</v>
      </c>
      <c r="Q247" s="18">
        <v>82.08</v>
      </c>
      <c r="R247" s="16">
        <v>2712.03</v>
      </c>
      <c r="S247" s="16">
        <v>1379.37</v>
      </c>
      <c r="U247" s="1"/>
      <c r="V247" s="1"/>
    </row>
    <row r="248" spans="1:22" x14ac:dyDescent="0.4">
      <c r="A248" s="9">
        <v>13</v>
      </c>
      <c r="B248" s="1" t="s">
        <v>71</v>
      </c>
      <c r="C248" s="1">
        <v>2006</v>
      </c>
      <c r="D248" s="1">
        <v>94.1</v>
      </c>
      <c r="E248" s="1">
        <v>810</v>
      </c>
      <c r="F248" s="1">
        <v>726</v>
      </c>
      <c r="G248" s="1">
        <v>207.24</v>
      </c>
      <c r="H248" s="1">
        <v>2.97</v>
      </c>
      <c r="I248" s="15">
        <v>18532</v>
      </c>
      <c r="J248" s="15">
        <v>12472</v>
      </c>
      <c r="K248" s="14">
        <v>386.2</v>
      </c>
      <c r="L248" s="14">
        <v>477.07</v>
      </c>
      <c r="M248" s="9">
        <v>4884</v>
      </c>
      <c r="N248" s="1">
        <v>42.96</v>
      </c>
      <c r="O248" s="16">
        <v>4948.07</v>
      </c>
      <c r="P248" s="17">
        <v>63131</v>
      </c>
      <c r="Q248" s="18">
        <v>94.8</v>
      </c>
      <c r="R248" s="16">
        <v>3193.04</v>
      </c>
      <c r="S248" s="16">
        <v>1660.23</v>
      </c>
      <c r="U248" s="1"/>
      <c r="V248" s="1"/>
    </row>
    <row r="249" spans="1:22" x14ac:dyDescent="0.4">
      <c r="A249" s="9">
        <v>13</v>
      </c>
      <c r="B249" s="1" t="s">
        <v>71</v>
      </c>
      <c r="C249" s="1">
        <v>2007</v>
      </c>
      <c r="D249" s="1">
        <v>109.7</v>
      </c>
      <c r="E249" s="1" t="s">
        <v>73</v>
      </c>
      <c r="F249" s="1">
        <v>736</v>
      </c>
      <c r="G249" s="1">
        <v>208.7</v>
      </c>
      <c r="H249" s="1">
        <v>2.99</v>
      </c>
      <c r="I249" s="15">
        <v>21260</v>
      </c>
      <c r="J249" s="15">
        <v>13959</v>
      </c>
      <c r="K249" s="14">
        <v>496.94</v>
      </c>
      <c r="L249" s="14">
        <v>455.61</v>
      </c>
      <c r="M249" s="9">
        <v>2897</v>
      </c>
      <c r="N249" s="1">
        <v>38</v>
      </c>
      <c r="O249" s="16">
        <v>5914.31</v>
      </c>
      <c r="P249" s="17">
        <v>69910</v>
      </c>
      <c r="Q249" s="18">
        <v>105.26</v>
      </c>
      <c r="R249" s="16">
        <v>3687.52</v>
      </c>
      <c r="S249" s="16">
        <v>2121.5300000000002</v>
      </c>
      <c r="U249" s="1"/>
      <c r="V249" s="1"/>
    </row>
    <row r="250" spans="1:22" x14ac:dyDescent="0.4">
      <c r="A250" s="9">
        <v>13</v>
      </c>
      <c r="B250" s="1" t="s">
        <v>71</v>
      </c>
      <c r="C250" s="1">
        <v>2008</v>
      </c>
      <c r="D250" s="1">
        <v>118.3</v>
      </c>
      <c r="E250" s="1" t="s">
        <v>74</v>
      </c>
      <c r="F250" s="1">
        <v>742</v>
      </c>
      <c r="G250" s="1">
        <v>209.65</v>
      </c>
      <c r="H250" s="1">
        <v>3</v>
      </c>
      <c r="I250" s="15">
        <v>23867</v>
      </c>
      <c r="J250" s="15">
        <v>15183</v>
      </c>
      <c r="K250" s="14">
        <v>622.37</v>
      </c>
      <c r="L250" s="14">
        <v>514.22</v>
      </c>
      <c r="M250" s="9">
        <v>2969</v>
      </c>
      <c r="N250" s="1">
        <v>41.04</v>
      </c>
      <c r="O250" s="16">
        <v>7163.4</v>
      </c>
      <c r="P250" s="17">
        <v>79825</v>
      </c>
      <c r="Q250" s="18">
        <v>121.17</v>
      </c>
      <c r="R250" s="16">
        <v>4331.6499999999996</v>
      </c>
      <c r="S250" s="16">
        <v>2710.58</v>
      </c>
      <c r="U250" s="1"/>
      <c r="V250" s="1"/>
    </row>
    <row r="251" spans="1:22" x14ac:dyDescent="0.4">
      <c r="A251" s="9">
        <v>13</v>
      </c>
      <c r="B251" s="1" t="s">
        <v>71</v>
      </c>
      <c r="C251" s="1">
        <v>2009</v>
      </c>
      <c r="D251" s="1">
        <v>136.19999999999999</v>
      </c>
      <c r="E251" s="1" t="s">
        <v>75</v>
      </c>
      <c r="F251" s="1">
        <v>746</v>
      </c>
      <c r="G251" s="1">
        <v>210.69</v>
      </c>
      <c r="H251" s="1">
        <v>3.01</v>
      </c>
      <c r="I251" s="15">
        <v>26320</v>
      </c>
      <c r="J251" s="15">
        <v>17121</v>
      </c>
      <c r="K251" s="14">
        <v>686.78</v>
      </c>
      <c r="L251" s="14">
        <v>676.99</v>
      </c>
      <c r="M251" s="9">
        <v>3087</v>
      </c>
      <c r="N251" s="1">
        <v>42.04</v>
      </c>
      <c r="O251" s="16">
        <v>7851.01</v>
      </c>
      <c r="P251" s="17">
        <v>84894</v>
      </c>
      <c r="Q251" s="18">
        <v>129.01</v>
      </c>
      <c r="R251" s="16">
        <v>4642.92</v>
      </c>
      <c r="S251" s="16">
        <v>3079.08</v>
      </c>
      <c r="U251" s="1"/>
      <c r="V251" s="1"/>
    </row>
    <row r="252" spans="1:22" x14ac:dyDescent="0.4">
      <c r="A252" s="9">
        <v>13</v>
      </c>
      <c r="B252" s="1" t="s">
        <v>71</v>
      </c>
      <c r="C252" s="1">
        <v>2010</v>
      </c>
      <c r="D252" s="1">
        <v>121.37</v>
      </c>
      <c r="E252" s="1" t="s">
        <v>76</v>
      </c>
      <c r="F252" s="1">
        <v>751</v>
      </c>
      <c r="G252" s="1">
        <v>211.79</v>
      </c>
      <c r="H252" s="1">
        <v>3.01</v>
      </c>
      <c r="I252" s="15">
        <v>29219</v>
      </c>
      <c r="J252" s="15">
        <v>18979</v>
      </c>
      <c r="K252" s="14">
        <v>825.67</v>
      </c>
      <c r="L252" s="14">
        <v>732.21</v>
      </c>
      <c r="M252" s="9">
        <v>1769</v>
      </c>
      <c r="N252" s="1">
        <v>42.7</v>
      </c>
      <c r="O252" s="16">
        <v>9366.4699999999993</v>
      </c>
      <c r="P252" s="17">
        <v>94430</v>
      </c>
      <c r="Q252" s="18">
        <v>140.80000000000001</v>
      </c>
      <c r="R252" s="16">
        <v>5372.73</v>
      </c>
      <c r="S252" s="16">
        <v>3852.94</v>
      </c>
      <c r="U252" s="1"/>
      <c r="V252" s="1"/>
    </row>
    <row r="253" spans="1:22" x14ac:dyDescent="0.4">
      <c r="A253" s="9">
        <v>13</v>
      </c>
      <c r="B253" s="1" t="s">
        <v>71</v>
      </c>
      <c r="C253" s="1">
        <v>2011</v>
      </c>
      <c r="D253" s="1">
        <v>122.4</v>
      </c>
      <c r="E253" s="1">
        <v>1051.8699999999999</v>
      </c>
      <c r="F253" s="1">
        <v>757</v>
      </c>
      <c r="G253" s="1">
        <v>213.24</v>
      </c>
      <c r="H253" s="1">
        <v>3.01</v>
      </c>
      <c r="I253" s="15">
        <v>34617</v>
      </c>
      <c r="J253" s="15">
        <v>22330</v>
      </c>
      <c r="K253" s="14">
        <v>1002.63</v>
      </c>
      <c r="L253" s="14">
        <v>763.61</v>
      </c>
      <c r="M253" s="9">
        <v>1852</v>
      </c>
      <c r="N253" s="1">
        <v>42.2</v>
      </c>
      <c r="O253" s="16">
        <v>10885.92</v>
      </c>
      <c r="P253" s="17">
        <v>103739</v>
      </c>
      <c r="Q253" s="18">
        <v>161.02000000000001</v>
      </c>
      <c r="R253" s="16">
        <v>6103.77</v>
      </c>
      <c r="S253" s="16">
        <v>4621.13</v>
      </c>
      <c r="U253" s="1"/>
      <c r="V253" s="1"/>
    </row>
    <row r="254" spans="1:22" x14ac:dyDescent="0.4">
      <c r="A254" s="9">
        <v>13</v>
      </c>
      <c r="B254" s="1" t="s">
        <v>71</v>
      </c>
      <c r="C254" s="1">
        <v>2012</v>
      </c>
      <c r="D254" s="1">
        <v>182.91</v>
      </c>
      <c r="E254" s="1" t="s">
        <v>77</v>
      </c>
      <c r="F254" s="1">
        <v>763</v>
      </c>
      <c r="G254" s="1">
        <v>214.04</v>
      </c>
      <c r="H254" s="1">
        <v>3.03</v>
      </c>
      <c r="I254" s="15">
        <v>37531</v>
      </c>
      <c r="J254" s="15">
        <v>23092</v>
      </c>
      <c r="K254" s="14">
        <v>1113.47</v>
      </c>
      <c r="L254" s="14">
        <v>963.61</v>
      </c>
      <c r="M254" s="9">
        <v>1827</v>
      </c>
      <c r="N254" s="1">
        <v>42.06</v>
      </c>
      <c r="O254" s="16">
        <v>12207.81</v>
      </c>
      <c r="P254" s="17">
        <v>115891</v>
      </c>
      <c r="Q254" s="18">
        <v>176.53</v>
      </c>
      <c r="R254" s="16">
        <v>6672.74</v>
      </c>
      <c r="S254" s="16">
        <v>5358.54</v>
      </c>
      <c r="U254" s="1"/>
      <c r="V254" s="1"/>
    </row>
    <row r="255" spans="1:22" x14ac:dyDescent="0.4">
      <c r="A255" s="9">
        <v>13</v>
      </c>
      <c r="B255" s="1" t="s">
        <v>71</v>
      </c>
      <c r="C255" s="1">
        <v>2013</v>
      </c>
      <c r="D255" s="1">
        <v>145.61000000000001</v>
      </c>
      <c r="E255" s="1">
        <v>1057.8699999999999</v>
      </c>
      <c r="F255" s="1">
        <v>770</v>
      </c>
      <c r="G255" s="1">
        <v>215.57</v>
      </c>
      <c r="H255" s="1">
        <v>3.03</v>
      </c>
      <c r="I255" s="15">
        <v>41143</v>
      </c>
      <c r="J255" s="15">
        <v>25197</v>
      </c>
      <c r="K255" s="14">
        <v>1212.68</v>
      </c>
      <c r="L255" s="14">
        <v>1030.5999999999999</v>
      </c>
      <c r="M255" s="9">
        <v>1882</v>
      </c>
      <c r="N255" s="1">
        <v>42.06</v>
      </c>
      <c r="O255" s="16">
        <v>13191.33</v>
      </c>
      <c r="P255" s="17">
        <v>124872</v>
      </c>
      <c r="Q255" s="18">
        <v>193.29</v>
      </c>
      <c r="R255" s="16">
        <v>6955.11</v>
      </c>
      <c r="S255" s="16">
        <v>6042.93</v>
      </c>
      <c r="U255" s="1"/>
      <c r="V255" s="1"/>
    </row>
    <row r="256" spans="1:22" x14ac:dyDescent="0.4">
      <c r="A256" s="9">
        <v>13</v>
      </c>
      <c r="B256" s="1" t="s">
        <v>71</v>
      </c>
      <c r="C256" s="1">
        <v>2014</v>
      </c>
      <c r="D256" s="1">
        <v>213.87</v>
      </c>
      <c r="E256" s="1" t="s">
        <v>78</v>
      </c>
      <c r="F256" s="1">
        <v>779</v>
      </c>
      <c r="G256" s="1">
        <v>217.46</v>
      </c>
      <c r="H256" s="1">
        <v>3.04</v>
      </c>
      <c r="I256" s="15">
        <v>46677</v>
      </c>
      <c r="J256" s="15">
        <v>28973</v>
      </c>
      <c r="K256" s="14">
        <v>1304.83</v>
      </c>
      <c r="L256" s="14">
        <v>1022.15</v>
      </c>
      <c r="M256" s="9">
        <v>1926</v>
      </c>
      <c r="N256" s="1">
        <v>42.39</v>
      </c>
      <c r="O256" s="16">
        <v>13994.42</v>
      </c>
      <c r="P256" s="17">
        <v>132131</v>
      </c>
      <c r="Q256" s="18">
        <v>203.98</v>
      </c>
      <c r="R256" s="16">
        <v>7096.65</v>
      </c>
      <c r="S256" s="16">
        <v>6693.79</v>
      </c>
      <c r="U256" s="1"/>
      <c r="V256" s="1"/>
    </row>
    <row r="257" spans="1:22" x14ac:dyDescent="0.4">
      <c r="A257" s="9">
        <v>13</v>
      </c>
      <c r="B257" s="1" t="s">
        <v>71</v>
      </c>
      <c r="C257" s="2">
        <v>2015</v>
      </c>
      <c r="D257" s="1">
        <v>239.86</v>
      </c>
      <c r="E257" s="1" t="s">
        <v>79</v>
      </c>
      <c r="F257" s="1">
        <v>770</v>
      </c>
      <c r="G257" s="1">
        <v>219.23</v>
      </c>
      <c r="H257" s="1">
        <v>3.04</v>
      </c>
      <c r="I257" s="15">
        <v>50390</v>
      </c>
      <c r="J257" s="15">
        <v>31136</v>
      </c>
      <c r="K257" s="14">
        <v>1527.17</v>
      </c>
      <c r="L257" s="14">
        <v>1070.93</v>
      </c>
      <c r="M257" s="9">
        <v>1967</v>
      </c>
      <c r="N257" s="1">
        <v>43.08</v>
      </c>
      <c r="O257" s="16">
        <v>14761.36</v>
      </c>
      <c r="P257" s="17">
        <v>139127</v>
      </c>
      <c r="Q257" s="18">
        <v>215.71</v>
      </c>
      <c r="R257" s="16">
        <v>7270.33</v>
      </c>
      <c r="S257" s="16">
        <v>7275.32</v>
      </c>
      <c r="U257" s="1"/>
      <c r="V257" s="1"/>
    </row>
    <row r="258" spans="1:22" x14ac:dyDescent="0.4">
      <c r="A258" s="9">
        <v>13</v>
      </c>
      <c r="B258" s="1" t="s">
        <v>71</v>
      </c>
      <c r="C258" s="1">
        <v>2016</v>
      </c>
      <c r="D258" s="1">
        <v>246.18</v>
      </c>
      <c r="E258" s="1" t="s">
        <v>80</v>
      </c>
      <c r="F258" s="1">
        <v>783</v>
      </c>
      <c r="G258" s="1">
        <v>222.44</v>
      </c>
      <c r="H258" s="1">
        <v>3.05</v>
      </c>
      <c r="I258" s="15">
        <v>54341</v>
      </c>
      <c r="J258" s="15">
        <v>33305</v>
      </c>
      <c r="K258" s="14">
        <v>1617.16</v>
      </c>
      <c r="L258" s="14">
        <v>738.09</v>
      </c>
      <c r="M258" s="9"/>
      <c r="N258" s="1">
        <v>42.66</v>
      </c>
      <c r="O258" s="16">
        <v>15748.58</v>
      </c>
      <c r="P258" s="17">
        <v>148129</v>
      </c>
      <c r="Q258" s="18">
        <v>221.81</v>
      </c>
      <c r="R258" s="16">
        <v>7462.55</v>
      </c>
      <c r="S258" s="16">
        <v>8064.22</v>
      </c>
      <c r="U258" s="1"/>
      <c r="V258" s="1"/>
    </row>
    <row r="259" spans="1:22" x14ac:dyDescent="0.4">
      <c r="A259" s="9">
        <v>13</v>
      </c>
      <c r="B259" s="1" t="s">
        <v>71</v>
      </c>
      <c r="C259" s="1">
        <v>2017</v>
      </c>
      <c r="D259" s="1">
        <v>272.64999999999998</v>
      </c>
      <c r="E259" s="1">
        <v>1068.3599999999999</v>
      </c>
      <c r="F259" s="1">
        <v>798</v>
      </c>
      <c r="G259" s="1">
        <v>226.58</v>
      </c>
      <c r="H259" s="1">
        <v>3.05</v>
      </c>
      <c r="I259" s="15">
        <v>58806</v>
      </c>
      <c r="J259" s="15">
        <v>35104</v>
      </c>
      <c r="K259" s="14">
        <v>1771.5</v>
      </c>
      <c r="L259" s="14">
        <v>756.61</v>
      </c>
      <c r="M259" s="9">
        <v>2185</v>
      </c>
      <c r="N259" s="1">
        <v>42.15</v>
      </c>
      <c r="O259" s="16">
        <v>17319.509999999998</v>
      </c>
      <c r="P259" s="17">
        <v>162388</v>
      </c>
      <c r="Q259" s="18">
        <v>221.98</v>
      </c>
      <c r="R259" s="16">
        <v>8235.8799999999992</v>
      </c>
      <c r="S259" s="16">
        <v>8861.65</v>
      </c>
      <c r="U259" s="1"/>
      <c r="V259" s="1"/>
    </row>
    <row r="260" spans="1:22" x14ac:dyDescent="0.4">
      <c r="A260" s="9">
        <v>13</v>
      </c>
      <c r="B260" s="1" t="s">
        <v>71</v>
      </c>
      <c r="C260" s="1">
        <v>2018</v>
      </c>
      <c r="D260" s="1">
        <v>325.56</v>
      </c>
      <c r="E260" s="1">
        <v>1072.17</v>
      </c>
      <c r="F260" s="1">
        <v>813</v>
      </c>
      <c r="G260" s="1">
        <v>230.92</v>
      </c>
      <c r="H260" s="1">
        <v>3.05</v>
      </c>
      <c r="I260" s="15">
        <v>63481</v>
      </c>
      <c r="J260" s="15">
        <v>37423</v>
      </c>
      <c r="K260" s="14">
        <v>1952.8</v>
      </c>
      <c r="L260" s="14">
        <v>488.5</v>
      </c>
      <c r="M260" s="9"/>
      <c r="N260" s="1">
        <v>42.27</v>
      </c>
      <c r="O260" s="16">
        <v>18597.47</v>
      </c>
      <c r="P260" s="17">
        <v>173765</v>
      </c>
      <c r="Q260" s="18">
        <v>213.99</v>
      </c>
      <c r="R260" s="16">
        <v>8933.2800000000007</v>
      </c>
      <c r="S260" s="16">
        <v>9450.2000000000007</v>
      </c>
      <c r="U260" s="1"/>
      <c r="V260" s="1"/>
    </row>
    <row r="261" spans="1:22" x14ac:dyDescent="0.4">
      <c r="A261" s="9">
        <v>13</v>
      </c>
      <c r="B261" s="1" t="s">
        <v>71</v>
      </c>
      <c r="C261" s="1">
        <v>2019</v>
      </c>
      <c r="D261" s="1"/>
      <c r="F261" s="1"/>
      <c r="G261" s="1"/>
      <c r="H261" s="1"/>
      <c r="I261" s="15">
        <v>68629</v>
      </c>
      <c r="J261" s="15">
        <v>39648</v>
      </c>
      <c r="K261" s="14">
        <v>2141.3000000000002</v>
      </c>
      <c r="M261" s="9"/>
      <c r="N261" s="1">
        <v>42.27</v>
      </c>
      <c r="O261" s="16">
        <v>19235.8</v>
      </c>
      <c r="P261" s="17">
        <v>179200</v>
      </c>
      <c r="Q261" s="18">
        <v>196.7</v>
      </c>
      <c r="R261" s="16">
        <v>9130.2000000000007</v>
      </c>
      <c r="S261" s="16">
        <v>9908.9</v>
      </c>
      <c r="U261" s="1"/>
      <c r="V261" s="1"/>
    </row>
    <row r="262" spans="1:22" x14ac:dyDescent="0.4">
      <c r="A262" s="1">
        <v>14</v>
      </c>
      <c r="B262" s="2" t="s">
        <v>81</v>
      </c>
      <c r="C262" s="2">
        <v>2000</v>
      </c>
      <c r="D262" s="1"/>
      <c r="E262" s="1">
        <v>644.84</v>
      </c>
      <c r="F262" s="1">
        <v>2616</v>
      </c>
      <c r="G262" s="1">
        <v>41.4</v>
      </c>
      <c r="H262" s="1">
        <v>3.89</v>
      </c>
      <c r="I262" s="15">
        <v>14142</v>
      </c>
      <c r="J262" s="15">
        <v>12603</v>
      </c>
      <c r="K262" s="14">
        <v>33.61</v>
      </c>
      <c r="L262" s="14">
        <v>21.3</v>
      </c>
      <c r="M262" s="21">
        <v>2616</v>
      </c>
      <c r="N262" s="1">
        <v>9.1999999999999993</v>
      </c>
      <c r="O262" s="16">
        <v>820.25300000000004</v>
      </c>
      <c r="P262" s="17">
        <v>13679</v>
      </c>
      <c r="Q262" s="18">
        <v>31.077200000000001</v>
      </c>
      <c r="R262" s="16">
        <v>269.14789999999999</v>
      </c>
      <c r="S262" s="16">
        <v>192.4881</v>
      </c>
      <c r="U262" s="11"/>
      <c r="V262" s="11"/>
    </row>
    <row r="263" spans="1:22" x14ac:dyDescent="0.4">
      <c r="A263" s="1">
        <v>14</v>
      </c>
      <c r="B263" s="2" t="s">
        <v>81</v>
      </c>
      <c r="C263" s="2">
        <v>2001</v>
      </c>
      <c r="D263" s="1">
        <v>198.7</v>
      </c>
      <c r="E263" s="1">
        <v>654.42999999999995</v>
      </c>
      <c r="F263" s="1">
        <v>2655</v>
      </c>
      <c r="G263" s="1">
        <v>42.12</v>
      </c>
      <c r="H263" s="1">
        <v>3.75</v>
      </c>
      <c r="I263" s="15">
        <v>16938</v>
      </c>
      <c r="J263" s="15">
        <v>14669</v>
      </c>
      <c r="K263" s="14">
        <v>47.86</v>
      </c>
      <c r="L263" s="14">
        <v>28.74</v>
      </c>
      <c r="M263" s="21">
        <v>2655</v>
      </c>
      <c r="N263" s="9">
        <v>9.02</v>
      </c>
      <c r="O263" s="16">
        <v>991.89049999999997</v>
      </c>
      <c r="P263" s="17">
        <v>15268</v>
      </c>
      <c r="Q263" s="18">
        <v>31.5627</v>
      </c>
      <c r="R263" s="16">
        <v>315.2987</v>
      </c>
      <c r="S263" s="16">
        <v>232.07259999999999</v>
      </c>
      <c r="U263" s="11"/>
      <c r="V263" s="11"/>
    </row>
    <row r="264" spans="1:22" x14ac:dyDescent="0.4">
      <c r="A264" s="1">
        <v>14</v>
      </c>
      <c r="B264" s="2" t="s">
        <v>81</v>
      </c>
      <c r="C264" s="2">
        <v>2002</v>
      </c>
      <c r="D264" s="1">
        <v>228</v>
      </c>
      <c r="E264" s="1">
        <v>654.84</v>
      </c>
      <c r="F264" s="1">
        <v>2657</v>
      </c>
      <c r="G264" s="1">
        <v>43.15</v>
      </c>
      <c r="H264" s="1">
        <v>3.66</v>
      </c>
      <c r="I264" s="15">
        <v>16949</v>
      </c>
      <c r="J264" s="15">
        <v>15157</v>
      </c>
      <c r="K264" s="14">
        <v>64.959999999999994</v>
      </c>
      <c r="L264" s="14">
        <v>39.6</v>
      </c>
      <c r="M264" s="21">
        <v>2657</v>
      </c>
      <c r="N264" s="9">
        <v>10.97</v>
      </c>
      <c r="O264" s="16">
        <v>1186.9374</v>
      </c>
      <c r="P264" s="17">
        <v>18131</v>
      </c>
      <c r="Q264" s="18">
        <v>30.3398</v>
      </c>
      <c r="R264" s="16">
        <v>369.7088</v>
      </c>
      <c r="S264" s="16">
        <v>272.8424</v>
      </c>
      <c r="U264" s="11"/>
      <c r="V264" s="11"/>
    </row>
    <row r="265" spans="1:22" x14ac:dyDescent="0.4">
      <c r="A265" s="1">
        <v>14</v>
      </c>
      <c r="B265" s="2" t="s">
        <v>81</v>
      </c>
      <c r="C265" s="2">
        <v>2003</v>
      </c>
      <c r="D265" s="1">
        <v>218.3</v>
      </c>
      <c r="E265" s="1">
        <v>655.25</v>
      </c>
      <c r="F265" s="1">
        <v>2658</v>
      </c>
      <c r="G265" s="1">
        <v>44.5</v>
      </c>
      <c r="H265" s="1">
        <v>3.57</v>
      </c>
      <c r="I265" s="15">
        <v>18471</v>
      </c>
      <c r="J265" s="15">
        <v>15446</v>
      </c>
      <c r="K265" s="14">
        <v>76.52</v>
      </c>
      <c r="L265" s="14">
        <v>22.23</v>
      </c>
      <c r="M265" s="21">
        <v>2658</v>
      </c>
      <c r="N265" s="9">
        <v>16.649999999999999</v>
      </c>
      <c r="O265" s="16">
        <v>1452.5186000000001</v>
      </c>
      <c r="P265" s="17">
        <v>22174</v>
      </c>
      <c r="Q265" s="18">
        <v>28.055499999999999</v>
      </c>
      <c r="R265" s="16">
        <v>512.26030000000003</v>
      </c>
      <c r="S265" s="16">
        <v>407.64960000000002</v>
      </c>
      <c r="U265" s="11"/>
      <c r="V265" s="11"/>
    </row>
    <row r="266" spans="1:22" x14ac:dyDescent="0.4">
      <c r="A266" s="1">
        <v>14</v>
      </c>
      <c r="B266" s="2" t="s">
        <v>81</v>
      </c>
      <c r="C266" s="2">
        <v>2004</v>
      </c>
      <c r="D266" s="1">
        <v>271.5</v>
      </c>
      <c r="E266" s="1">
        <v>655.66</v>
      </c>
      <c r="F266" s="1">
        <v>2660</v>
      </c>
      <c r="G266" s="1">
        <v>45.46</v>
      </c>
      <c r="H266" s="1">
        <v>3.5</v>
      </c>
      <c r="I266" s="15">
        <v>20526</v>
      </c>
      <c r="J266" s="15">
        <v>18426</v>
      </c>
      <c r="K266" s="14">
        <v>94.16</v>
      </c>
      <c r="L266" s="14">
        <v>20.8</v>
      </c>
      <c r="M266" s="21">
        <v>2660</v>
      </c>
      <c r="N266" s="1">
        <v>9.7200000000000006</v>
      </c>
      <c r="O266" s="16">
        <v>1806.0257999999999</v>
      </c>
      <c r="P266" s="17">
        <v>27554</v>
      </c>
      <c r="Q266" s="18">
        <v>27.735700000000001</v>
      </c>
      <c r="R266" s="16">
        <v>640.59979999999996</v>
      </c>
      <c r="S266" s="16">
        <v>486.96269999999998</v>
      </c>
      <c r="U266" s="11"/>
      <c r="V266" s="11"/>
    </row>
    <row r="267" spans="1:22" x14ac:dyDescent="0.4">
      <c r="A267" s="1">
        <v>14</v>
      </c>
      <c r="B267" s="2" t="s">
        <v>81</v>
      </c>
      <c r="C267" s="2">
        <v>2005</v>
      </c>
      <c r="D267" s="1">
        <v>247.5</v>
      </c>
      <c r="E267" s="1">
        <v>656.07</v>
      </c>
      <c r="F267" s="1">
        <v>2662</v>
      </c>
      <c r="G267" s="1">
        <v>46.5</v>
      </c>
      <c r="H267" s="1">
        <v>3.38</v>
      </c>
      <c r="I267" s="15">
        <v>22882</v>
      </c>
      <c r="J267" s="15">
        <v>21678</v>
      </c>
      <c r="K267" s="14">
        <v>117.04</v>
      </c>
      <c r="L267" s="14">
        <v>48.9</v>
      </c>
      <c r="M267" s="9">
        <v>2662</v>
      </c>
      <c r="N267" s="1">
        <v>14.5</v>
      </c>
      <c r="O267" s="16">
        <v>2188.19</v>
      </c>
      <c r="P267" s="17">
        <v>33363</v>
      </c>
      <c r="Q267" s="18">
        <v>19.617899999999999</v>
      </c>
      <c r="R267" s="16">
        <v>1236.2473</v>
      </c>
      <c r="S267" s="16">
        <v>925.75930000000005</v>
      </c>
      <c r="U267" s="11"/>
      <c r="V267" s="11"/>
    </row>
    <row r="268" spans="1:22" x14ac:dyDescent="0.4">
      <c r="A268" s="1">
        <v>14</v>
      </c>
      <c r="B268" s="2" t="s">
        <v>81</v>
      </c>
      <c r="C268" s="2">
        <v>2006</v>
      </c>
      <c r="D268" s="1">
        <v>354</v>
      </c>
      <c r="E268" s="1">
        <v>685.66</v>
      </c>
      <c r="F268" s="1">
        <v>2782</v>
      </c>
      <c r="G268" s="1">
        <v>47.7</v>
      </c>
      <c r="H268" s="1">
        <v>3.68</v>
      </c>
      <c r="I268" s="15">
        <v>25320</v>
      </c>
      <c r="J268" s="15">
        <v>18995</v>
      </c>
      <c r="K268" s="14">
        <v>147.9</v>
      </c>
      <c r="L268" s="14">
        <v>54.73</v>
      </c>
      <c r="M268" s="9">
        <v>4793</v>
      </c>
      <c r="N268" s="1">
        <v>33</v>
      </c>
      <c r="O268" s="16">
        <v>2635.62</v>
      </c>
      <c r="P268" s="17">
        <v>39287</v>
      </c>
      <c r="Q268" s="18">
        <v>11.755699999999999</v>
      </c>
      <c r="R268" s="16">
        <v>1527.2791</v>
      </c>
      <c r="S268" s="16">
        <v>1087.4737</v>
      </c>
      <c r="U268" s="11"/>
      <c r="V268" s="11"/>
    </row>
    <row r="269" spans="1:22" x14ac:dyDescent="0.4">
      <c r="A269" s="1">
        <v>14</v>
      </c>
      <c r="B269" s="2" t="s">
        <v>81</v>
      </c>
      <c r="C269" s="2">
        <v>2007</v>
      </c>
      <c r="D269" s="1">
        <v>395.46</v>
      </c>
      <c r="E269" s="1">
        <v>717.02</v>
      </c>
      <c r="F269" s="1">
        <v>2909</v>
      </c>
      <c r="G269" s="1">
        <v>49.25</v>
      </c>
      <c r="H269" s="1">
        <v>3.41</v>
      </c>
      <c r="I269" s="15">
        <v>27025</v>
      </c>
      <c r="J269" s="15">
        <v>21545</v>
      </c>
      <c r="K269" s="14">
        <v>193.1</v>
      </c>
      <c r="L269" s="14">
        <v>344.84</v>
      </c>
      <c r="M269" s="9">
        <v>5219</v>
      </c>
      <c r="N269" s="1">
        <v>41.72</v>
      </c>
      <c r="O269" s="16">
        <v>3169.26</v>
      </c>
      <c r="P269" s="17">
        <v>45189</v>
      </c>
      <c r="Q269" s="18">
        <v>11.899141</v>
      </c>
      <c r="R269" s="16">
        <v>1790.9748</v>
      </c>
      <c r="S269" s="16">
        <v>1349.0386330946899</v>
      </c>
      <c r="U269" s="11"/>
      <c r="V269" s="11"/>
    </row>
    <row r="270" spans="1:22" x14ac:dyDescent="0.4">
      <c r="A270" s="1">
        <v>14</v>
      </c>
      <c r="B270" s="2" t="s">
        <v>81</v>
      </c>
      <c r="C270" s="2">
        <v>2008</v>
      </c>
      <c r="D270" s="1">
        <v>388.92</v>
      </c>
      <c r="E270" s="1">
        <v>750.6</v>
      </c>
      <c r="F270" s="1">
        <v>3045</v>
      </c>
      <c r="G270" s="1">
        <v>50.64</v>
      </c>
      <c r="H270" s="1">
        <v>3.43</v>
      </c>
      <c r="I270" s="15">
        <v>30275</v>
      </c>
      <c r="J270" s="15">
        <v>23208</v>
      </c>
      <c r="K270" s="14">
        <v>218.26</v>
      </c>
      <c r="L270" s="14">
        <v>378.26</v>
      </c>
      <c r="M270" s="9">
        <v>2951</v>
      </c>
      <c r="N270" s="9">
        <v>43.35</v>
      </c>
      <c r="O270" s="16">
        <v>3715.68</v>
      </c>
      <c r="P270" s="17">
        <v>50635</v>
      </c>
      <c r="Q270" s="18">
        <v>12.302</v>
      </c>
      <c r="R270" s="16">
        <v>1954.1736000000001</v>
      </c>
      <c r="S270" s="16">
        <v>1736.0588</v>
      </c>
      <c r="U270" s="11"/>
      <c r="V270" s="11"/>
    </row>
    <row r="271" spans="1:22" x14ac:dyDescent="0.4">
      <c r="A271" s="1">
        <v>14</v>
      </c>
      <c r="B271" s="2" t="s">
        <v>81</v>
      </c>
      <c r="C271" s="2">
        <v>2009</v>
      </c>
      <c r="D271" s="1">
        <v>367.2</v>
      </c>
      <c r="E271" s="1">
        <v>786.08</v>
      </c>
      <c r="F271" s="1">
        <v>3189</v>
      </c>
      <c r="G271" s="1">
        <v>52.12</v>
      </c>
      <c r="H271" s="1">
        <v>3.38</v>
      </c>
      <c r="I271" s="15">
        <v>33045</v>
      </c>
      <c r="J271" s="15">
        <v>24270</v>
      </c>
      <c r="K271" s="14">
        <v>232.62</v>
      </c>
      <c r="L271" s="14">
        <v>464.07</v>
      </c>
      <c r="M271" s="9">
        <v>2471</v>
      </c>
      <c r="N271" s="1">
        <v>43.36</v>
      </c>
      <c r="O271" s="16">
        <v>3811.01</v>
      </c>
      <c r="P271" s="17">
        <v>49601</v>
      </c>
      <c r="Q271" s="18">
        <v>14.787718999999999</v>
      </c>
      <c r="R271" s="16">
        <v>1823.0836262320499</v>
      </c>
      <c r="S271" s="16">
        <v>1926.0428484286599</v>
      </c>
      <c r="U271" s="11"/>
      <c r="V271" s="11"/>
    </row>
    <row r="272" spans="1:22" x14ac:dyDescent="0.4">
      <c r="A272" s="1">
        <v>14</v>
      </c>
      <c r="B272" s="2" t="s">
        <v>81</v>
      </c>
      <c r="C272" s="2">
        <v>2010</v>
      </c>
      <c r="D272" s="1">
        <v>357.27</v>
      </c>
      <c r="E272" s="1">
        <v>822.48</v>
      </c>
      <c r="F272" s="1">
        <v>3343</v>
      </c>
      <c r="G272" s="1">
        <v>53.05</v>
      </c>
      <c r="H272" s="1">
        <v>3.32</v>
      </c>
      <c r="I272" s="15">
        <v>35690</v>
      </c>
      <c r="J272" s="15">
        <v>25733</v>
      </c>
      <c r="K272" s="14">
        <v>289.83</v>
      </c>
      <c r="M272" s="9">
        <v>2404</v>
      </c>
      <c r="N272" s="1">
        <v>43.37</v>
      </c>
      <c r="O272" s="16">
        <v>4308.92</v>
      </c>
      <c r="P272" s="17">
        <v>53575</v>
      </c>
      <c r="Q272" s="18">
        <v>16.57</v>
      </c>
      <c r="R272" s="16">
        <v>2160.8200000000002</v>
      </c>
      <c r="S272" s="16">
        <v>2069.0700000000002</v>
      </c>
      <c r="U272" s="11"/>
      <c r="V272" s="11"/>
    </row>
    <row r="273" spans="1:22" x14ac:dyDescent="0.4">
      <c r="A273" s="1">
        <v>14</v>
      </c>
      <c r="B273" s="2" t="s">
        <v>81</v>
      </c>
      <c r="C273" s="2">
        <v>2011</v>
      </c>
      <c r="D273" s="1">
        <v>378.08</v>
      </c>
      <c r="E273" s="1">
        <v>825.48</v>
      </c>
      <c r="F273" s="1">
        <v>3356</v>
      </c>
      <c r="G273" s="1">
        <v>53.9</v>
      </c>
      <c r="H273" s="1">
        <v>3.39</v>
      </c>
      <c r="I273" s="15">
        <v>39513</v>
      </c>
      <c r="J273" s="15">
        <v>27495</v>
      </c>
      <c r="K273" s="14">
        <v>351.92</v>
      </c>
      <c r="M273" s="9">
        <v>2424</v>
      </c>
      <c r="N273" s="1">
        <v>44.52</v>
      </c>
      <c r="O273" s="16">
        <v>4815.32</v>
      </c>
      <c r="P273" s="17">
        <v>58440</v>
      </c>
      <c r="Q273" s="18">
        <v>17.88</v>
      </c>
      <c r="R273" s="16">
        <v>2366.1999999999998</v>
      </c>
      <c r="S273" s="16">
        <v>2351.3200000000002</v>
      </c>
      <c r="U273" s="11"/>
      <c r="V273" s="11"/>
    </row>
    <row r="274" spans="1:22" x14ac:dyDescent="0.4">
      <c r="A274" s="1">
        <v>14</v>
      </c>
      <c r="B274" s="2" t="s">
        <v>81</v>
      </c>
      <c r="C274" s="2">
        <v>2012</v>
      </c>
      <c r="D274" s="1">
        <v>384.35</v>
      </c>
      <c r="E274" s="1">
        <v>829.23</v>
      </c>
      <c r="F274" s="1">
        <v>3371</v>
      </c>
      <c r="G274" s="1">
        <v>54.41</v>
      </c>
      <c r="H274" s="14">
        <v>3.43</v>
      </c>
      <c r="I274" s="15">
        <v>42944</v>
      </c>
      <c r="J274" s="15">
        <v>31369</v>
      </c>
      <c r="K274" s="14">
        <v>385.58</v>
      </c>
      <c r="L274" s="14">
        <v>463.46</v>
      </c>
      <c r="M274" s="9">
        <v>2443</v>
      </c>
      <c r="N274" s="1">
        <v>44.96</v>
      </c>
      <c r="O274" s="16">
        <v>5095.96</v>
      </c>
      <c r="P274" s="17">
        <v>61593</v>
      </c>
      <c r="Q274" s="18">
        <v>18.760000000000002</v>
      </c>
      <c r="R274" s="16">
        <v>2375.64</v>
      </c>
      <c r="S274" s="16">
        <v>2615.7800000000002</v>
      </c>
      <c r="U274" s="11"/>
      <c r="V274" s="11"/>
    </row>
    <row r="275" spans="1:22" x14ac:dyDescent="0.4">
      <c r="A275" s="1">
        <v>14</v>
      </c>
      <c r="B275" s="2" t="s">
        <v>81</v>
      </c>
      <c r="C275" s="2">
        <v>2013</v>
      </c>
      <c r="D275" s="1">
        <v>380.84</v>
      </c>
      <c r="E275" s="1">
        <v>831.66</v>
      </c>
      <c r="F275" s="1">
        <v>3381</v>
      </c>
      <c r="G275" s="1">
        <v>55.03</v>
      </c>
      <c r="I275" s="15">
        <v>46594</v>
      </c>
      <c r="J275" s="15">
        <v>33251</v>
      </c>
      <c r="K275" s="14">
        <v>444.66</v>
      </c>
      <c r="M275" s="9">
        <v>2526</v>
      </c>
      <c r="N275" s="1">
        <v>45.95</v>
      </c>
      <c r="O275" s="16">
        <v>5590.57</v>
      </c>
      <c r="P275" s="17">
        <v>67320</v>
      </c>
      <c r="Q275" s="18">
        <v>20.09</v>
      </c>
      <c r="R275" s="16">
        <v>2518.88</v>
      </c>
      <c r="S275" s="16">
        <v>2951.06</v>
      </c>
      <c r="U275" s="11"/>
      <c r="V275" s="11"/>
    </row>
    <row r="276" spans="1:22" x14ac:dyDescent="0.4">
      <c r="A276" s="1">
        <v>14</v>
      </c>
      <c r="B276" s="2" t="s">
        <v>81</v>
      </c>
      <c r="C276" s="2">
        <v>2014</v>
      </c>
      <c r="D276" s="1">
        <v>380.08</v>
      </c>
      <c r="E276" s="1">
        <v>834.31</v>
      </c>
      <c r="F276" s="1">
        <v>3392</v>
      </c>
      <c r="G276" s="1">
        <v>55.88</v>
      </c>
      <c r="I276" s="15">
        <v>36764</v>
      </c>
      <c r="J276" s="15">
        <v>27071</v>
      </c>
      <c r="K276" s="14">
        <v>457.68</v>
      </c>
      <c r="M276" s="9">
        <v>2460</v>
      </c>
      <c r="N276" s="1">
        <v>45.25</v>
      </c>
      <c r="O276" s="16">
        <v>5968.38</v>
      </c>
      <c r="P276" s="17">
        <v>71651</v>
      </c>
      <c r="Q276" s="18">
        <v>20.350000000000001</v>
      </c>
      <c r="R276" s="16">
        <v>2794.42</v>
      </c>
      <c r="S276" s="16">
        <v>3066.55</v>
      </c>
      <c r="U276" s="11"/>
      <c r="V276" s="11"/>
    </row>
    <row r="277" spans="1:22" x14ac:dyDescent="0.4">
      <c r="A277" s="1">
        <v>14</v>
      </c>
      <c r="B277" s="2" t="s">
        <v>81</v>
      </c>
      <c r="C277" s="2">
        <v>2015</v>
      </c>
      <c r="D277" s="1">
        <v>390.43</v>
      </c>
      <c r="E277" s="1">
        <v>825.41</v>
      </c>
      <c r="F277" s="1">
        <v>3355</v>
      </c>
      <c r="G277" s="1">
        <v>56.72</v>
      </c>
      <c r="I277" s="15">
        <v>39793</v>
      </c>
      <c r="J277" s="15">
        <v>30688</v>
      </c>
      <c r="K277" s="14">
        <v>581.24</v>
      </c>
      <c r="M277" s="9">
        <v>2417</v>
      </c>
      <c r="N277" s="1">
        <v>44.71</v>
      </c>
      <c r="O277" s="16">
        <v>6374.29</v>
      </c>
      <c r="P277" s="17">
        <v>76812</v>
      </c>
      <c r="Q277" s="18">
        <v>21.03</v>
      </c>
      <c r="R277" s="16">
        <v>2922.05</v>
      </c>
      <c r="S277" s="16">
        <v>3332</v>
      </c>
      <c r="U277" s="11"/>
      <c r="V277" s="11"/>
    </row>
    <row r="278" spans="1:22" x14ac:dyDescent="0.4">
      <c r="A278" s="1">
        <v>14</v>
      </c>
      <c r="B278" s="2" t="s">
        <v>81</v>
      </c>
      <c r="C278" s="2">
        <v>2016</v>
      </c>
      <c r="D278" s="1">
        <v>303.37</v>
      </c>
      <c r="E278" s="1">
        <v>826.14</v>
      </c>
      <c r="F278" s="1">
        <v>3358</v>
      </c>
      <c r="G278" s="1">
        <v>58.26</v>
      </c>
      <c r="I278" s="15">
        <v>43096</v>
      </c>
      <c r="J278" s="15">
        <v>30688</v>
      </c>
      <c r="K278" s="14">
        <v>599.29</v>
      </c>
      <c r="M278" s="9"/>
      <c r="N278" s="1">
        <v>47.67</v>
      </c>
      <c r="O278" s="16">
        <v>6937.08</v>
      </c>
      <c r="P278" s="17">
        <v>84007</v>
      </c>
      <c r="Q278" s="18">
        <v>24.2</v>
      </c>
      <c r="R278" s="16">
        <v>3173.24</v>
      </c>
      <c r="S278" s="16">
        <v>3630.25</v>
      </c>
      <c r="U278" s="11"/>
      <c r="V278" s="11"/>
    </row>
    <row r="279" spans="1:22" x14ac:dyDescent="0.4">
      <c r="A279" s="1">
        <v>14</v>
      </c>
      <c r="B279" s="2" t="s">
        <v>81</v>
      </c>
      <c r="C279" s="2">
        <v>2017</v>
      </c>
      <c r="D279" s="1">
        <v>392.57</v>
      </c>
      <c r="E279" s="1">
        <v>834.25</v>
      </c>
      <c r="F279" s="1">
        <v>3391</v>
      </c>
      <c r="G279" s="1">
        <v>60.74</v>
      </c>
      <c r="I279" s="15">
        <v>46739</v>
      </c>
      <c r="J279" s="15">
        <v>32498</v>
      </c>
      <c r="K279" s="14">
        <v>667.65</v>
      </c>
      <c r="L279" s="14">
        <v>265.69</v>
      </c>
      <c r="M279" s="9">
        <v>2637</v>
      </c>
      <c r="N279" s="1">
        <v>46.98</v>
      </c>
      <c r="O279" s="16">
        <v>7582.09</v>
      </c>
      <c r="P279" s="17">
        <v>91329</v>
      </c>
      <c r="Q279" s="18">
        <v>22.85</v>
      </c>
      <c r="R279" s="16">
        <v>3663.23</v>
      </c>
      <c r="S279" s="16">
        <v>3896.01</v>
      </c>
      <c r="U279" s="11"/>
      <c r="V279" s="11"/>
    </row>
    <row r="280" spans="1:22" x14ac:dyDescent="0.4">
      <c r="A280" s="1">
        <v>14</v>
      </c>
      <c r="B280" s="2" t="s">
        <v>81</v>
      </c>
      <c r="C280" s="2">
        <v>2018</v>
      </c>
      <c r="D280" s="1"/>
      <c r="E280" s="1">
        <v>839.22</v>
      </c>
      <c r="F280" s="1">
        <v>3411</v>
      </c>
      <c r="G280" s="1">
        <v>65.34</v>
      </c>
      <c r="I280" s="15">
        <v>52721</v>
      </c>
      <c r="J280" s="15">
        <v>33675</v>
      </c>
      <c r="K280" s="14">
        <v>765.41</v>
      </c>
      <c r="L280" s="14">
        <v>312.61</v>
      </c>
      <c r="M280" s="9"/>
      <c r="N280" s="1">
        <v>53.59</v>
      </c>
      <c r="O280" s="16">
        <v>8278.59</v>
      </c>
      <c r="P280" s="17">
        <v>98939</v>
      </c>
      <c r="Q280" s="18">
        <v>25.04</v>
      </c>
      <c r="R280" s="16">
        <v>4027.21</v>
      </c>
      <c r="S280" s="16">
        <v>4226.34</v>
      </c>
      <c r="U280" s="11"/>
      <c r="V280" s="11"/>
    </row>
    <row r="281" spans="1:22" x14ac:dyDescent="0.4">
      <c r="A281" s="1">
        <v>14</v>
      </c>
      <c r="B281" s="2" t="s">
        <v>81</v>
      </c>
      <c r="C281" s="2">
        <v>2019</v>
      </c>
      <c r="D281" s="1"/>
      <c r="E281" s="1">
        <v>846.45</v>
      </c>
      <c r="F281" s="1"/>
      <c r="G281" s="1"/>
      <c r="H281" s="1"/>
      <c r="I281" s="15">
        <v>55156</v>
      </c>
      <c r="J281" s="15">
        <v>36198</v>
      </c>
      <c r="K281" s="14">
        <v>865.58</v>
      </c>
      <c r="L281" s="14">
        <f>L277*1.214</f>
        <v>0</v>
      </c>
      <c r="M281" s="9"/>
      <c r="N281" s="1">
        <v>35.86</v>
      </c>
      <c r="O281" s="16">
        <v>9482.5</v>
      </c>
      <c r="P281" s="17">
        <v>112507</v>
      </c>
      <c r="Q281" s="18">
        <v>28.48</v>
      </c>
      <c r="R281" s="16">
        <v>5361.5</v>
      </c>
      <c r="S281" s="16">
        <v>4092.52</v>
      </c>
      <c r="U281" s="11"/>
      <c r="V281" s="11"/>
    </row>
    <row r="282" spans="1:22" x14ac:dyDescent="0.4">
      <c r="A282" s="9">
        <v>15</v>
      </c>
      <c r="B282" s="1" t="s">
        <v>82</v>
      </c>
      <c r="C282" s="1">
        <v>2000</v>
      </c>
      <c r="D282" s="1">
        <v>98.41</v>
      </c>
      <c r="E282" s="1">
        <v>689</v>
      </c>
      <c r="F282" s="1">
        <v>689</v>
      </c>
      <c r="G282" s="14">
        <v>187.08</v>
      </c>
      <c r="H282" s="14">
        <v>2.99</v>
      </c>
      <c r="I282" s="15">
        <v>6364</v>
      </c>
      <c r="J282" s="15">
        <v>5446</v>
      </c>
      <c r="K282" s="14">
        <v>46.5</v>
      </c>
      <c r="L282" s="14">
        <v>89.45</v>
      </c>
      <c r="M282" s="9">
        <v>3225</v>
      </c>
      <c r="N282" s="1">
        <v>33.299999999999997</v>
      </c>
      <c r="O282" s="16">
        <v>646.13</v>
      </c>
      <c r="P282" s="17">
        <v>9484</v>
      </c>
      <c r="Q282" s="18">
        <v>44.65</v>
      </c>
      <c r="R282" s="16">
        <v>277.13</v>
      </c>
      <c r="S282" s="16">
        <v>324.35000000000002</v>
      </c>
      <c r="U282" s="1"/>
      <c r="V282" s="1"/>
    </row>
    <row r="283" spans="1:22" x14ac:dyDescent="0.4">
      <c r="A283" s="9">
        <v>15</v>
      </c>
      <c r="B283" s="1" t="s">
        <v>82</v>
      </c>
      <c r="C283" s="1">
        <v>2001</v>
      </c>
      <c r="D283" s="1">
        <v>131.6</v>
      </c>
      <c r="E283" s="1">
        <v>696</v>
      </c>
      <c r="F283" s="1">
        <v>696</v>
      </c>
      <c r="G283" s="14">
        <v>188.98</v>
      </c>
      <c r="H283" s="14">
        <v>3.03</v>
      </c>
      <c r="I283" s="15">
        <v>6705</v>
      </c>
      <c r="J283" s="15">
        <v>5816</v>
      </c>
      <c r="K283" s="14">
        <v>57.3</v>
      </c>
      <c r="L283" s="14">
        <v>129.71</v>
      </c>
      <c r="M283" s="9"/>
      <c r="N283" s="1">
        <v>34.200000000000003</v>
      </c>
      <c r="O283" s="16">
        <v>734.86</v>
      </c>
      <c r="P283" s="17">
        <v>10628</v>
      </c>
      <c r="Q283" s="18">
        <v>45.87</v>
      </c>
      <c r="R283" s="16">
        <v>312.89999999999998</v>
      </c>
      <c r="S283" s="16">
        <v>376.09</v>
      </c>
      <c r="U283" s="1"/>
      <c r="V283" s="1"/>
    </row>
    <row r="284" spans="1:22" x14ac:dyDescent="0.4">
      <c r="A284" s="9">
        <v>15</v>
      </c>
      <c r="B284" s="1" t="s">
        <v>82</v>
      </c>
      <c r="C284" s="1">
        <v>2002</v>
      </c>
      <c r="D284" s="1">
        <v>126.2</v>
      </c>
      <c r="E284" s="1">
        <v>704</v>
      </c>
      <c r="F284" s="1">
        <v>704</v>
      </c>
      <c r="G284" s="14">
        <v>191.71</v>
      </c>
      <c r="H284" s="14">
        <v>3.01</v>
      </c>
      <c r="I284" s="15">
        <v>7184</v>
      </c>
      <c r="J284" s="15">
        <v>6419</v>
      </c>
      <c r="K284" s="14">
        <v>63.8</v>
      </c>
      <c r="L284" s="14">
        <v>148.62</v>
      </c>
      <c r="M284" s="9"/>
      <c r="N284" s="1">
        <v>35.06</v>
      </c>
      <c r="O284" s="16">
        <v>826.68</v>
      </c>
      <c r="P284" s="17">
        <v>11831</v>
      </c>
      <c r="Q284" s="18">
        <v>47.77</v>
      </c>
      <c r="R284" s="16">
        <v>353.58</v>
      </c>
      <c r="S284" s="16">
        <v>425.33</v>
      </c>
      <c r="U284" s="1"/>
      <c r="V284" s="1"/>
    </row>
    <row r="285" spans="1:22" x14ac:dyDescent="0.4">
      <c r="A285" s="9">
        <v>15</v>
      </c>
      <c r="B285" s="1" t="s">
        <v>82</v>
      </c>
      <c r="C285" s="1">
        <v>2003</v>
      </c>
      <c r="D285" s="1">
        <v>146.80000000000001</v>
      </c>
      <c r="E285" s="1">
        <v>717.8</v>
      </c>
      <c r="F285" s="1">
        <v>718</v>
      </c>
      <c r="G285" s="14">
        <v>195.32</v>
      </c>
      <c r="H285" s="14">
        <v>3.04</v>
      </c>
      <c r="I285" s="15">
        <v>7748</v>
      </c>
      <c r="J285" s="15">
        <v>6805</v>
      </c>
      <c r="K285" s="14">
        <v>76.599999999999994</v>
      </c>
      <c r="L285" s="14">
        <v>211.09</v>
      </c>
      <c r="M285" s="9"/>
      <c r="N285" s="1">
        <v>32.14</v>
      </c>
      <c r="O285" s="16">
        <v>946.66</v>
      </c>
      <c r="P285" s="17">
        <v>13341</v>
      </c>
      <c r="Q285" s="18">
        <v>50.72</v>
      </c>
      <c r="R285" s="16">
        <v>407.38</v>
      </c>
      <c r="S285" s="16">
        <v>488.56</v>
      </c>
      <c r="U285" s="1"/>
      <c r="V285" s="1"/>
    </row>
    <row r="286" spans="1:22" x14ac:dyDescent="0.4">
      <c r="A286" s="9">
        <v>15</v>
      </c>
      <c r="B286" s="1" t="s">
        <v>82</v>
      </c>
      <c r="C286" s="1">
        <v>2004</v>
      </c>
      <c r="D286" s="1">
        <v>132.80000000000001</v>
      </c>
      <c r="E286" s="1">
        <v>726.24</v>
      </c>
      <c r="F286" s="1">
        <v>717</v>
      </c>
      <c r="G286" s="14">
        <v>199.33</v>
      </c>
      <c r="H286" s="14">
        <v>2.99</v>
      </c>
      <c r="I286" s="15">
        <v>8544</v>
      </c>
      <c r="J286" s="15">
        <v>7428</v>
      </c>
      <c r="K286" s="14">
        <v>87.3</v>
      </c>
      <c r="L286" s="14">
        <v>219.64</v>
      </c>
      <c r="M286" s="9"/>
      <c r="N286" s="1">
        <v>30.3</v>
      </c>
      <c r="O286" s="16">
        <v>1102.3900000000001</v>
      </c>
      <c r="P286" s="17">
        <v>15294</v>
      </c>
      <c r="Q286" s="18">
        <v>60.21</v>
      </c>
      <c r="R286" s="16">
        <v>476.92</v>
      </c>
      <c r="S286" s="16">
        <v>565.26</v>
      </c>
      <c r="U286" s="1"/>
      <c r="V286" s="1"/>
    </row>
    <row r="287" spans="1:22" x14ac:dyDescent="0.4">
      <c r="A287" s="9">
        <v>15</v>
      </c>
      <c r="B287" s="1" t="s">
        <v>82</v>
      </c>
      <c r="C287" s="1">
        <v>2005</v>
      </c>
      <c r="D287" s="1">
        <v>144.5</v>
      </c>
      <c r="E287" s="1">
        <v>806.81</v>
      </c>
      <c r="F287" s="1">
        <v>734</v>
      </c>
      <c r="G287" s="14">
        <v>203.04</v>
      </c>
      <c r="H287" s="14">
        <v>2.93</v>
      </c>
      <c r="I287" s="15">
        <v>9628</v>
      </c>
      <c r="J287" s="15">
        <v>7900</v>
      </c>
      <c r="K287" s="14">
        <v>97.82</v>
      </c>
      <c r="M287" s="22">
        <v>734</v>
      </c>
      <c r="N287" s="1">
        <v>30.4</v>
      </c>
      <c r="O287" s="16">
        <v>1313.93</v>
      </c>
      <c r="P287" s="17">
        <v>16406</v>
      </c>
      <c r="Q287" s="18">
        <v>66.010000000000005</v>
      </c>
      <c r="R287" s="16">
        <v>540.5</v>
      </c>
      <c r="S287" s="16">
        <v>707.42</v>
      </c>
      <c r="U287" s="1"/>
      <c r="V287" s="1"/>
    </row>
    <row r="288" spans="1:22" x14ac:dyDescent="0.4">
      <c r="A288" s="9">
        <v>15</v>
      </c>
      <c r="B288" s="1" t="s">
        <v>82</v>
      </c>
      <c r="C288" s="1">
        <v>2006</v>
      </c>
      <c r="D288" s="1">
        <v>146</v>
      </c>
      <c r="E288" s="1">
        <v>822.52</v>
      </c>
      <c r="F288" s="1">
        <v>745</v>
      </c>
      <c r="G288" s="14">
        <v>207.04</v>
      </c>
      <c r="H288" s="14">
        <v>2.9</v>
      </c>
      <c r="I288" s="15">
        <v>10905</v>
      </c>
      <c r="J288" s="15">
        <v>8987</v>
      </c>
      <c r="K288" s="14">
        <v>119.22</v>
      </c>
      <c r="M288" s="9">
        <v>11993</v>
      </c>
      <c r="N288" s="1">
        <v>39.82</v>
      </c>
      <c r="O288" s="16">
        <v>1538.94</v>
      </c>
      <c r="P288" s="17">
        <v>18890</v>
      </c>
      <c r="Q288" s="18">
        <v>70.44</v>
      </c>
      <c r="R288" s="16">
        <v>645.65</v>
      </c>
      <c r="S288" s="16">
        <v>822.85</v>
      </c>
      <c r="U288" s="1"/>
      <c r="V288" s="1"/>
    </row>
    <row r="289" spans="1:22" x14ac:dyDescent="0.4">
      <c r="A289" s="9">
        <v>15</v>
      </c>
      <c r="B289" s="1" t="s">
        <v>82</v>
      </c>
      <c r="C289" s="1">
        <v>2007</v>
      </c>
      <c r="D289" s="1">
        <v>147.33000000000001</v>
      </c>
      <c r="E289" s="1">
        <v>830.54</v>
      </c>
      <c r="F289" s="1">
        <v>756</v>
      </c>
      <c r="G289" s="14">
        <v>211.12</v>
      </c>
      <c r="H289" s="14">
        <v>2.91</v>
      </c>
      <c r="I289" s="15">
        <v>12262</v>
      </c>
      <c r="J289" s="15">
        <v>10098</v>
      </c>
      <c r="K289" s="14">
        <v>161.25</v>
      </c>
      <c r="M289" s="9">
        <v>10556</v>
      </c>
      <c r="N289" s="1">
        <v>39.71</v>
      </c>
      <c r="O289" s="16">
        <v>1856.63</v>
      </c>
      <c r="P289" s="17">
        <v>22463</v>
      </c>
      <c r="Q289" s="18">
        <v>82.51</v>
      </c>
      <c r="R289" s="16">
        <v>781.94</v>
      </c>
      <c r="S289" s="16">
        <v>992.18</v>
      </c>
      <c r="U289" s="1"/>
      <c r="V289" s="1"/>
    </row>
    <row r="290" spans="1:22" x14ac:dyDescent="0.4">
      <c r="A290" s="9">
        <v>15</v>
      </c>
      <c r="B290" s="1" t="s">
        <v>82</v>
      </c>
      <c r="C290" s="1">
        <v>2008</v>
      </c>
      <c r="D290" s="1">
        <v>152.44</v>
      </c>
      <c r="E290" s="1">
        <v>837.52</v>
      </c>
      <c r="F290" s="1">
        <v>764</v>
      </c>
      <c r="G290" s="14">
        <v>216.52</v>
      </c>
      <c r="H290" s="14">
        <v>2.82</v>
      </c>
      <c r="I290" s="15">
        <v>15207</v>
      </c>
      <c r="J290" s="15">
        <v>12016</v>
      </c>
      <c r="K290" s="14">
        <v>226.99</v>
      </c>
      <c r="M290" s="9">
        <v>10559</v>
      </c>
      <c r="N290" s="1">
        <v>40.33</v>
      </c>
      <c r="O290" s="16">
        <v>2318.14</v>
      </c>
      <c r="P290" s="17">
        <v>27794</v>
      </c>
      <c r="Q290" s="18">
        <v>103.45</v>
      </c>
      <c r="R290" s="16">
        <v>981.58</v>
      </c>
      <c r="S290" s="16">
        <v>1233.1099999999999</v>
      </c>
      <c r="U290" s="1"/>
      <c r="V290" s="1"/>
    </row>
    <row r="291" spans="1:22" x14ac:dyDescent="0.4">
      <c r="A291" s="9">
        <v>15</v>
      </c>
      <c r="B291" s="1" t="s">
        <v>82</v>
      </c>
      <c r="C291" s="1">
        <v>2009</v>
      </c>
      <c r="D291" s="1">
        <v>178.85</v>
      </c>
      <c r="E291" s="1">
        <v>843.46</v>
      </c>
      <c r="F291" s="1">
        <v>773</v>
      </c>
      <c r="G291" s="14">
        <v>221.51</v>
      </c>
      <c r="H291" s="14">
        <v>2.84</v>
      </c>
      <c r="I291" s="15">
        <v>18963</v>
      </c>
      <c r="J291" s="15">
        <v>14251</v>
      </c>
      <c r="K291" s="14">
        <v>276.85000000000002</v>
      </c>
      <c r="M291" s="9">
        <v>10305</v>
      </c>
      <c r="N291" s="1">
        <v>40.42</v>
      </c>
      <c r="O291" s="16">
        <v>2724.88</v>
      </c>
      <c r="P291" s="17">
        <v>32420</v>
      </c>
      <c r="Q291" s="18">
        <v>110.38</v>
      </c>
      <c r="R291" s="16">
        <v>1144.75</v>
      </c>
      <c r="S291" s="16">
        <v>1469.75</v>
      </c>
      <c r="U291" s="1"/>
      <c r="V291" s="1"/>
    </row>
    <row r="292" spans="1:22" x14ac:dyDescent="0.4">
      <c r="A292" s="9">
        <v>15</v>
      </c>
      <c r="B292" s="1" t="s">
        <v>82</v>
      </c>
      <c r="C292" s="1">
        <v>2010</v>
      </c>
      <c r="D292" s="1">
        <v>209.33</v>
      </c>
      <c r="E292" s="1">
        <v>847.41</v>
      </c>
      <c r="F292" s="1">
        <v>774</v>
      </c>
      <c r="G292" s="14">
        <v>226.71</v>
      </c>
      <c r="H292" s="14">
        <v>2.81</v>
      </c>
      <c r="I292" s="15">
        <v>22244</v>
      </c>
      <c r="J292" s="15">
        <v>11181</v>
      </c>
      <c r="K292" s="14">
        <v>371.62</v>
      </c>
      <c r="M292" s="9">
        <v>10324</v>
      </c>
      <c r="N292" s="1">
        <v>40.43</v>
      </c>
      <c r="O292" s="16">
        <v>3242.86</v>
      </c>
      <c r="P292" s="17">
        <v>38357</v>
      </c>
      <c r="Q292" s="18">
        <v>140.06</v>
      </c>
      <c r="R292" s="16">
        <v>1357.53</v>
      </c>
      <c r="S292" s="16">
        <v>1745.27</v>
      </c>
      <c r="U292" s="1"/>
      <c r="V292" s="1"/>
    </row>
    <row r="293" spans="1:22" x14ac:dyDescent="0.4">
      <c r="A293" s="9">
        <v>15</v>
      </c>
      <c r="B293" s="1" t="s">
        <v>82</v>
      </c>
      <c r="C293" s="1">
        <v>2011</v>
      </c>
      <c r="D293" s="1">
        <v>233.53</v>
      </c>
      <c r="E293" s="1">
        <v>851.34</v>
      </c>
      <c r="F293" s="1">
        <v>783</v>
      </c>
      <c r="G293" s="14">
        <v>234.34</v>
      </c>
      <c r="H293" s="14">
        <v>2.83</v>
      </c>
      <c r="I293" s="15">
        <v>25981</v>
      </c>
      <c r="J293" s="15">
        <v>19306</v>
      </c>
      <c r="K293" s="14">
        <v>494.58</v>
      </c>
      <c r="M293" s="9">
        <v>9183</v>
      </c>
      <c r="N293" s="1">
        <v>41.15</v>
      </c>
      <c r="O293" s="16">
        <v>3869.84</v>
      </c>
      <c r="P293" s="17">
        <v>45561</v>
      </c>
      <c r="Q293" s="18">
        <v>173.14</v>
      </c>
      <c r="R293" s="16">
        <v>1583.21</v>
      </c>
      <c r="S293" s="16">
        <v>2113.4899999999998</v>
      </c>
      <c r="U293" s="1"/>
      <c r="V293" s="1"/>
    </row>
    <row r="294" spans="1:22" x14ac:dyDescent="0.4">
      <c r="A294" s="9">
        <v>15</v>
      </c>
      <c r="B294" s="1" t="s">
        <v>82</v>
      </c>
      <c r="C294" s="1">
        <v>2012</v>
      </c>
      <c r="D294" s="1">
        <v>251.23</v>
      </c>
      <c r="E294" s="1">
        <v>855.29</v>
      </c>
      <c r="F294" s="1">
        <v>788</v>
      </c>
      <c r="G294" s="14" t="s">
        <v>83</v>
      </c>
      <c r="H294" s="14">
        <v>2.76</v>
      </c>
      <c r="I294" s="15">
        <v>29982</v>
      </c>
      <c r="J294" s="15">
        <v>21434</v>
      </c>
      <c r="K294" s="14">
        <v>597.47</v>
      </c>
      <c r="M294" s="9">
        <v>9301</v>
      </c>
      <c r="N294" s="1">
        <v>42</v>
      </c>
      <c r="O294" s="16">
        <v>4394.47</v>
      </c>
      <c r="P294" s="17">
        <v>51499</v>
      </c>
      <c r="Q294" s="18">
        <v>195.59</v>
      </c>
      <c r="R294" s="16">
        <v>1781.09</v>
      </c>
      <c r="S294" s="16">
        <v>2417.79</v>
      </c>
      <c r="T294" s="1">
        <v>8.23</v>
      </c>
      <c r="U294" s="1"/>
      <c r="V294" s="1"/>
    </row>
    <row r="295" spans="1:22" x14ac:dyDescent="0.4">
      <c r="A295" s="9">
        <v>15</v>
      </c>
      <c r="B295" s="1" t="s">
        <v>82</v>
      </c>
      <c r="C295" s="1">
        <v>2013</v>
      </c>
      <c r="D295" s="1">
        <v>255.66</v>
      </c>
      <c r="E295" s="1">
        <v>858.81</v>
      </c>
      <c r="F295" s="1">
        <v>799</v>
      </c>
      <c r="G295" s="14">
        <v>245.53</v>
      </c>
      <c r="H295" s="14">
        <v>2.73</v>
      </c>
      <c r="I295" s="15">
        <v>33100</v>
      </c>
      <c r="J295" s="15">
        <v>23848</v>
      </c>
      <c r="K295" s="14">
        <v>729.81</v>
      </c>
      <c r="M295" s="9">
        <v>9091</v>
      </c>
      <c r="N295" s="1">
        <v>42.2</v>
      </c>
      <c r="O295" s="16">
        <v>4924.97</v>
      </c>
      <c r="P295" s="17">
        <v>57464</v>
      </c>
      <c r="Q295" s="18">
        <v>200.45</v>
      </c>
      <c r="R295" s="16">
        <v>1998.82</v>
      </c>
      <c r="S295" s="16">
        <v>2725.7</v>
      </c>
      <c r="T295" s="1">
        <v>7.6</v>
      </c>
      <c r="U295" s="1"/>
      <c r="V295" s="1"/>
    </row>
    <row r="296" spans="1:22" x14ac:dyDescent="0.4">
      <c r="A296" s="9">
        <v>15</v>
      </c>
      <c r="B296" s="1" t="s">
        <v>82</v>
      </c>
      <c r="C296" s="1">
        <v>2014</v>
      </c>
      <c r="D296" s="1">
        <v>308.08</v>
      </c>
      <c r="E296" s="1">
        <v>862.75</v>
      </c>
      <c r="F296" s="1">
        <v>807</v>
      </c>
      <c r="G296" s="14">
        <v>250.26</v>
      </c>
      <c r="H296" s="14">
        <v>2.7</v>
      </c>
      <c r="I296" s="15">
        <v>36100</v>
      </c>
      <c r="J296" s="15">
        <v>20893</v>
      </c>
      <c r="K296" s="14">
        <v>819.54</v>
      </c>
      <c r="M296" s="9">
        <v>8852</v>
      </c>
      <c r="N296" s="1">
        <v>42.5</v>
      </c>
      <c r="O296" s="16">
        <v>5492.64</v>
      </c>
      <c r="P296" s="17">
        <v>63794</v>
      </c>
      <c r="Q296" s="18">
        <v>214.55</v>
      </c>
      <c r="R296" s="16">
        <v>2194.7800000000002</v>
      </c>
      <c r="S296" s="16">
        <v>3083.31</v>
      </c>
      <c r="T296" s="1">
        <v>12.99</v>
      </c>
      <c r="U296" s="1"/>
      <c r="V296" s="1"/>
    </row>
    <row r="297" spans="1:22" x14ac:dyDescent="0.4">
      <c r="A297" s="9">
        <v>15</v>
      </c>
      <c r="B297" s="1" t="s">
        <v>82</v>
      </c>
      <c r="C297" s="2">
        <v>2015</v>
      </c>
      <c r="D297" s="1">
        <v>332.34</v>
      </c>
      <c r="E297" s="1">
        <v>870.56</v>
      </c>
      <c r="F297" s="1">
        <v>808</v>
      </c>
      <c r="G297" s="14">
        <v>253.12</v>
      </c>
      <c r="H297" s="14">
        <v>2.8</v>
      </c>
      <c r="I297" s="15">
        <v>33188</v>
      </c>
      <c r="J297" s="15">
        <v>22415</v>
      </c>
      <c r="K297" s="14">
        <v>917.24</v>
      </c>
      <c r="M297" s="9">
        <v>7820</v>
      </c>
      <c r="N297" s="1">
        <v>42.62</v>
      </c>
      <c r="O297" s="16">
        <v>5801.2</v>
      </c>
      <c r="P297" s="17">
        <v>66938</v>
      </c>
      <c r="Q297" s="18">
        <v>220.2</v>
      </c>
      <c r="R297" s="16">
        <v>2126.29</v>
      </c>
      <c r="S297" s="16">
        <v>3454.71</v>
      </c>
      <c r="T297" s="1">
        <v>25</v>
      </c>
      <c r="U297" s="1"/>
      <c r="V297" s="1"/>
    </row>
    <row r="298" spans="1:22" x14ac:dyDescent="0.4">
      <c r="A298" s="9">
        <v>15</v>
      </c>
      <c r="B298" s="1" t="s">
        <v>82</v>
      </c>
      <c r="C298" s="1">
        <v>2016</v>
      </c>
      <c r="D298" s="1">
        <v>346.81</v>
      </c>
      <c r="E298" s="1">
        <v>883.21</v>
      </c>
      <c r="F298" s="1">
        <v>817</v>
      </c>
      <c r="G298" s="14">
        <v>256.64999999999998</v>
      </c>
      <c r="H298" s="14">
        <v>2.8</v>
      </c>
      <c r="I298" s="15">
        <v>35630</v>
      </c>
      <c r="J298" s="15">
        <v>23799</v>
      </c>
      <c r="K298" s="14">
        <v>942.52</v>
      </c>
      <c r="M298" s="9"/>
      <c r="N298" s="1">
        <v>42.57</v>
      </c>
      <c r="O298" s="16">
        <v>6282.65</v>
      </c>
      <c r="P298" s="17">
        <v>71647</v>
      </c>
      <c r="Q298" s="18">
        <v>232.01</v>
      </c>
      <c r="R298" s="16">
        <v>2200.36</v>
      </c>
      <c r="S298" s="16">
        <v>3850.28</v>
      </c>
      <c r="T298" s="1">
        <v>53.69</v>
      </c>
      <c r="U298" s="1"/>
      <c r="V298" s="1"/>
    </row>
    <row r="299" spans="1:22" x14ac:dyDescent="0.4">
      <c r="A299" s="9">
        <v>15</v>
      </c>
      <c r="B299" s="1" t="s">
        <v>82</v>
      </c>
      <c r="C299" s="1">
        <v>2017</v>
      </c>
      <c r="D299" s="1">
        <v>183.36</v>
      </c>
      <c r="E299" s="1">
        <v>961.67</v>
      </c>
      <c r="F299" s="1">
        <v>837</v>
      </c>
      <c r="G299" s="14">
        <v>267.68</v>
      </c>
      <c r="H299" s="14">
        <v>2.8</v>
      </c>
      <c r="I299" s="15">
        <v>38536</v>
      </c>
      <c r="J299" s="15">
        <v>25374</v>
      </c>
      <c r="K299" s="14">
        <v>1045.0899999999999</v>
      </c>
      <c r="M299" s="9">
        <v>6107</v>
      </c>
      <c r="N299" s="1">
        <v>41</v>
      </c>
      <c r="O299" s="16">
        <v>7471.89</v>
      </c>
      <c r="P299" s="17">
        <v>78368</v>
      </c>
      <c r="Q299" s="18">
        <v>281.12</v>
      </c>
      <c r="R299" s="16">
        <v>2596.52</v>
      </c>
      <c r="S299" s="16">
        <v>4594.25</v>
      </c>
      <c r="T299" s="1">
        <v>22.9</v>
      </c>
      <c r="U299" s="1"/>
      <c r="V299" s="1"/>
    </row>
    <row r="300" spans="1:22" x14ac:dyDescent="0.4">
      <c r="A300" s="9">
        <v>15</v>
      </c>
      <c r="B300" s="1" t="s">
        <v>82</v>
      </c>
      <c r="C300" s="1">
        <v>2018</v>
      </c>
      <c r="D300" s="1">
        <v>424</v>
      </c>
      <c r="E300" s="1">
        <v>1000.37</v>
      </c>
      <c r="F300" s="1">
        <v>914</v>
      </c>
      <c r="G300" s="14">
        <v>290.14</v>
      </c>
      <c r="H300" s="14">
        <v>2.8</v>
      </c>
      <c r="I300" s="15">
        <v>38729</v>
      </c>
      <c r="J300" s="15">
        <v>25961</v>
      </c>
      <c r="K300" s="14">
        <v>1151.9000000000001</v>
      </c>
      <c r="M300" s="9"/>
      <c r="N300" s="1">
        <v>41.6</v>
      </c>
      <c r="O300" s="16">
        <v>8349.86</v>
      </c>
      <c r="P300" s="17">
        <v>85114</v>
      </c>
      <c r="Q300" s="18">
        <v>258.82</v>
      </c>
      <c r="R300" s="16">
        <v>2925.61</v>
      </c>
      <c r="S300" s="16">
        <v>5165.43</v>
      </c>
      <c r="T300" s="1">
        <v>14.21</v>
      </c>
      <c r="U300" s="1"/>
      <c r="V300" s="1"/>
    </row>
    <row r="301" spans="1:22" x14ac:dyDescent="0.4">
      <c r="A301" s="9">
        <v>15</v>
      </c>
      <c r="B301" s="1" t="s">
        <v>82</v>
      </c>
      <c r="C301" s="1">
        <v>2019</v>
      </c>
      <c r="D301" s="1"/>
      <c r="E301" s="1" t="s">
        <v>84</v>
      </c>
      <c r="I301" s="15">
        <v>41850</v>
      </c>
      <c r="K301" s="14">
        <f>K300*1.083</f>
        <v>1247.5077000000001</v>
      </c>
      <c r="M301" s="9"/>
      <c r="N301" s="1"/>
      <c r="O301" s="16">
        <v>9321.19</v>
      </c>
      <c r="P301" s="17">
        <v>92256</v>
      </c>
      <c r="Q301" s="18">
        <v>279.13</v>
      </c>
      <c r="R301" s="16">
        <v>3167.44</v>
      </c>
      <c r="S301" s="16">
        <v>5874.62</v>
      </c>
      <c r="U301" s="1"/>
      <c r="V301" s="1"/>
    </row>
    <row r="302" spans="1:22" x14ac:dyDescent="0.4">
      <c r="A302" s="9">
        <v>16</v>
      </c>
      <c r="B302" s="1" t="s">
        <v>85</v>
      </c>
      <c r="C302" s="1">
        <v>2000</v>
      </c>
      <c r="D302" s="1"/>
      <c r="E302" s="1">
        <v>613.87</v>
      </c>
      <c r="F302" s="1">
        <v>496</v>
      </c>
      <c r="G302" s="1" t="s">
        <v>86</v>
      </c>
      <c r="H302" s="1">
        <v>3.07</v>
      </c>
      <c r="I302" s="15">
        <v>7530</v>
      </c>
      <c r="J302" s="15">
        <v>7370</v>
      </c>
      <c r="K302" s="14">
        <v>42.92</v>
      </c>
      <c r="L302" s="14">
        <v>42.08</v>
      </c>
      <c r="M302" s="9">
        <v>3091</v>
      </c>
      <c r="N302" s="1">
        <v>28.28</v>
      </c>
      <c r="O302" s="16">
        <v>720.84609999999998</v>
      </c>
      <c r="P302" s="17">
        <v>11789</v>
      </c>
      <c r="Q302" s="18">
        <v>74.110399999999998</v>
      </c>
      <c r="R302" s="16">
        <v>281.4982</v>
      </c>
      <c r="S302" s="16">
        <v>365.23750000000001</v>
      </c>
      <c r="U302" s="1"/>
      <c r="V302" s="1"/>
    </row>
    <row r="303" spans="1:22" x14ac:dyDescent="0.4">
      <c r="A303" s="9">
        <v>16</v>
      </c>
      <c r="B303" s="1" t="s">
        <v>85</v>
      </c>
      <c r="C303" s="1">
        <v>2001</v>
      </c>
      <c r="D303" s="21">
        <v>94.4</v>
      </c>
      <c r="E303" s="1">
        <v>620.08000000000004</v>
      </c>
      <c r="F303" s="1">
        <v>497</v>
      </c>
      <c r="G303" s="1" t="s">
        <v>87</v>
      </c>
      <c r="H303" s="1">
        <v>3.04</v>
      </c>
      <c r="I303" s="15">
        <v>8704</v>
      </c>
      <c r="J303" s="15">
        <v>7745</v>
      </c>
      <c r="K303" s="14">
        <v>55.32</v>
      </c>
      <c r="L303" s="14">
        <v>85.92</v>
      </c>
      <c r="M303" s="9">
        <v>3153</v>
      </c>
      <c r="N303" s="1">
        <v>28.25</v>
      </c>
      <c r="O303" s="16">
        <v>818.53330000000005</v>
      </c>
      <c r="P303" s="17">
        <v>13267</v>
      </c>
      <c r="Q303" s="18">
        <v>78.363600000000005</v>
      </c>
      <c r="R303" s="16">
        <v>318.26350000000002</v>
      </c>
      <c r="S303" s="16">
        <v>421.90620000000001</v>
      </c>
      <c r="U303" s="1"/>
      <c r="V303" s="1"/>
    </row>
    <row r="304" spans="1:22" x14ac:dyDescent="0.4">
      <c r="A304" s="9">
        <v>16</v>
      </c>
      <c r="B304" s="1" t="s">
        <v>85</v>
      </c>
      <c r="C304" s="1">
        <v>2002</v>
      </c>
      <c r="D304" s="21">
        <v>95</v>
      </c>
      <c r="E304" s="1">
        <v>626.88</v>
      </c>
      <c r="F304" s="1">
        <v>504</v>
      </c>
      <c r="G304" s="1" t="s">
        <v>88</v>
      </c>
      <c r="H304" s="1">
        <v>2.99</v>
      </c>
      <c r="I304" s="15">
        <v>9021</v>
      </c>
      <c r="J304" s="15">
        <v>7740</v>
      </c>
      <c r="K304" s="14">
        <v>62.55</v>
      </c>
      <c r="L304" s="14">
        <v>110.8</v>
      </c>
      <c r="M304" s="9">
        <v>3251</v>
      </c>
      <c r="N304" s="1">
        <v>29.2</v>
      </c>
      <c r="O304" s="16">
        <v>930.27790000000005</v>
      </c>
      <c r="P304" s="17">
        <v>14921</v>
      </c>
      <c r="Q304" s="18">
        <v>79.182599999999994</v>
      </c>
      <c r="R304" s="16">
        <v>364.32170000000002</v>
      </c>
      <c r="S304" s="16">
        <v>486.77359999999999</v>
      </c>
      <c r="U304" s="1"/>
      <c r="V304" s="1"/>
    </row>
    <row r="305" spans="1:22" x14ac:dyDescent="0.4">
      <c r="A305" s="9">
        <v>16</v>
      </c>
      <c r="B305" s="1" t="s">
        <v>85</v>
      </c>
      <c r="C305" s="1">
        <v>2003</v>
      </c>
      <c r="D305" s="21">
        <v>75.900000000000006</v>
      </c>
      <c r="E305" s="1">
        <v>628.35</v>
      </c>
      <c r="F305" s="1">
        <v>509.15</v>
      </c>
      <c r="G305" s="1" t="s">
        <v>89</v>
      </c>
      <c r="H305" s="1">
        <v>3.06</v>
      </c>
      <c r="I305" s="15">
        <v>9933</v>
      </c>
      <c r="J305" s="15">
        <v>8558</v>
      </c>
      <c r="K305" s="14">
        <v>78.42</v>
      </c>
      <c r="M305" s="9">
        <v>3397</v>
      </c>
      <c r="N305" s="1">
        <v>36.619999999999997</v>
      </c>
      <c r="O305" s="16">
        <v>1086.0986</v>
      </c>
      <c r="P305" s="17">
        <v>17305</v>
      </c>
      <c r="Q305" s="18">
        <v>83.288600000000002</v>
      </c>
      <c r="R305" s="16">
        <v>450.28660000000002</v>
      </c>
      <c r="S305" s="16">
        <v>552.52340000000004</v>
      </c>
      <c r="U305" s="1"/>
      <c r="V305" s="1"/>
    </row>
    <row r="306" spans="1:22" x14ac:dyDescent="0.4">
      <c r="A306" s="9">
        <v>16</v>
      </c>
      <c r="B306" s="1" t="s">
        <v>85</v>
      </c>
      <c r="C306" s="1">
        <v>2004</v>
      </c>
      <c r="D306" s="21">
        <v>83.9</v>
      </c>
      <c r="E306" s="1">
        <v>629</v>
      </c>
      <c r="F306" s="1" t="s">
        <v>90</v>
      </c>
      <c r="G306" s="1">
        <v>180.05</v>
      </c>
      <c r="H306" s="1">
        <v>3.05</v>
      </c>
      <c r="I306" s="15">
        <v>11021</v>
      </c>
      <c r="J306" s="15">
        <v>9056</v>
      </c>
      <c r="K306" s="14">
        <v>100.55</v>
      </c>
      <c r="L306" s="14">
        <v>94.69</v>
      </c>
      <c r="M306" s="9">
        <v>3528</v>
      </c>
      <c r="N306" s="1">
        <v>35.69</v>
      </c>
      <c r="O306" s="16">
        <v>1308.9829999999999</v>
      </c>
      <c r="P306" s="17">
        <v>20821</v>
      </c>
      <c r="Q306" s="18">
        <v>104.595</v>
      </c>
      <c r="R306" s="16">
        <v>549.16049999999996</v>
      </c>
      <c r="S306" s="16">
        <v>655.22749999999996</v>
      </c>
      <c r="U306" s="1"/>
      <c r="V306" s="1"/>
    </row>
    <row r="307" spans="1:22" x14ac:dyDescent="0.4">
      <c r="A307" s="9">
        <v>16</v>
      </c>
      <c r="B307" s="1" t="s">
        <v>85</v>
      </c>
      <c r="C307" s="1">
        <v>2005</v>
      </c>
      <c r="D307" s="21">
        <v>84.7</v>
      </c>
      <c r="E307" s="1">
        <v>639.29999999999995</v>
      </c>
      <c r="F307" s="1" t="s">
        <v>91</v>
      </c>
      <c r="G307" s="1" t="s">
        <v>92</v>
      </c>
      <c r="H307" s="1">
        <v>2.85</v>
      </c>
      <c r="I307" s="15">
        <v>12434</v>
      </c>
      <c r="J307" s="15">
        <v>9660</v>
      </c>
      <c r="K307" s="14">
        <v>133.05000000000001</v>
      </c>
      <c r="L307" s="14">
        <v>137.15</v>
      </c>
      <c r="M307" s="9">
        <v>3750</v>
      </c>
      <c r="N307" s="1">
        <v>36.9</v>
      </c>
      <c r="O307" s="16">
        <v>1797.8497</v>
      </c>
      <c r="P307" s="17">
        <v>28351</v>
      </c>
      <c r="Q307" s="18">
        <v>113.9776</v>
      </c>
      <c r="R307" s="16">
        <v>794.45839999999998</v>
      </c>
      <c r="S307" s="16">
        <v>889.41369999999995</v>
      </c>
      <c r="U307" s="1"/>
      <c r="V307" s="1"/>
    </row>
    <row r="308" spans="1:22" x14ac:dyDescent="0.4">
      <c r="A308" s="9">
        <v>16</v>
      </c>
      <c r="B308" s="1" t="s">
        <v>85</v>
      </c>
      <c r="C308" s="1">
        <v>2006</v>
      </c>
      <c r="D308" s="1">
        <v>77.5</v>
      </c>
      <c r="E308" s="1">
        <v>646.5</v>
      </c>
      <c r="F308" s="1" t="s">
        <v>93</v>
      </c>
      <c r="G308" s="1" t="s">
        <v>94</v>
      </c>
      <c r="H308" s="1">
        <v>2.81</v>
      </c>
      <c r="I308" s="15">
        <v>13924</v>
      </c>
      <c r="J308" s="15">
        <v>10680</v>
      </c>
      <c r="K308" s="14">
        <v>167.19</v>
      </c>
      <c r="L308" s="14">
        <v>138.9</v>
      </c>
      <c r="M308" s="9">
        <v>3962</v>
      </c>
      <c r="N308" s="1">
        <v>38.04</v>
      </c>
      <c r="O308" s="16">
        <v>2137.8191000000002</v>
      </c>
      <c r="P308" s="17">
        <v>33253</v>
      </c>
      <c r="Q308" s="18">
        <v>116.32</v>
      </c>
      <c r="R308" s="16">
        <v>989.36099999999999</v>
      </c>
      <c r="S308" s="16">
        <v>1032.1380999999999</v>
      </c>
      <c r="U308" s="1"/>
      <c r="V308" s="1"/>
    </row>
    <row r="309" spans="1:22" x14ac:dyDescent="0.4">
      <c r="A309" s="9">
        <v>16</v>
      </c>
      <c r="B309" s="1" t="s">
        <v>85</v>
      </c>
      <c r="C309" s="1">
        <v>2007</v>
      </c>
      <c r="D309" s="1">
        <v>85</v>
      </c>
      <c r="E309" s="1">
        <v>652.91999999999996</v>
      </c>
      <c r="F309" s="1" t="s">
        <v>95</v>
      </c>
      <c r="G309" s="1" t="s">
        <v>96</v>
      </c>
      <c r="H309" s="1">
        <v>2.82</v>
      </c>
      <c r="I309" s="15">
        <v>16153</v>
      </c>
      <c r="J309" s="15">
        <v>12288</v>
      </c>
      <c r="K309" s="14">
        <v>218.17</v>
      </c>
      <c r="L309" s="14">
        <v>227.11</v>
      </c>
      <c r="M309" s="9">
        <v>4036</v>
      </c>
      <c r="N309" s="1">
        <v>31.21</v>
      </c>
      <c r="O309" s="16">
        <v>2604.71</v>
      </c>
      <c r="P309" s="17">
        <v>40090</v>
      </c>
      <c r="Q309" s="18">
        <v>132.94999999999999</v>
      </c>
      <c r="R309" s="16">
        <v>1223.4286</v>
      </c>
      <c r="S309" s="16">
        <v>1248.3315</v>
      </c>
      <c r="U309" s="1"/>
      <c r="V309" s="1"/>
    </row>
    <row r="310" spans="1:22" x14ac:dyDescent="0.4">
      <c r="A310" s="9">
        <v>16</v>
      </c>
      <c r="B310" s="1" t="s">
        <v>85</v>
      </c>
      <c r="C310" s="1">
        <v>2008</v>
      </c>
      <c r="D310" s="1">
        <v>101.46</v>
      </c>
      <c r="E310" s="1">
        <v>658.56</v>
      </c>
      <c r="F310" s="1" t="s">
        <v>97</v>
      </c>
      <c r="G310" s="1" t="s">
        <v>98</v>
      </c>
      <c r="H310" s="1">
        <v>2.97</v>
      </c>
      <c r="I310" s="15">
        <v>18282</v>
      </c>
      <c r="J310" s="15">
        <v>12646</v>
      </c>
      <c r="K310" s="14">
        <v>260.56</v>
      </c>
      <c r="L310" s="14">
        <v>348.53</v>
      </c>
      <c r="M310" s="9">
        <v>2591</v>
      </c>
      <c r="N310" s="1">
        <v>31.69</v>
      </c>
      <c r="O310" s="16">
        <v>3334.1947</v>
      </c>
      <c r="P310" s="17">
        <v>50846</v>
      </c>
      <c r="Q310" s="18">
        <v>172.11259999999999</v>
      </c>
      <c r="R310" s="16">
        <v>1694.5418</v>
      </c>
      <c r="S310" s="16">
        <v>1467.5402999999999</v>
      </c>
      <c r="U310" s="1"/>
      <c r="V310" s="1"/>
    </row>
    <row r="311" spans="1:22" x14ac:dyDescent="0.4">
      <c r="A311" s="9">
        <v>16</v>
      </c>
      <c r="B311" s="1" t="s">
        <v>85</v>
      </c>
      <c r="C311" s="1">
        <v>2009</v>
      </c>
      <c r="D311" s="1">
        <v>107.29</v>
      </c>
      <c r="E311" s="1">
        <v>664.22</v>
      </c>
      <c r="F311" s="1" t="s">
        <v>99</v>
      </c>
      <c r="G311" s="1">
        <v>200.52</v>
      </c>
      <c r="H311" s="1">
        <v>2.99</v>
      </c>
      <c r="I311" s="15">
        <v>20004</v>
      </c>
      <c r="J311" s="15">
        <v>15020</v>
      </c>
      <c r="K311" s="14">
        <v>314.08</v>
      </c>
      <c r="L311" s="14">
        <v>490.07</v>
      </c>
      <c r="M311" s="9">
        <v>2589</v>
      </c>
      <c r="N311" s="1">
        <v>38.380000000000003</v>
      </c>
      <c r="O311" s="16">
        <v>3787.8436999999999</v>
      </c>
      <c r="P311" s="17">
        <v>57271</v>
      </c>
      <c r="Q311" s="18">
        <v>179.3998</v>
      </c>
      <c r="R311" s="16">
        <v>1920.1655000000001</v>
      </c>
      <c r="S311" s="16">
        <v>1688.2783999999999</v>
      </c>
      <c r="U311" s="1"/>
      <c r="V311" s="1"/>
    </row>
    <row r="312" spans="1:22" x14ac:dyDescent="0.4">
      <c r="A312" s="9">
        <v>16</v>
      </c>
      <c r="B312" s="1" t="s">
        <v>85</v>
      </c>
      <c r="C312" s="1">
        <v>2010</v>
      </c>
      <c r="D312" s="1">
        <v>106.89</v>
      </c>
      <c r="E312" s="1">
        <v>704.07</v>
      </c>
      <c r="F312" s="1" t="s">
        <v>100</v>
      </c>
      <c r="G312" s="1">
        <v>204.27</v>
      </c>
      <c r="H312" s="1">
        <v>2.93</v>
      </c>
      <c r="I312" s="15">
        <v>22284</v>
      </c>
      <c r="J312" s="15">
        <v>16096</v>
      </c>
      <c r="K312" s="14">
        <v>403.33</v>
      </c>
      <c r="L312" s="14">
        <v>558.45000000000005</v>
      </c>
      <c r="M312" s="9">
        <v>2647</v>
      </c>
      <c r="N312" s="1">
        <v>36.19</v>
      </c>
      <c r="O312" s="16">
        <v>4598.3041000000003</v>
      </c>
      <c r="P312" s="17">
        <v>67212</v>
      </c>
      <c r="Q312" s="18">
        <v>202.00810000000001</v>
      </c>
      <c r="R312" s="16">
        <v>2468.8015999999998</v>
      </c>
      <c r="S312" s="16">
        <v>1927.4944</v>
      </c>
      <c r="U312" s="1"/>
      <c r="V312" s="1"/>
    </row>
    <row r="313" spans="1:22" x14ac:dyDescent="0.4">
      <c r="A313" s="9">
        <v>16</v>
      </c>
      <c r="B313" s="1" t="s">
        <v>85</v>
      </c>
      <c r="C313" s="1">
        <v>2011</v>
      </c>
      <c r="D313" s="1">
        <v>134.30000000000001</v>
      </c>
      <c r="E313" s="1">
        <v>709.07</v>
      </c>
      <c r="F313" s="1" t="s">
        <v>101</v>
      </c>
      <c r="G313" s="1">
        <v>226.59</v>
      </c>
      <c r="H313" s="1">
        <v>2.95</v>
      </c>
      <c r="I313" s="15">
        <v>25481</v>
      </c>
      <c r="J313" s="15">
        <v>17782</v>
      </c>
      <c r="K313" s="14">
        <v>520.89</v>
      </c>
      <c r="L313" s="14">
        <v>614.44000000000005</v>
      </c>
      <c r="M313" s="9">
        <v>2974</v>
      </c>
      <c r="N313" s="1">
        <v>36.97</v>
      </c>
      <c r="O313" s="16">
        <v>5683.6891999999998</v>
      </c>
      <c r="P313" s="17">
        <v>80441</v>
      </c>
      <c r="Q313" s="18">
        <v>243.3845</v>
      </c>
      <c r="R313" s="16">
        <v>3191.8789000000002</v>
      </c>
      <c r="S313" s="16">
        <v>2248.4258</v>
      </c>
      <c r="U313" s="1"/>
      <c r="V313" s="1"/>
    </row>
    <row r="314" spans="1:22" x14ac:dyDescent="0.4">
      <c r="A314" s="9">
        <v>16</v>
      </c>
      <c r="B314" s="1" t="s">
        <v>85</v>
      </c>
      <c r="C314" s="1">
        <v>2012</v>
      </c>
      <c r="D314" s="1">
        <v>143.74</v>
      </c>
      <c r="E314" s="1">
        <v>714.66</v>
      </c>
      <c r="F314" s="1" t="s">
        <v>102</v>
      </c>
      <c r="G314" s="1">
        <v>228.64</v>
      </c>
      <c r="H314" s="1">
        <v>2.91</v>
      </c>
      <c r="I314" s="15">
        <v>30288</v>
      </c>
      <c r="J314" s="15">
        <v>19460</v>
      </c>
      <c r="K314" s="14">
        <v>624.62</v>
      </c>
      <c r="L314" s="14">
        <v>717.75</v>
      </c>
      <c r="M314" s="9">
        <v>3119</v>
      </c>
      <c r="N314" s="1">
        <v>32.9</v>
      </c>
      <c r="O314" s="16">
        <v>6479.7772999999997</v>
      </c>
      <c r="P314" s="17">
        <v>91025</v>
      </c>
      <c r="Q314" s="18">
        <v>272.31450000000001</v>
      </c>
      <c r="R314" s="16">
        <v>3644.5717</v>
      </c>
      <c r="S314" s="16">
        <v>2562.8910999999998</v>
      </c>
      <c r="U314" s="1"/>
      <c r="V314" s="1"/>
    </row>
    <row r="315" spans="1:22" x14ac:dyDescent="0.4">
      <c r="A315" s="9">
        <v>16</v>
      </c>
      <c r="B315" s="1" t="s">
        <v>85</v>
      </c>
      <c r="C315" s="1">
        <v>2013</v>
      </c>
      <c r="D315" s="1">
        <v>182.61</v>
      </c>
      <c r="E315" s="1">
        <v>722.14</v>
      </c>
      <c r="F315" s="1" t="s">
        <v>103</v>
      </c>
      <c r="G315" s="1">
        <v>231.03</v>
      </c>
      <c r="H315" s="1">
        <v>2.99</v>
      </c>
      <c r="I315" s="15">
        <v>33662</v>
      </c>
      <c r="J315" s="15">
        <v>22346</v>
      </c>
      <c r="K315" s="14">
        <v>701.82</v>
      </c>
      <c r="L315" s="14">
        <v>829.32</v>
      </c>
      <c r="M315" s="9">
        <v>3141</v>
      </c>
      <c r="N315" s="1">
        <v>38.979999999999997</v>
      </c>
      <c r="O315" s="16">
        <v>7249.0550000000003</v>
      </c>
      <c r="P315" s="17">
        <v>100906</v>
      </c>
      <c r="Q315" s="18">
        <v>294.55079999999998</v>
      </c>
      <c r="R315" s="16">
        <v>4015.2656999999999</v>
      </c>
      <c r="S315" s="16">
        <v>2939.2386000000001</v>
      </c>
      <c r="U315" s="1"/>
      <c r="V315" s="1"/>
    </row>
    <row r="316" spans="1:22" x14ac:dyDescent="0.4">
      <c r="A316" s="9">
        <v>16</v>
      </c>
      <c r="B316" s="1" t="s">
        <v>85</v>
      </c>
      <c r="C316" s="1">
        <v>2014</v>
      </c>
      <c r="D316" s="1">
        <v>173.25</v>
      </c>
      <c r="E316" s="1">
        <v>731.15</v>
      </c>
      <c r="F316" s="1" t="s">
        <v>104</v>
      </c>
      <c r="G316" s="1" t="s">
        <v>105</v>
      </c>
      <c r="H316" s="1">
        <v>2.98</v>
      </c>
      <c r="I316" s="15">
        <v>36826</v>
      </c>
      <c r="J316" s="15">
        <v>26779</v>
      </c>
      <c r="K316" s="14">
        <v>802.38</v>
      </c>
      <c r="L316" s="14">
        <v>995.37</v>
      </c>
      <c r="M316" s="9">
        <v>3131</v>
      </c>
      <c r="N316" s="1">
        <v>40.130000000000003</v>
      </c>
      <c r="O316" s="16">
        <v>7934.6648999999998</v>
      </c>
      <c r="P316" s="17">
        <v>109195</v>
      </c>
      <c r="Q316" s="18">
        <v>311.89949999999999</v>
      </c>
      <c r="R316" s="16">
        <v>4321.8887999999997</v>
      </c>
      <c r="S316" s="16">
        <v>3300.8766000000001</v>
      </c>
      <c r="U316" s="1"/>
      <c r="V316" s="1"/>
    </row>
    <row r="317" spans="1:22" x14ac:dyDescent="0.4">
      <c r="A317" s="9">
        <v>16</v>
      </c>
      <c r="B317" s="1" t="s">
        <v>85</v>
      </c>
      <c r="C317" s="2">
        <v>2015</v>
      </c>
      <c r="D317" s="1">
        <v>203.04</v>
      </c>
      <c r="E317" s="1">
        <v>743.18</v>
      </c>
      <c r="F317" s="1" t="s">
        <v>106</v>
      </c>
      <c r="G317" s="1">
        <v>238.57</v>
      </c>
      <c r="H317" s="1">
        <v>3.03</v>
      </c>
      <c r="I317" s="15">
        <v>39961</v>
      </c>
      <c r="J317" s="15">
        <v>29753</v>
      </c>
      <c r="K317" s="14">
        <v>925</v>
      </c>
      <c r="L317" s="14">
        <v>1333.83</v>
      </c>
      <c r="M317" s="9">
        <v>2831</v>
      </c>
      <c r="N317" s="1">
        <v>39.31</v>
      </c>
      <c r="O317" s="16">
        <v>8630.5197000000007</v>
      </c>
      <c r="P317" s="17">
        <v>117076</v>
      </c>
      <c r="Q317" s="18">
        <v>341.77769999999998</v>
      </c>
      <c r="R317" s="16">
        <v>4336.0776999999998</v>
      </c>
      <c r="S317" s="16">
        <v>3952.6642999999999</v>
      </c>
      <c r="U317" s="1"/>
      <c r="V317" s="1"/>
    </row>
    <row r="318" spans="1:22" x14ac:dyDescent="0.4">
      <c r="A318" s="9">
        <v>16</v>
      </c>
      <c r="B318" s="1" t="s">
        <v>85</v>
      </c>
      <c r="C318" s="1">
        <v>2016</v>
      </c>
      <c r="D318" s="1">
        <v>215.28</v>
      </c>
      <c r="E318" s="1">
        <v>764.52</v>
      </c>
      <c r="F318" s="1"/>
      <c r="G318" s="1">
        <v>245.59</v>
      </c>
      <c r="H318" s="1">
        <v>3.04</v>
      </c>
      <c r="I318" s="15">
        <v>43294</v>
      </c>
      <c r="J318" s="15">
        <v>31826</v>
      </c>
      <c r="K318" s="14">
        <v>1041.43</v>
      </c>
      <c r="L318" s="14">
        <v>1436.9</v>
      </c>
      <c r="M318" s="9">
        <v>2930</v>
      </c>
      <c r="N318" s="1">
        <v>40.06</v>
      </c>
      <c r="O318" s="16">
        <v>9292.3259999999991</v>
      </c>
      <c r="P318" s="17">
        <v>123265</v>
      </c>
      <c r="Q318" s="18">
        <v>306.36349999999999</v>
      </c>
      <c r="R318" s="16">
        <v>4513.2822999999999</v>
      </c>
      <c r="S318" s="16">
        <v>4472.6801999999998</v>
      </c>
      <c r="U318" s="1"/>
      <c r="V318" s="1"/>
    </row>
    <row r="319" spans="1:22" x14ac:dyDescent="0.4">
      <c r="A319" s="9">
        <v>16</v>
      </c>
      <c r="B319" s="1" t="s">
        <v>85</v>
      </c>
      <c r="C319" s="1">
        <v>2017</v>
      </c>
      <c r="D319" s="1">
        <v>283.08</v>
      </c>
      <c r="E319" s="1">
        <v>791.81</v>
      </c>
      <c r="F319" s="1"/>
      <c r="G319" s="1" t="s">
        <v>107</v>
      </c>
      <c r="H319" s="1">
        <v>3.03</v>
      </c>
      <c r="I319" s="15">
        <v>46948</v>
      </c>
      <c r="J319" s="15">
        <v>34645</v>
      </c>
      <c r="K319" s="14">
        <v>1182.5999999999999</v>
      </c>
      <c r="L319" s="14">
        <v>1398.79</v>
      </c>
      <c r="M319" s="9">
        <v>4434</v>
      </c>
      <c r="N319" s="1">
        <v>41.5</v>
      </c>
      <c r="O319" s="16">
        <v>10210.1307</v>
      </c>
      <c r="P319" s="17">
        <v>131207</v>
      </c>
      <c r="Q319" s="18">
        <v>312.0052</v>
      </c>
      <c r="R319" s="16">
        <v>4740.3231999999998</v>
      </c>
      <c r="S319" s="16">
        <v>5157.8023000000003</v>
      </c>
      <c r="U319" s="1"/>
      <c r="V319" s="1"/>
    </row>
    <row r="320" spans="1:22" x14ac:dyDescent="0.4">
      <c r="A320" s="9">
        <v>16</v>
      </c>
      <c r="B320" s="1" t="s">
        <v>85</v>
      </c>
      <c r="C320" s="1">
        <v>2018</v>
      </c>
      <c r="I320" s="15">
        <v>50792</v>
      </c>
      <c r="J320" s="15">
        <v>36792.990000000005</v>
      </c>
      <c r="K320" s="14">
        <v>1329.52</v>
      </c>
      <c r="L320" s="14">
        <f>L319*1.127</f>
        <v>1576.43633</v>
      </c>
      <c r="M320" s="9"/>
      <c r="N320" s="1"/>
      <c r="O320" s="16">
        <v>11003.41</v>
      </c>
      <c r="P320" s="17">
        <v>136920</v>
      </c>
      <c r="Q320" s="18">
        <v>318.73</v>
      </c>
      <c r="R320" s="16">
        <v>4660.1899999999996</v>
      </c>
      <c r="S320" s="16">
        <v>6024.49</v>
      </c>
      <c r="U320" s="1"/>
      <c r="V320" s="1"/>
    </row>
    <row r="321" spans="1:22" x14ac:dyDescent="0.4">
      <c r="A321" s="9">
        <v>16</v>
      </c>
      <c r="B321" s="1" t="s">
        <v>85</v>
      </c>
      <c r="C321" s="1">
        <v>2019</v>
      </c>
      <c r="D321" s="1"/>
      <c r="E321" s="1">
        <v>839.45</v>
      </c>
      <c r="I321" s="15">
        <v>55211</v>
      </c>
      <c r="J321" s="15">
        <v>39552.464250000005</v>
      </c>
      <c r="K321" s="14">
        <v>1425.98</v>
      </c>
      <c r="L321" s="14">
        <f>L320*1.064</f>
        <v>1677.32825512</v>
      </c>
      <c r="M321" s="9"/>
      <c r="N321" s="1"/>
      <c r="O321" s="16">
        <v>11574.22</v>
      </c>
      <c r="P321" s="17">
        <v>137900</v>
      </c>
      <c r="Q321" s="18">
        <v>359.69</v>
      </c>
      <c r="R321" s="16">
        <v>4439.32</v>
      </c>
      <c r="S321" s="16">
        <v>6775.21</v>
      </c>
      <c r="U321" s="1"/>
      <c r="V321" s="1"/>
    </row>
    <row r="322" spans="1:22" x14ac:dyDescent="0.4">
      <c r="A322" s="9">
        <v>17</v>
      </c>
      <c r="B322" s="1" t="s">
        <v>108</v>
      </c>
      <c r="C322" s="1">
        <v>2000</v>
      </c>
      <c r="D322" s="1">
        <v>60</v>
      </c>
      <c r="F322" s="1">
        <v>690</v>
      </c>
      <c r="G322" s="1">
        <v>99.25</v>
      </c>
      <c r="I322" s="15">
        <v>8471</v>
      </c>
      <c r="J322" s="15">
        <v>6892</v>
      </c>
      <c r="K322" s="14">
        <v>54.72</v>
      </c>
      <c r="L322" s="14">
        <v>89.69</v>
      </c>
      <c r="M322" s="9">
        <v>1247</v>
      </c>
      <c r="N322" s="1">
        <v>36.1</v>
      </c>
      <c r="O322" s="16">
        <v>944.13149999999996</v>
      </c>
      <c r="P322" s="17">
        <v>16855</v>
      </c>
      <c r="Q322" s="18">
        <v>96.018500000000003</v>
      </c>
      <c r="R322" s="16">
        <v>414.7355</v>
      </c>
      <c r="S322" s="16">
        <v>433.3775</v>
      </c>
      <c r="U322" s="1">
        <v>165.29</v>
      </c>
      <c r="V322" s="1"/>
    </row>
    <row r="323" spans="1:22" x14ac:dyDescent="0.4">
      <c r="A323" s="9">
        <v>17</v>
      </c>
      <c r="B323" s="1" t="s">
        <v>108</v>
      </c>
      <c r="C323" s="1">
        <v>2001</v>
      </c>
      <c r="D323" s="1">
        <v>62</v>
      </c>
      <c r="F323" s="1">
        <v>696</v>
      </c>
      <c r="G323" s="1">
        <v>100.53</v>
      </c>
      <c r="I323" s="15">
        <v>8607</v>
      </c>
      <c r="J323" s="15">
        <v>7465</v>
      </c>
      <c r="K323" s="14">
        <v>70.37</v>
      </c>
      <c r="L323" s="14">
        <v>112.75</v>
      </c>
      <c r="M323" s="9">
        <v>1375</v>
      </c>
      <c r="N323" s="1">
        <v>31.69</v>
      </c>
      <c r="O323" s="16">
        <v>1057.9155000000001</v>
      </c>
      <c r="P323" s="17">
        <v>18697</v>
      </c>
      <c r="Q323" s="18">
        <v>98.324200000000005</v>
      </c>
      <c r="R323" s="16">
        <v>438.0564</v>
      </c>
      <c r="S323" s="16">
        <v>521.53489999999999</v>
      </c>
      <c r="U323" s="1">
        <v>302</v>
      </c>
      <c r="V323" s="1"/>
    </row>
    <row r="324" spans="1:22" x14ac:dyDescent="0.4">
      <c r="A324" s="9">
        <v>17</v>
      </c>
      <c r="B324" s="1" t="s">
        <v>108</v>
      </c>
      <c r="C324" s="1">
        <v>2002</v>
      </c>
      <c r="D324" s="1">
        <v>71</v>
      </c>
      <c r="F324" s="1">
        <v>703</v>
      </c>
      <c r="G324" s="1">
        <v>101.62</v>
      </c>
      <c r="I324" s="15">
        <v>8982</v>
      </c>
      <c r="J324" s="15">
        <v>7818</v>
      </c>
      <c r="K324" s="14">
        <v>77.5</v>
      </c>
      <c r="L324" s="14">
        <v>137.46</v>
      </c>
      <c r="M324" s="9">
        <v>1477</v>
      </c>
      <c r="N324" s="1">
        <v>34.67</v>
      </c>
      <c r="O324" s="16">
        <v>1190.1167</v>
      </c>
      <c r="P324" s="17">
        <v>20807</v>
      </c>
      <c r="Q324" s="18">
        <v>100.0514</v>
      </c>
      <c r="R324" s="16">
        <v>501.6352</v>
      </c>
      <c r="S324" s="16">
        <v>588.42999999999995</v>
      </c>
      <c r="U324" s="1">
        <v>669.4</v>
      </c>
      <c r="V324" s="1"/>
    </row>
    <row r="325" spans="1:22" x14ac:dyDescent="0.4">
      <c r="A325" s="9">
        <v>17</v>
      </c>
      <c r="B325" s="1" t="s">
        <v>108</v>
      </c>
      <c r="C325" s="1">
        <v>2003</v>
      </c>
      <c r="D325" s="1">
        <v>72</v>
      </c>
      <c r="F325" s="1">
        <v>712</v>
      </c>
      <c r="G325" s="1">
        <v>102.71</v>
      </c>
      <c r="I325" s="15">
        <v>11013</v>
      </c>
      <c r="J325" s="15">
        <v>6069</v>
      </c>
      <c r="K325" s="14">
        <v>88.46</v>
      </c>
      <c r="L325" s="14">
        <v>180.1</v>
      </c>
      <c r="M325" s="9">
        <v>1510</v>
      </c>
      <c r="N325" s="1">
        <v>38.200000000000003</v>
      </c>
      <c r="O325" s="16">
        <v>1352.154</v>
      </c>
      <c r="P325" s="17">
        <v>23362</v>
      </c>
      <c r="Q325" s="18">
        <v>104.8068</v>
      </c>
      <c r="R325" s="16">
        <v>588.67539999999997</v>
      </c>
      <c r="S325" s="16">
        <v>658.67179999999996</v>
      </c>
      <c r="U325" s="1">
        <v>462.35</v>
      </c>
      <c r="V325" s="1"/>
    </row>
    <row r="326" spans="1:22" x14ac:dyDescent="0.4">
      <c r="A326" s="9">
        <v>17</v>
      </c>
      <c r="B326" s="1" t="s">
        <v>108</v>
      </c>
      <c r="C326" s="1">
        <v>2004</v>
      </c>
      <c r="D326" s="1">
        <v>89</v>
      </c>
      <c r="F326" s="1">
        <v>722</v>
      </c>
      <c r="G326" s="1">
        <v>102.68</v>
      </c>
      <c r="I326" s="15">
        <v>10798</v>
      </c>
      <c r="J326" s="15">
        <v>8581</v>
      </c>
      <c r="K326" s="14">
        <v>101.7</v>
      </c>
      <c r="L326" s="14">
        <v>230.55</v>
      </c>
      <c r="M326" s="9">
        <v>1542</v>
      </c>
      <c r="N326" s="1">
        <v>39.07</v>
      </c>
      <c r="O326" s="16">
        <v>1600.27</v>
      </c>
      <c r="P326" s="17">
        <v>27293</v>
      </c>
      <c r="Q326" s="18">
        <v>120.58</v>
      </c>
      <c r="R326" s="16">
        <v>721.93</v>
      </c>
      <c r="S326" s="16">
        <v>757.76</v>
      </c>
      <c r="U326" s="1">
        <v>753</v>
      </c>
      <c r="V326" s="1"/>
    </row>
    <row r="327" spans="1:22" x14ac:dyDescent="0.4">
      <c r="A327" s="9">
        <v>17</v>
      </c>
      <c r="B327" s="1" t="s">
        <v>108</v>
      </c>
      <c r="C327" s="1">
        <v>2005</v>
      </c>
      <c r="D327" s="1">
        <v>90</v>
      </c>
      <c r="F327" s="1">
        <v>731</v>
      </c>
      <c r="G327" s="1">
        <v>104.87</v>
      </c>
      <c r="H327" s="14">
        <v>2.86</v>
      </c>
      <c r="I327" s="15">
        <v>13578</v>
      </c>
      <c r="J327" s="15">
        <v>9227</v>
      </c>
      <c r="K327" s="14">
        <v>120.66</v>
      </c>
      <c r="M327" s="9">
        <v>1569</v>
      </c>
      <c r="N327" s="1">
        <v>39.08</v>
      </c>
      <c r="O327" s="16">
        <v>1846.2791999999999</v>
      </c>
      <c r="P327" s="17">
        <v>28900</v>
      </c>
      <c r="Q327" s="18">
        <v>134.34</v>
      </c>
      <c r="R327" s="16">
        <v>847.46789999999999</v>
      </c>
      <c r="S327" s="16">
        <v>864.47130000000004</v>
      </c>
      <c r="U327" s="1">
        <v>820</v>
      </c>
      <c r="V327" s="1"/>
    </row>
    <row r="328" spans="1:22" x14ac:dyDescent="0.4">
      <c r="A328" s="9">
        <v>17</v>
      </c>
      <c r="B328" s="1" t="s">
        <v>108</v>
      </c>
      <c r="C328" s="1">
        <v>2006</v>
      </c>
      <c r="D328" s="1">
        <v>89.9</v>
      </c>
      <c r="F328" s="1">
        <v>738</v>
      </c>
      <c r="G328" s="1">
        <v>106.19</v>
      </c>
      <c r="H328" s="14">
        <v>2.88</v>
      </c>
      <c r="I328" s="15">
        <v>15340</v>
      </c>
      <c r="J328" s="15">
        <v>10713</v>
      </c>
      <c r="K328" s="14">
        <v>146.97999999999999</v>
      </c>
      <c r="M328" s="9">
        <v>4270</v>
      </c>
      <c r="N328" s="1">
        <v>36.54</v>
      </c>
      <c r="O328" s="16">
        <v>2161.5315999999998</v>
      </c>
      <c r="P328" s="17">
        <v>33480</v>
      </c>
      <c r="Q328" s="18">
        <v>145.12100000000001</v>
      </c>
      <c r="R328" s="16">
        <v>997.11609999999996</v>
      </c>
      <c r="S328" s="16">
        <v>1019.2945</v>
      </c>
      <c r="U328" s="1">
        <v>891</v>
      </c>
      <c r="V328" s="1"/>
    </row>
    <row r="329" spans="1:22" x14ac:dyDescent="0.4">
      <c r="A329" s="9">
        <v>17</v>
      </c>
      <c r="B329" s="1" t="s">
        <v>108</v>
      </c>
      <c r="C329" s="1">
        <v>2007</v>
      </c>
      <c r="D329" s="1">
        <v>92.5</v>
      </c>
      <c r="F329" s="1">
        <v>740</v>
      </c>
      <c r="G329" s="1">
        <v>107.55</v>
      </c>
      <c r="H329" s="14">
        <v>2.85</v>
      </c>
      <c r="I329" s="15">
        <v>18005</v>
      </c>
      <c r="J329" s="15">
        <v>12390</v>
      </c>
      <c r="K329" s="14">
        <v>179.98</v>
      </c>
      <c r="M329" s="9">
        <v>2866</v>
      </c>
      <c r="N329" s="1">
        <v>36.76</v>
      </c>
      <c r="O329" s="16">
        <v>2500.1426999999999</v>
      </c>
      <c r="P329" s="17">
        <v>38301</v>
      </c>
      <c r="Q329" s="18">
        <v>150.29949999999999</v>
      </c>
      <c r="R329" s="16">
        <v>1128.7598</v>
      </c>
      <c r="S329" s="16">
        <v>1221.0834</v>
      </c>
      <c r="U329" s="1">
        <v>945</v>
      </c>
      <c r="V329" s="1"/>
    </row>
    <row r="330" spans="1:22" x14ac:dyDescent="0.4">
      <c r="A330" s="9">
        <v>17</v>
      </c>
      <c r="B330" s="1" t="s">
        <v>108</v>
      </c>
      <c r="C330" s="1">
        <v>2008</v>
      </c>
      <c r="D330" s="1">
        <v>97.5</v>
      </c>
      <c r="F330" s="1">
        <v>739</v>
      </c>
      <c r="G330" s="1">
        <v>109.26</v>
      </c>
      <c r="H330" s="14">
        <v>2.83</v>
      </c>
      <c r="I330" s="15">
        <v>20802</v>
      </c>
      <c r="J330" s="15">
        <v>13905</v>
      </c>
      <c r="K330" s="14">
        <v>221.32</v>
      </c>
      <c r="M330" s="9">
        <v>2322</v>
      </c>
      <c r="N330" s="1">
        <v>36.409999999999997</v>
      </c>
      <c r="O330" s="16">
        <v>3006.7703000000001</v>
      </c>
      <c r="P330" s="17">
        <v>45563</v>
      </c>
      <c r="Q330" s="18">
        <v>175.01</v>
      </c>
      <c r="R330" s="16">
        <v>1313.0913</v>
      </c>
      <c r="S330" s="16">
        <v>1518.6690000000001</v>
      </c>
      <c r="U330" s="1">
        <v>1006</v>
      </c>
      <c r="V330" s="1"/>
    </row>
    <row r="331" spans="1:22" x14ac:dyDescent="0.4">
      <c r="A331" s="9">
        <v>17</v>
      </c>
      <c r="B331" s="1" t="s">
        <v>108</v>
      </c>
      <c r="C331" s="1">
        <v>2009</v>
      </c>
      <c r="D331" s="1">
        <v>107.59</v>
      </c>
      <c r="E331" s="1" t="s">
        <v>109</v>
      </c>
      <c r="F331" s="1">
        <v>738</v>
      </c>
      <c r="G331" s="1">
        <v>111.07</v>
      </c>
      <c r="H331" s="14">
        <v>2.77</v>
      </c>
      <c r="I331" s="15">
        <v>22722</v>
      </c>
      <c r="J331" s="15">
        <v>14764</v>
      </c>
      <c r="K331" s="14">
        <v>259.92</v>
      </c>
      <c r="M331" s="9">
        <v>2331</v>
      </c>
      <c r="N331" s="1">
        <v>36.43</v>
      </c>
      <c r="O331" s="16">
        <v>3340.9059000000002</v>
      </c>
      <c r="P331" s="17">
        <v>50219</v>
      </c>
      <c r="Q331" s="18">
        <v>187.07</v>
      </c>
      <c r="R331" s="16">
        <v>1433.51</v>
      </c>
      <c r="S331" s="16">
        <v>1720.3259</v>
      </c>
      <c r="U331" s="1">
        <v>1048</v>
      </c>
      <c r="V331" s="1"/>
    </row>
    <row r="332" spans="1:22" x14ac:dyDescent="0.4">
      <c r="A332" s="9">
        <v>17</v>
      </c>
      <c r="B332" s="1" t="s">
        <v>108</v>
      </c>
      <c r="C332" s="1">
        <v>2010</v>
      </c>
      <c r="D332" s="1">
        <v>93.08</v>
      </c>
      <c r="E332" s="1">
        <v>681.8</v>
      </c>
      <c r="F332" s="1">
        <v>739</v>
      </c>
      <c r="G332" s="1">
        <v>112.91</v>
      </c>
      <c r="H332" s="14">
        <v>2.85</v>
      </c>
      <c r="I332" s="15">
        <v>25321</v>
      </c>
      <c r="J332" s="15">
        <v>15973</v>
      </c>
      <c r="K332" s="14">
        <v>336.8</v>
      </c>
      <c r="M332" s="9">
        <v>2331</v>
      </c>
      <c r="N332" s="1">
        <v>37.04</v>
      </c>
      <c r="O332" s="16">
        <v>3910.5270999999998</v>
      </c>
      <c r="P332" s="17">
        <v>57947</v>
      </c>
      <c r="Q332" s="18">
        <v>215.17</v>
      </c>
      <c r="R332" s="16">
        <v>1637.4544000000001</v>
      </c>
      <c r="S332" s="16">
        <v>2057.9027000000001</v>
      </c>
      <c r="U332" s="1">
        <v>1064</v>
      </c>
      <c r="V332" s="1"/>
    </row>
    <row r="333" spans="1:22" x14ac:dyDescent="0.4">
      <c r="A333" s="9">
        <v>17</v>
      </c>
      <c r="B333" s="1" t="s">
        <v>108</v>
      </c>
      <c r="C333" s="1">
        <v>2011</v>
      </c>
      <c r="D333" s="1">
        <v>87.61</v>
      </c>
      <c r="E333" s="1" t="s">
        <v>110</v>
      </c>
      <c r="F333" s="1">
        <v>742</v>
      </c>
      <c r="G333" s="1">
        <v>114.75</v>
      </c>
      <c r="H333" s="14">
        <v>2.86</v>
      </c>
      <c r="I333" s="15">
        <v>28892</v>
      </c>
      <c r="J333" s="15">
        <v>18046</v>
      </c>
      <c r="K333" s="14">
        <v>396.88</v>
      </c>
      <c r="M333" s="9">
        <v>2335</v>
      </c>
      <c r="N333" s="1">
        <v>37.049999999999997</v>
      </c>
      <c r="O333" s="16">
        <v>4406.2888999999996</v>
      </c>
      <c r="P333" s="17">
        <v>64310</v>
      </c>
      <c r="Q333" s="18">
        <v>237.85730000000001</v>
      </c>
      <c r="R333" s="16">
        <v>1828.97</v>
      </c>
      <c r="S333" s="16">
        <v>2339.4616000000001</v>
      </c>
      <c r="U333" s="1">
        <v>1057</v>
      </c>
      <c r="V333" s="1"/>
    </row>
    <row r="334" spans="1:22" x14ac:dyDescent="0.4">
      <c r="A334" s="9">
        <v>17</v>
      </c>
      <c r="B334" s="1" t="s">
        <v>108</v>
      </c>
      <c r="C334" s="1">
        <v>2012</v>
      </c>
      <c r="D334" s="1">
        <v>100.59</v>
      </c>
      <c r="E334" s="1" t="s">
        <v>111</v>
      </c>
      <c r="F334" s="1">
        <v>745</v>
      </c>
      <c r="G334" s="1">
        <v>116.49</v>
      </c>
      <c r="H334" s="14">
        <v>2.83</v>
      </c>
      <c r="I334" s="15">
        <v>32570</v>
      </c>
      <c r="J334" s="15">
        <v>20032</v>
      </c>
      <c r="K334" s="14">
        <v>465.67</v>
      </c>
      <c r="M334" s="9">
        <v>2417</v>
      </c>
      <c r="N334" s="1">
        <v>38.21</v>
      </c>
      <c r="O334" s="16">
        <v>4803.6696000000002</v>
      </c>
      <c r="P334" s="17">
        <v>69444</v>
      </c>
      <c r="Q334" s="18">
        <v>252.9161</v>
      </c>
      <c r="R334" s="16">
        <v>1938.1398999999999</v>
      </c>
      <c r="S334" s="16">
        <v>2612.6136000000001</v>
      </c>
      <c r="U334" s="1">
        <v>1085</v>
      </c>
      <c r="V334" s="1"/>
    </row>
    <row r="335" spans="1:22" x14ac:dyDescent="0.4">
      <c r="A335" s="9">
        <v>17</v>
      </c>
      <c r="B335" s="1" t="s">
        <v>108</v>
      </c>
      <c r="C335" s="1">
        <v>2013</v>
      </c>
      <c r="D335" s="1">
        <v>103.68</v>
      </c>
      <c r="E335" s="1" t="s">
        <v>112</v>
      </c>
      <c r="F335" s="1">
        <v>767</v>
      </c>
      <c r="G335" s="1">
        <v>118.5</v>
      </c>
      <c r="I335" s="15">
        <v>35648</v>
      </c>
      <c r="J335" s="15">
        <v>21667</v>
      </c>
      <c r="K335" s="14">
        <v>519.32000000000005</v>
      </c>
      <c r="M335" s="9">
        <v>2471</v>
      </c>
      <c r="N335" s="1">
        <v>39.03</v>
      </c>
      <c r="O335" s="16">
        <v>5230.1948000000002</v>
      </c>
      <c r="P335" s="17">
        <v>74994</v>
      </c>
      <c r="Q335" s="18">
        <v>284.7088</v>
      </c>
      <c r="R335" s="16">
        <v>2053.2399999999998</v>
      </c>
      <c r="S335" s="16">
        <v>2892.2460000000001</v>
      </c>
      <c r="U335" s="1">
        <v>1190</v>
      </c>
      <c r="V335" s="1"/>
    </row>
    <row r="336" spans="1:22" x14ac:dyDescent="0.4">
      <c r="A336" s="9">
        <v>17</v>
      </c>
      <c r="B336" s="1" t="s">
        <v>108</v>
      </c>
      <c r="C336" s="1">
        <v>2014</v>
      </c>
      <c r="D336" s="1">
        <v>93.39</v>
      </c>
      <c r="E336" s="1">
        <v>706.69</v>
      </c>
      <c r="F336" s="1">
        <v>777</v>
      </c>
      <c r="G336" s="1">
        <v>120.33</v>
      </c>
      <c r="I336" s="15">
        <v>38763</v>
      </c>
      <c r="J336" s="15">
        <v>22981</v>
      </c>
      <c r="K336" s="14">
        <v>571.41</v>
      </c>
      <c r="M336" s="9">
        <v>2488</v>
      </c>
      <c r="N336" s="1">
        <v>39.74</v>
      </c>
      <c r="O336" s="16">
        <v>5770.5965999999999</v>
      </c>
      <c r="P336" s="17">
        <v>82052</v>
      </c>
      <c r="Q336" s="18">
        <v>290.2894</v>
      </c>
      <c r="R336" s="16">
        <v>2261.6579000000002</v>
      </c>
      <c r="S336" s="16">
        <v>3218.6493</v>
      </c>
      <c r="U336" s="1">
        <v>1134</v>
      </c>
      <c r="V336" s="1"/>
    </row>
    <row r="337" spans="1:22" x14ac:dyDescent="0.4">
      <c r="A337" s="9">
        <v>17</v>
      </c>
      <c r="B337" s="1" t="s">
        <v>108</v>
      </c>
      <c r="C337" s="2">
        <v>2015</v>
      </c>
      <c r="D337" s="1">
        <v>137.28</v>
      </c>
      <c r="E337" s="1">
        <v>713.2</v>
      </c>
      <c r="F337" s="1">
        <v>782</v>
      </c>
      <c r="G337" s="1">
        <v>121.96</v>
      </c>
      <c r="I337" s="15">
        <v>39889</v>
      </c>
      <c r="J337" s="15">
        <v>26319</v>
      </c>
      <c r="K337" s="14">
        <v>658.18</v>
      </c>
      <c r="M337" s="9">
        <v>2504</v>
      </c>
      <c r="N337" s="1">
        <v>40</v>
      </c>
      <c r="O337" s="16">
        <v>6100.232</v>
      </c>
      <c r="P337" s="17">
        <v>85919</v>
      </c>
      <c r="Q337" s="18">
        <v>305.39159999999998</v>
      </c>
      <c r="R337" s="16">
        <v>2307</v>
      </c>
      <c r="S337" s="16">
        <v>3487.8404</v>
      </c>
      <c r="U337" s="1">
        <v>1141</v>
      </c>
      <c r="V337" s="1"/>
    </row>
    <row r="338" spans="1:22" x14ac:dyDescent="0.4">
      <c r="A338" s="9">
        <v>17</v>
      </c>
      <c r="B338" s="1" t="s">
        <v>108</v>
      </c>
      <c r="C338" s="1">
        <v>2016</v>
      </c>
      <c r="D338" s="1">
        <v>167.32</v>
      </c>
      <c r="E338" s="1">
        <v>732.12</v>
      </c>
      <c r="F338" s="1">
        <v>791</v>
      </c>
      <c r="G338" s="1">
        <v>154.63999999999999</v>
      </c>
      <c r="I338" s="15">
        <v>43052</v>
      </c>
      <c r="J338" s="15">
        <v>28537</v>
      </c>
      <c r="K338" s="14">
        <v>741.26</v>
      </c>
      <c r="M338" s="9">
        <v>2127</v>
      </c>
      <c r="N338" s="1">
        <v>40.119999999999997</v>
      </c>
      <c r="O338" s="16">
        <v>6536.1165000000001</v>
      </c>
      <c r="P338" s="17">
        <v>90999</v>
      </c>
      <c r="Q338" s="18">
        <v>317.31130000000002</v>
      </c>
      <c r="R338" s="16">
        <v>2368.9</v>
      </c>
      <c r="S338" s="16">
        <v>3849.9052000000001</v>
      </c>
      <c r="U338" s="1">
        <v>1154</v>
      </c>
      <c r="V338" s="1"/>
    </row>
    <row r="339" spans="1:22" x14ac:dyDescent="0.4">
      <c r="A339" s="9">
        <v>17</v>
      </c>
      <c r="B339" s="1" t="s">
        <v>108</v>
      </c>
      <c r="C339" s="1">
        <v>2017</v>
      </c>
      <c r="D339" s="1">
        <v>178.46</v>
      </c>
      <c r="E339" s="1">
        <v>746.04</v>
      </c>
      <c r="F339" s="1">
        <v>805</v>
      </c>
      <c r="G339" s="1">
        <v>157.41999999999999</v>
      </c>
      <c r="I339" s="15">
        <v>46642</v>
      </c>
      <c r="J339" s="15">
        <v>30729</v>
      </c>
      <c r="K339" s="14">
        <v>834.06</v>
      </c>
      <c r="M339" s="9">
        <v>2425</v>
      </c>
      <c r="N339" s="1">
        <v>40.57</v>
      </c>
      <c r="O339" s="16">
        <v>7201.9552999999996</v>
      </c>
      <c r="P339" s="17">
        <v>98967</v>
      </c>
      <c r="Q339" s="18">
        <v>317.39690000000002</v>
      </c>
      <c r="R339" s="16">
        <v>2569.2199999999998</v>
      </c>
      <c r="S339" s="16">
        <v>4315.3383999999996</v>
      </c>
      <c r="U339" s="1">
        <v>1241</v>
      </c>
      <c r="V339" s="1"/>
    </row>
    <row r="340" spans="1:22" x14ac:dyDescent="0.4">
      <c r="A340" s="9">
        <v>17</v>
      </c>
      <c r="B340" s="1" t="s">
        <v>108</v>
      </c>
      <c r="C340" s="1">
        <v>2018</v>
      </c>
      <c r="D340" s="1"/>
      <c r="E340" s="1">
        <v>890.87</v>
      </c>
      <c r="F340" s="1">
        <v>820</v>
      </c>
      <c r="G340" s="1">
        <v>182.76</v>
      </c>
      <c r="I340" s="15">
        <v>50146</v>
      </c>
      <c r="J340" s="15">
        <v>32977</v>
      </c>
      <c r="K340" s="14">
        <v>1018.32</v>
      </c>
      <c r="M340" s="9"/>
      <c r="N340" s="1">
        <v>40.049999999999997</v>
      </c>
      <c r="O340" s="16">
        <v>7856.56</v>
      </c>
      <c r="P340" s="17">
        <v>106302</v>
      </c>
      <c r="Q340" s="18">
        <v>272.42</v>
      </c>
      <c r="R340" s="16">
        <v>2829.31</v>
      </c>
      <c r="S340" s="16">
        <v>4754.83</v>
      </c>
      <c r="U340" s="1">
        <v>1226</v>
      </c>
      <c r="V340" s="1"/>
    </row>
    <row r="341" spans="1:22" x14ac:dyDescent="0.4">
      <c r="A341" s="9">
        <v>17</v>
      </c>
      <c r="B341" s="1" t="s">
        <v>108</v>
      </c>
      <c r="C341" s="1">
        <v>2019</v>
      </c>
      <c r="D341" s="1"/>
      <c r="I341" s="15">
        <v>51913</v>
      </c>
      <c r="J341" s="15">
        <v>33439</v>
      </c>
      <c r="K341" s="14">
        <v>1197.3</v>
      </c>
      <c r="M341" s="9"/>
      <c r="N341" s="1">
        <v>41.2</v>
      </c>
      <c r="O341" s="16">
        <v>9443.3700000000008</v>
      </c>
      <c r="P341" s="17">
        <v>106416</v>
      </c>
      <c r="Q341" s="18">
        <v>343.06</v>
      </c>
      <c r="R341" s="16">
        <v>3265.22</v>
      </c>
      <c r="S341" s="16">
        <v>5835.09</v>
      </c>
      <c r="U341" s="1"/>
      <c r="V341" s="1"/>
    </row>
    <row r="342" spans="1:22" x14ac:dyDescent="0.4">
      <c r="A342" s="9">
        <v>18</v>
      </c>
      <c r="B342" s="1" t="s">
        <v>113</v>
      </c>
      <c r="C342" s="1">
        <v>2000</v>
      </c>
      <c r="E342" s="1">
        <v>596.29999999999995</v>
      </c>
      <c r="F342" s="1">
        <v>578</v>
      </c>
      <c r="G342" s="14">
        <v>193.99</v>
      </c>
      <c r="H342" s="14">
        <v>2.75</v>
      </c>
      <c r="I342" s="15">
        <v>11470</v>
      </c>
      <c r="J342" s="15">
        <v>7997</v>
      </c>
      <c r="K342" s="14">
        <v>83.91</v>
      </c>
      <c r="M342" s="9"/>
      <c r="N342" s="1">
        <v>28.44</v>
      </c>
      <c r="O342" s="16">
        <v>1144.57</v>
      </c>
      <c r="P342" s="17">
        <v>21208</v>
      </c>
      <c r="Q342" s="18">
        <v>94.24</v>
      </c>
      <c r="R342" s="16">
        <v>635.83000000000004</v>
      </c>
      <c r="S342" s="16">
        <v>414.5</v>
      </c>
      <c r="U342" s="1">
        <v>48</v>
      </c>
      <c r="V342" s="1"/>
    </row>
    <row r="343" spans="1:22" x14ac:dyDescent="0.4">
      <c r="A343" s="9">
        <v>18</v>
      </c>
      <c r="B343" s="1" t="s">
        <v>113</v>
      </c>
      <c r="C343" s="1">
        <v>2001</v>
      </c>
      <c r="D343" s="21">
        <v>79.099999999999994</v>
      </c>
      <c r="F343" s="1">
        <v>580</v>
      </c>
      <c r="G343" s="14">
        <v>196.1</v>
      </c>
      <c r="I343" s="15">
        <v>11991</v>
      </c>
      <c r="J343" s="15">
        <v>9463</v>
      </c>
      <c r="K343" s="14">
        <v>116.28</v>
      </c>
      <c r="L343" s="14">
        <v>181.45</v>
      </c>
      <c r="M343" s="9"/>
      <c r="N343" s="1">
        <v>30.99</v>
      </c>
      <c r="O343" s="16">
        <v>1278.75</v>
      </c>
      <c r="P343" s="17">
        <v>23587</v>
      </c>
      <c r="Q343" s="18">
        <v>98.53</v>
      </c>
      <c r="R343" s="16">
        <v>690.81</v>
      </c>
      <c r="S343" s="16">
        <v>489.41</v>
      </c>
      <c r="U343" s="1">
        <v>80.099999999999994</v>
      </c>
      <c r="V343" s="1"/>
    </row>
    <row r="344" spans="1:22" x14ac:dyDescent="0.4">
      <c r="A344" s="9">
        <v>18</v>
      </c>
      <c r="B344" s="1" t="s">
        <v>113</v>
      </c>
      <c r="C344" s="1">
        <v>2002</v>
      </c>
      <c r="D344" s="21">
        <v>87.8</v>
      </c>
      <c r="F344" s="1">
        <v>583</v>
      </c>
      <c r="G344" s="14">
        <v>198.94</v>
      </c>
      <c r="I344" s="15">
        <v>12970</v>
      </c>
      <c r="J344" s="15">
        <v>9396</v>
      </c>
      <c r="K344" s="14">
        <v>145.26</v>
      </c>
      <c r="L344" s="14">
        <v>212</v>
      </c>
      <c r="M344" s="9"/>
      <c r="N344" s="1">
        <v>33.43</v>
      </c>
      <c r="O344" s="16">
        <v>1453.34</v>
      </c>
      <c r="P344" s="17">
        <v>26678</v>
      </c>
      <c r="Q344" s="18">
        <v>103.6</v>
      </c>
      <c r="R344" s="16">
        <v>793.01</v>
      </c>
      <c r="S344" s="16">
        <v>556.73</v>
      </c>
      <c r="U344" s="1">
        <v>113.9</v>
      </c>
      <c r="V344" s="1"/>
    </row>
    <row r="345" spans="1:22" x14ac:dyDescent="0.4">
      <c r="A345" s="9">
        <v>18</v>
      </c>
      <c r="B345" s="1" t="s">
        <v>113</v>
      </c>
      <c r="C345" s="1">
        <v>2003</v>
      </c>
      <c r="D345" s="21">
        <v>90.3</v>
      </c>
      <c r="F345" s="1" t="s">
        <v>114</v>
      </c>
      <c r="G345" s="14">
        <v>203.47</v>
      </c>
      <c r="I345" s="15">
        <v>14277</v>
      </c>
      <c r="J345" s="15">
        <v>10463</v>
      </c>
      <c r="K345" s="14">
        <v>180.26</v>
      </c>
      <c r="L345" s="14">
        <v>310.94</v>
      </c>
      <c r="M345" s="9"/>
      <c r="N345" s="1">
        <v>33.130000000000003</v>
      </c>
      <c r="O345" s="16">
        <v>1749.27</v>
      </c>
      <c r="P345" s="17">
        <v>31943</v>
      </c>
      <c r="Q345" s="18">
        <v>109.77</v>
      </c>
      <c r="R345" s="16">
        <v>954.04</v>
      </c>
      <c r="S345" s="16">
        <v>685.46</v>
      </c>
      <c r="U345" s="1">
        <v>145.9</v>
      </c>
      <c r="V345" s="1"/>
    </row>
    <row r="346" spans="1:22" x14ac:dyDescent="0.4">
      <c r="A346" s="9">
        <v>18</v>
      </c>
      <c r="B346" s="1" t="s">
        <v>113</v>
      </c>
      <c r="C346" s="1">
        <v>2004</v>
      </c>
      <c r="D346" s="21">
        <v>95.4</v>
      </c>
      <c r="F346" s="1">
        <v>590</v>
      </c>
      <c r="G346" s="14">
        <v>207.01</v>
      </c>
      <c r="H346" s="14">
        <v>2.84</v>
      </c>
      <c r="I346" s="15">
        <v>15882</v>
      </c>
      <c r="J346" s="15">
        <v>11283</v>
      </c>
      <c r="K346" s="14">
        <v>215.95</v>
      </c>
      <c r="L346" s="14">
        <v>453.19</v>
      </c>
      <c r="M346" s="9"/>
      <c r="N346" s="1">
        <v>35.03</v>
      </c>
      <c r="O346" s="16">
        <v>2109.4499999999998</v>
      </c>
      <c r="P346" s="17">
        <v>38292</v>
      </c>
      <c r="Q346" s="18">
        <v>120.54</v>
      </c>
      <c r="R346" s="16">
        <v>1167.44</v>
      </c>
      <c r="S346" s="16">
        <v>821.47</v>
      </c>
      <c r="U346" s="1">
        <v>174.3</v>
      </c>
      <c r="V346" s="1"/>
    </row>
    <row r="347" spans="1:22" x14ac:dyDescent="0.4">
      <c r="A347" s="9">
        <v>18</v>
      </c>
      <c r="B347" s="1" t="s">
        <v>113</v>
      </c>
      <c r="C347" s="1">
        <v>2005</v>
      </c>
      <c r="D347" s="21">
        <v>104.8</v>
      </c>
      <c r="E347" s="1">
        <v>656</v>
      </c>
      <c r="F347" s="1">
        <v>594.45000000000005</v>
      </c>
      <c r="G347" s="14">
        <v>211.17</v>
      </c>
      <c r="H347" s="14">
        <v>2.76</v>
      </c>
      <c r="I347" s="15">
        <v>17410</v>
      </c>
      <c r="J347" s="15">
        <v>11818</v>
      </c>
      <c r="K347" s="14">
        <v>264.77999999999997</v>
      </c>
      <c r="L347" s="14">
        <v>2213.3000000000002</v>
      </c>
      <c r="M347" s="22">
        <v>595</v>
      </c>
      <c r="N347" s="1">
        <v>36.06</v>
      </c>
      <c r="O347" s="16">
        <v>2447.3200000000002</v>
      </c>
      <c r="P347" s="17">
        <v>44120</v>
      </c>
      <c r="Q347" s="18">
        <v>132.25</v>
      </c>
      <c r="R347" s="16">
        <v>1341.87</v>
      </c>
      <c r="S347" s="16">
        <v>973.2</v>
      </c>
      <c r="U347" s="1">
        <v>199.3</v>
      </c>
      <c r="V347" s="1"/>
    </row>
    <row r="348" spans="1:22" x14ac:dyDescent="0.4">
      <c r="A348" s="9">
        <v>18</v>
      </c>
      <c r="B348" s="1" t="s">
        <v>113</v>
      </c>
      <c r="C348" s="1">
        <v>2006</v>
      </c>
      <c r="D348" s="1">
        <v>58</v>
      </c>
      <c r="E348" s="1">
        <v>672</v>
      </c>
      <c r="F348" s="1">
        <v>598.45000000000005</v>
      </c>
      <c r="G348" s="14">
        <v>215.03</v>
      </c>
      <c r="H348" s="14">
        <v>2.76</v>
      </c>
      <c r="I348" s="15">
        <v>19673</v>
      </c>
      <c r="J348" s="15">
        <v>12666</v>
      </c>
      <c r="K348" s="14">
        <v>292.7</v>
      </c>
      <c r="M348" s="9">
        <v>2701</v>
      </c>
      <c r="N348" s="1">
        <v>37.5</v>
      </c>
      <c r="O348" s="16">
        <v>2874.42</v>
      </c>
      <c r="P348" s="17">
        <v>51459</v>
      </c>
      <c r="Q348" s="18">
        <v>139.31</v>
      </c>
      <c r="R348" s="16">
        <v>1580.7</v>
      </c>
      <c r="S348" s="16">
        <v>1154.4100000000001</v>
      </c>
      <c r="U348" s="1">
        <v>215.2</v>
      </c>
      <c r="V348" s="1"/>
    </row>
    <row r="349" spans="1:22" x14ac:dyDescent="0.4">
      <c r="A349" s="9">
        <v>18</v>
      </c>
      <c r="B349" s="1" t="s">
        <v>113</v>
      </c>
      <c r="C349" s="1">
        <v>2007</v>
      </c>
      <c r="D349" s="1">
        <v>66.459999999999994</v>
      </c>
      <c r="E349" s="1">
        <v>690</v>
      </c>
      <c r="F349" s="1">
        <v>575</v>
      </c>
      <c r="G349" s="14">
        <v>218.77</v>
      </c>
      <c r="H349" s="14">
        <v>2.73</v>
      </c>
      <c r="I349" s="15">
        <v>22307</v>
      </c>
      <c r="J349" s="15">
        <v>14009</v>
      </c>
      <c r="K349" s="14">
        <v>371.04</v>
      </c>
      <c r="M349" s="9">
        <v>2044</v>
      </c>
      <c r="N349" s="1">
        <v>37.51</v>
      </c>
      <c r="O349" s="16">
        <v>3418.57</v>
      </c>
      <c r="P349" s="17">
        <v>60774</v>
      </c>
      <c r="Q349" s="18">
        <v>150.91999999999999</v>
      </c>
      <c r="R349" s="16">
        <v>1894.14</v>
      </c>
      <c r="S349" s="16">
        <v>1373.51</v>
      </c>
      <c r="U349" s="1">
        <v>226</v>
      </c>
      <c r="V349" s="1"/>
    </row>
    <row r="350" spans="1:22" x14ac:dyDescent="0.4">
      <c r="A350" s="9">
        <v>18</v>
      </c>
      <c r="B350" s="1" t="s">
        <v>113</v>
      </c>
      <c r="C350" s="1">
        <v>2008</v>
      </c>
      <c r="D350" s="1">
        <v>78.39</v>
      </c>
      <c r="E350" s="1">
        <v>707</v>
      </c>
      <c r="F350" s="1">
        <v>579</v>
      </c>
      <c r="G350" s="14">
        <v>221.48</v>
      </c>
      <c r="H350" s="14">
        <v>2.68</v>
      </c>
      <c r="I350" s="15">
        <v>25304</v>
      </c>
      <c r="J350" s="15">
        <v>16379</v>
      </c>
      <c r="K350" s="14">
        <v>439.41</v>
      </c>
      <c r="M350" s="9">
        <v>2085</v>
      </c>
      <c r="N350" s="1">
        <v>37.520000000000003</v>
      </c>
      <c r="O350" s="16">
        <v>3946.52</v>
      </c>
      <c r="P350" s="17">
        <v>69687</v>
      </c>
      <c r="Q350" s="18">
        <v>166.85</v>
      </c>
      <c r="R350" s="16">
        <v>2190.7800000000002</v>
      </c>
      <c r="S350" s="16">
        <v>1588.89</v>
      </c>
      <c r="U350" s="1">
        <v>229.6</v>
      </c>
      <c r="V350" s="1"/>
    </row>
    <row r="351" spans="1:22" x14ac:dyDescent="0.4">
      <c r="A351" s="9">
        <v>18</v>
      </c>
      <c r="B351" s="1" t="s">
        <v>113</v>
      </c>
      <c r="C351" s="1">
        <v>2009</v>
      </c>
      <c r="D351" s="1">
        <v>82</v>
      </c>
      <c r="E351" s="1">
        <v>719</v>
      </c>
      <c r="F351" s="1">
        <v>582</v>
      </c>
      <c r="G351" s="14">
        <v>221.46</v>
      </c>
      <c r="H351" s="14">
        <v>2.63</v>
      </c>
      <c r="I351" s="15">
        <v>27368</v>
      </c>
      <c r="J351" s="15">
        <v>18203</v>
      </c>
      <c r="K351" s="14">
        <v>506.08</v>
      </c>
      <c r="M351" s="9">
        <v>2098</v>
      </c>
      <c r="N351" s="1">
        <v>37.83</v>
      </c>
      <c r="O351" s="16">
        <v>4334.33</v>
      </c>
      <c r="P351" s="17">
        <v>76101</v>
      </c>
      <c r="Q351" s="18">
        <v>183.53</v>
      </c>
      <c r="R351" s="16">
        <v>2356.6799999999998</v>
      </c>
      <c r="S351" s="16">
        <v>1794.12</v>
      </c>
      <c r="U351" s="1">
        <v>240.8</v>
      </c>
      <c r="V351" s="1"/>
    </row>
    <row r="352" spans="1:22" x14ac:dyDescent="0.4">
      <c r="A352" s="9">
        <v>18</v>
      </c>
      <c r="B352" s="1" t="s">
        <v>113</v>
      </c>
      <c r="C352" s="1">
        <v>2010</v>
      </c>
      <c r="D352" s="1">
        <v>87.71</v>
      </c>
      <c r="E352" s="1">
        <v>761.1</v>
      </c>
      <c r="F352" s="1">
        <v>585</v>
      </c>
      <c r="G352" s="14">
        <v>222.98</v>
      </c>
      <c r="H352" s="14">
        <v>2.66</v>
      </c>
      <c r="I352" s="15">
        <v>30166</v>
      </c>
      <c r="J352" s="15">
        <v>19420</v>
      </c>
      <c r="K352" s="14">
        <v>600.75</v>
      </c>
      <c r="M352" s="9">
        <v>2115</v>
      </c>
      <c r="N352" s="1">
        <v>38.04</v>
      </c>
      <c r="O352" s="16">
        <v>5181</v>
      </c>
      <c r="P352" s="17">
        <v>90490</v>
      </c>
      <c r="Q352" s="18">
        <v>219.13</v>
      </c>
      <c r="R352" s="16">
        <v>2856.74</v>
      </c>
      <c r="S352" s="16">
        <v>2105.13</v>
      </c>
      <c r="U352" s="1">
        <v>245.3</v>
      </c>
      <c r="V352" s="1"/>
    </row>
    <row r="353" spans="1:22" x14ac:dyDescent="0.4">
      <c r="A353" s="9">
        <v>18</v>
      </c>
      <c r="B353" s="1" t="s">
        <v>113</v>
      </c>
      <c r="C353" s="1">
        <v>2011</v>
      </c>
      <c r="D353" s="1">
        <v>90.74</v>
      </c>
      <c r="E353" s="1">
        <v>762.8</v>
      </c>
      <c r="F353" s="1">
        <v>587</v>
      </c>
      <c r="G353" s="14">
        <v>223.79</v>
      </c>
      <c r="H353" s="14">
        <v>2.61</v>
      </c>
      <c r="I353" s="15">
        <v>34058</v>
      </c>
      <c r="J353" s="15">
        <v>21695</v>
      </c>
      <c r="K353" s="14">
        <v>750.72</v>
      </c>
      <c r="M353" s="9">
        <v>2192</v>
      </c>
      <c r="N353" s="1">
        <v>38.130000000000003</v>
      </c>
      <c r="O353" s="16">
        <v>6074.94</v>
      </c>
      <c r="P353" s="17">
        <v>105606</v>
      </c>
      <c r="Q353" s="18">
        <v>255.23</v>
      </c>
      <c r="R353" s="16">
        <v>3315.76</v>
      </c>
      <c r="S353" s="16">
        <v>2503.9499999999998</v>
      </c>
      <c r="U353" s="1">
        <v>245.7</v>
      </c>
      <c r="V353" s="1"/>
    </row>
    <row r="354" spans="1:22" x14ac:dyDescent="0.4">
      <c r="A354" s="9">
        <v>18</v>
      </c>
      <c r="B354" s="1" t="s">
        <v>113</v>
      </c>
      <c r="C354" s="1">
        <v>2012</v>
      </c>
      <c r="D354" s="1">
        <v>99.73</v>
      </c>
      <c r="E354" s="1">
        <v>763.9</v>
      </c>
      <c r="F354" s="1">
        <v>588</v>
      </c>
      <c r="G354" s="14">
        <v>223.46</v>
      </c>
      <c r="H354" s="14">
        <v>2.6</v>
      </c>
      <c r="I354" s="15">
        <v>37902</v>
      </c>
      <c r="J354" s="15">
        <v>22887</v>
      </c>
      <c r="K354" s="14">
        <v>828.44</v>
      </c>
      <c r="M354" s="9">
        <v>2256</v>
      </c>
      <c r="N354" s="1">
        <v>38.28</v>
      </c>
      <c r="O354" s="16">
        <v>6601.21</v>
      </c>
      <c r="P354" s="17">
        <v>114394</v>
      </c>
      <c r="Q354" s="18">
        <v>268.51</v>
      </c>
      <c r="R354" s="16">
        <v>3475.08</v>
      </c>
      <c r="S354" s="16">
        <v>2857.62</v>
      </c>
      <c r="U354" s="1">
        <v>251.9</v>
      </c>
      <c r="V354" s="1"/>
    </row>
    <row r="355" spans="1:22" x14ac:dyDescent="0.4">
      <c r="A355" s="9">
        <v>18</v>
      </c>
      <c r="B355" s="1" t="s">
        <v>113</v>
      </c>
      <c r="C355" s="1">
        <v>2013</v>
      </c>
      <c r="D355" s="1">
        <v>105.54</v>
      </c>
      <c r="E355" s="1">
        <v>766.3</v>
      </c>
      <c r="F355" s="1">
        <v>590</v>
      </c>
      <c r="G355" s="14">
        <v>223.56</v>
      </c>
      <c r="I355" s="15">
        <v>41729</v>
      </c>
      <c r="J355" s="15">
        <v>23129</v>
      </c>
      <c r="K355" s="14">
        <v>939.89</v>
      </c>
      <c r="M355" s="9">
        <v>2342</v>
      </c>
      <c r="N355" s="1">
        <v>38.28</v>
      </c>
      <c r="O355" s="16">
        <v>7164.51</v>
      </c>
      <c r="P355" s="17">
        <v>123754</v>
      </c>
      <c r="Q355" s="18">
        <v>272.06</v>
      </c>
      <c r="R355" s="16">
        <v>3680.97</v>
      </c>
      <c r="S355" s="16">
        <v>3211.48</v>
      </c>
      <c r="U355" s="1">
        <v>257.3</v>
      </c>
      <c r="V355" s="1"/>
    </row>
    <row r="356" spans="1:22" x14ac:dyDescent="0.4">
      <c r="A356" s="9">
        <v>18</v>
      </c>
      <c r="B356" s="1" t="s">
        <v>113</v>
      </c>
      <c r="C356" s="1">
        <v>2014</v>
      </c>
      <c r="D356" s="1">
        <v>104.64</v>
      </c>
      <c r="E356" s="1">
        <v>781.1</v>
      </c>
      <c r="F356" s="1">
        <v>595</v>
      </c>
      <c r="G356" s="14">
        <v>224.07</v>
      </c>
      <c r="I356" s="15">
        <v>44155</v>
      </c>
      <c r="J356" s="15">
        <v>27893</v>
      </c>
      <c r="K356" s="14">
        <v>1000.86</v>
      </c>
      <c r="M356" s="9">
        <v>2395</v>
      </c>
      <c r="N356" s="1">
        <v>38.28</v>
      </c>
      <c r="O356" s="16">
        <v>7610.28</v>
      </c>
      <c r="P356" s="17">
        <v>130769</v>
      </c>
      <c r="Q356" s="18">
        <v>275.7</v>
      </c>
      <c r="R356" s="16">
        <v>3980.41</v>
      </c>
      <c r="S356" s="16">
        <v>3354.17</v>
      </c>
      <c r="U356" s="1">
        <v>259.2</v>
      </c>
      <c r="V356" s="1"/>
    </row>
    <row r="357" spans="1:22" x14ac:dyDescent="0.4">
      <c r="A357" s="9">
        <v>18</v>
      </c>
      <c r="B357" s="1" t="s">
        <v>113</v>
      </c>
      <c r="C357" s="2">
        <v>2015</v>
      </c>
      <c r="D357" s="1">
        <v>111</v>
      </c>
      <c r="E357" s="1">
        <v>782.5</v>
      </c>
      <c r="F357" s="1">
        <v>598</v>
      </c>
      <c r="G357" s="14">
        <v>224.6</v>
      </c>
      <c r="I357" s="15">
        <v>47852</v>
      </c>
      <c r="J357" s="15">
        <v>29645</v>
      </c>
      <c r="K357" s="14">
        <v>1252.6400000000001</v>
      </c>
      <c r="M357" s="9">
        <v>2444</v>
      </c>
      <c r="N357" s="1">
        <v>38.31</v>
      </c>
      <c r="O357" s="16">
        <v>8003.61</v>
      </c>
      <c r="P357" s="17">
        <v>136773</v>
      </c>
      <c r="Q357" s="18">
        <v>284.68</v>
      </c>
      <c r="R357" s="16">
        <v>4098.22</v>
      </c>
      <c r="S357" s="16">
        <v>3620.71</v>
      </c>
      <c r="U357" s="1">
        <v>266.2</v>
      </c>
      <c r="V357" s="1"/>
    </row>
    <row r="358" spans="1:22" x14ac:dyDescent="0.4">
      <c r="A358" s="9">
        <v>18</v>
      </c>
      <c r="B358" s="1" t="s">
        <v>113</v>
      </c>
      <c r="C358" s="1">
        <v>2016</v>
      </c>
      <c r="D358" s="1">
        <v>150.57</v>
      </c>
      <c r="E358" s="1">
        <v>787.5</v>
      </c>
      <c r="F358" s="1">
        <v>602</v>
      </c>
      <c r="G358" s="14">
        <v>225.81</v>
      </c>
      <c r="I358" s="15">
        <v>51560</v>
      </c>
      <c r="J358" s="15">
        <v>31584</v>
      </c>
      <c r="K358" s="14">
        <v>1289.26</v>
      </c>
      <c r="M358" s="9"/>
      <c r="N358" s="1">
        <v>39.799999999999997</v>
      </c>
      <c r="O358" s="16">
        <v>8686.49</v>
      </c>
      <c r="P358" s="17">
        <v>147537</v>
      </c>
      <c r="Q358" s="18">
        <v>302.06</v>
      </c>
      <c r="R358" s="16">
        <v>4455.33</v>
      </c>
      <c r="S358" s="16">
        <v>3929.1</v>
      </c>
      <c r="U358" s="1">
        <v>263.5</v>
      </c>
      <c r="V358" s="1"/>
    </row>
    <row r="359" spans="1:22" x14ac:dyDescent="0.4">
      <c r="A359" s="9">
        <v>18</v>
      </c>
      <c r="B359" s="1" t="s">
        <v>113</v>
      </c>
      <c r="C359" s="1">
        <v>2017</v>
      </c>
      <c r="D359" s="1">
        <v>151.83000000000001</v>
      </c>
      <c r="E359" s="1">
        <v>800.5</v>
      </c>
      <c r="F359" s="1" t="s">
        <v>115</v>
      </c>
      <c r="G359" s="14">
        <v>227.49</v>
      </c>
      <c r="I359" s="15">
        <v>55656</v>
      </c>
      <c r="J359" s="15">
        <v>33197</v>
      </c>
      <c r="K359" s="14">
        <v>1410.6</v>
      </c>
      <c r="M359" s="9">
        <v>3034</v>
      </c>
      <c r="N359" s="1">
        <v>40.08</v>
      </c>
      <c r="O359" s="16">
        <v>9842.06</v>
      </c>
      <c r="P359" s="17">
        <v>165706</v>
      </c>
      <c r="Q359" s="18">
        <v>305.81</v>
      </c>
      <c r="R359" s="16">
        <v>5119.45</v>
      </c>
      <c r="S359" s="16">
        <v>4416.8</v>
      </c>
      <c r="U359" s="1">
        <v>262.8</v>
      </c>
      <c r="V359" s="1"/>
    </row>
    <row r="360" spans="1:22" x14ac:dyDescent="0.4">
      <c r="A360" s="9">
        <v>18</v>
      </c>
      <c r="B360" s="1" t="s">
        <v>113</v>
      </c>
      <c r="C360" s="1">
        <v>2018</v>
      </c>
      <c r="D360" s="1"/>
      <c r="E360" s="1">
        <v>820.2</v>
      </c>
      <c r="F360" s="1"/>
      <c r="G360" s="14">
        <v>232.13</v>
      </c>
      <c r="I360" s="15">
        <v>60134</v>
      </c>
      <c r="J360" s="15">
        <v>36712</v>
      </c>
      <c r="K360" s="14">
        <v>1594.1</v>
      </c>
      <c r="M360" s="9"/>
      <c r="N360" s="1">
        <v>41.38</v>
      </c>
      <c r="O360" s="16">
        <v>10745.46</v>
      </c>
      <c r="P360" s="17">
        <v>179108</v>
      </c>
      <c r="Q360" s="18">
        <v>305.95999999999998</v>
      </c>
      <c r="R360" s="16">
        <v>5507.53</v>
      </c>
      <c r="S360" s="16">
        <v>4931.97</v>
      </c>
      <c r="U360" s="1"/>
      <c r="V360" s="1"/>
    </row>
    <row r="361" spans="1:22" x14ac:dyDescent="0.4">
      <c r="A361" s="9">
        <v>18</v>
      </c>
      <c r="B361" s="1" t="s">
        <v>113</v>
      </c>
      <c r="C361" s="1">
        <v>2019</v>
      </c>
      <c r="D361" s="1"/>
      <c r="I361" s="15">
        <v>64886</v>
      </c>
      <c r="J361" s="15">
        <v>38274</v>
      </c>
      <c r="K361" s="14">
        <v>1767.9</v>
      </c>
      <c r="M361" s="9"/>
      <c r="N361" s="1"/>
      <c r="O361" s="16">
        <v>11985</v>
      </c>
      <c r="P361" s="17">
        <v>143157</v>
      </c>
      <c r="Q361" s="18">
        <v>322</v>
      </c>
      <c r="R361" s="16">
        <v>5783</v>
      </c>
      <c r="S361" s="16">
        <v>5880</v>
      </c>
      <c r="U361" s="1"/>
      <c r="V361" s="1"/>
    </row>
    <row r="362" spans="1:22" x14ac:dyDescent="0.4">
      <c r="A362" s="9">
        <v>19</v>
      </c>
      <c r="B362" s="1" t="s">
        <v>116</v>
      </c>
      <c r="C362" s="1">
        <v>2000</v>
      </c>
      <c r="D362" s="1"/>
      <c r="F362" s="1">
        <v>780.53</v>
      </c>
      <c r="G362" s="1">
        <v>117.89</v>
      </c>
      <c r="H362" s="1">
        <v>2.9</v>
      </c>
      <c r="I362" s="15">
        <v>8540</v>
      </c>
      <c r="J362" s="15">
        <v>6759</v>
      </c>
      <c r="K362" s="14">
        <v>31.83</v>
      </c>
      <c r="L362" s="14">
        <v>53.23</v>
      </c>
      <c r="M362" s="9"/>
      <c r="N362" s="1">
        <v>31.69</v>
      </c>
      <c r="O362" s="16">
        <v>600.65729999999996</v>
      </c>
      <c r="P362" s="17">
        <v>17635</v>
      </c>
      <c r="Q362" s="18">
        <v>45.137799999999999</v>
      </c>
      <c r="R362" s="16">
        <v>336.68470000000002</v>
      </c>
      <c r="S362" s="16">
        <v>218.8348</v>
      </c>
      <c r="U362" s="1"/>
      <c r="V362" s="1"/>
    </row>
    <row r="363" spans="1:22" x14ac:dyDescent="0.4">
      <c r="A363" s="9">
        <v>19</v>
      </c>
      <c r="B363" s="1" t="s">
        <v>116</v>
      </c>
      <c r="C363" s="1">
        <v>2001</v>
      </c>
      <c r="D363" s="21">
        <v>41.5</v>
      </c>
      <c r="F363" s="1">
        <v>780.62</v>
      </c>
      <c r="G363" s="1">
        <v>118.65</v>
      </c>
      <c r="H363" s="1">
        <v>2.88</v>
      </c>
      <c r="I363" s="15">
        <v>9403</v>
      </c>
      <c r="J363" s="15">
        <v>7526</v>
      </c>
      <c r="K363" s="14">
        <v>41.16</v>
      </c>
      <c r="L363" s="14">
        <v>62.82</v>
      </c>
      <c r="M363" s="9"/>
      <c r="N363" s="1">
        <v>31.77</v>
      </c>
      <c r="O363" s="16">
        <v>672.9008</v>
      </c>
      <c r="P363" s="17">
        <v>19704</v>
      </c>
      <c r="Q363" s="18">
        <v>47.113700000000001</v>
      </c>
      <c r="R363" s="16">
        <v>380.76010000000002</v>
      </c>
      <c r="S363" s="16">
        <v>245.02699999999999</v>
      </c>
      <c r="U363" s="1"/>
      <c r="V363" s="1"/>
    </row>
    <row r="364" spans="1:22" x14ac:dyDescent="0.4">
      <c r="A364" s="9">
        <v>19</v>
      </c>
      <c r="B364" s="1" t="s">
        <v>116</v>
      </c>
      <c r="C364" s="1">
        <v>2002</v>
      </c>
      <c r="D364" s="21">
        <v>56.6</v>
      </c>
      <c r="F364" s="1">
        <v>784.55</v>
      </c>
      <c r="G364" s="1">
        <v>119.74</v>
      </c>
      <c r="H364" s="1">
        <v>2.86</v>
      </c>
      <c r="I364" s="15">
        <v>9933</v>
      </c>
      <c r="J364" s="15">
        <v>7973</v>
      </c>
      <c r="K364" s="14">
        <v>51.82</v>
      </c>
      <c r="L364" s="14">
        <v>75.88</v>
      </c>
      <c r="M364" s="9"/>
      <c r="N364" s="1">
        <v>32.67</v>
      </c>
      <c r="O364" s="16">
        <v>760.60350000000005</v>
      </c>
      <c r="P364" s="17">
        <v>22215</v>
      </c>
      <c r="Q364" s="18">
        <v>48.837800000000001</v>
      </c>
      <c r="R364" s="16">
        <v>431.50409999999999</v>
      </c>
      <c r="S364" s="16">
        <v>280.26159999999999</v>
      </c>
      <c r="U364" s="1"/>
      <c r="V364" s="1"/>
    </row>
    <row r="365" spans="1:22" x14ac:dyDescent="0.4">
      <c r="A365" s="9">
        <v>19</v>
      </c>
      <c r="B365" s="1" t="s">
        <v>116</v>
      </c>
      <c r="C365" s="1">
        <v>2003</v>
      </c>
      <c r="D365" s="21">
        <v>57.9</v>
      </c>
      <c r="F365" s="1" t="s">
        <v>117</v>
      </c>
      <c r="G365" s="1">
        <v>121.04</v>
      </c>
      <c r="H365" s="1">
        <v>2.86</v>
      </c>
      <c r="I365" s="15">
        <v>11307</v>
      </c>
      <c r="J365" s="15">
        <v>8947</v>
      </c>
      <c r="K365" s="14">
        <v>63.05</v>
      </c>
      <c r="L365" s="14">
        <v>126.24</v>
      </c>
      <c r="M365" s="9"/>
      <c r="N365" s="1">
        <v>35.21</v>
      </c>
      <c r="O365" s="16">
        <v>901.42</v>
      </c>
      <c r="P365" s="17">
        <v>26149</v>
      </c>
      <c r="Q365" s="18">
        <v>47.18</v>
      </c>
      <c r="R365" s="16">
        <v>520.25</v>
      </c>
      <c r="S365" s="16">
        <v>333.99</v>
      </c>
      <c r="U365" s="1"/>
      <c r="V365" s="1"/>
    </row>
    <row r="366" spans="1:22" x14ac:dyDescent="0.4">
      <c r="A366" s="9">
        <v>19</v>
      </c>
      <c r="B366" s="1" t="s">
        <v>116</v>
      </c>
      <c r="C366" s="1">
        <v>2004</v>
      </c>
      <c r="D366" s="21">
        <v>55.8</v>
      </c>
      <c r="F366" s="1" t="s">
        <v>118</v>
      </c>
      <c r="G366" s="1">
        <v>121.63</v>
      </c>
      <c r="H366" s="1">
        <v>2.87</v>
      </c>
      <c r="I366" s="15">
        <v>12867</v>
      </c>
      <c r="J366" s="15">
        <v>9878</v>
      </c>
      <c r="K366" s="14">
        <v>75.66</v>
      </c>
      <c r="L366" s="14">
        <v>159.71</v>
      </c>
      <c r="M366" s="9"/>
      <c r="N366" s="1">
        <v>37.56</v>
      </c>
      <c r="O366" s="16">
        <v>1113.3800000000001</v>
      </c>
      <c r="P366" s="17">
        <v>32031</v>
      </c>
      <c r="Q366" s="18">
        <v>54.19</v>
      </c>
      <c r="R366" s="16">
        <v>672.42</v>
      </c>
      <c r="S366" s="16">
        <v>386.77</v>
      </c>
      <c r="U366" s="1"/>
      <c r="V366" s="1"/>
    </row>
    <row r="367" spans="1:22" x14ac:dyDescent="0.4">
      <c r="A367" s="9">
        <v>19</v>
      </c>
      <c r="B367" s="1" t="s">
        <v>116</v>
      </c>
      <c r="C367" s="1">
        <v>2005</v>
      </c>
      <c r="D367" s="21">
        <v>54.9</v>
      </c>
      <c r="E367" s="1">
        <v>412.8</v>
      </c>
      <c r="F367" s="1" t="s">
        <v>119</v>
      </c>
      <c r="G367" s="1">
        <v>121.97</v>
      </c>
      <c r="H367" s="1">
        <v>2.88</v>
      </c>
      <c r="I367" s="15">
        <v>14589</v>
      </c>
      <c r="J367" s="15">
        <v>10718</v>
      </c>
      <c r="K367" s="14">
        <v>97.85</v>
      </c>
      <c r="L367" s="14">
        <v>159.71</v>
      </c>
      <c r="M367" s="22">
        <v>804</v>
      </c>
      <c r="N367" s="1">
        <v>38.799999999999997</v>
      </c>
      <c r="O367" s="16">
        <v>1322.49</v>
      </c>
      <c r="P367" s="17">
        <v>32467</v>
      </c>
      <c r="Q367" s="18">
        <v>59.62</v>
      </c>
      <c r="R367" s="16">
        <v>812.55</v>
      </c>
      <c r="S367" s="16">
        <v>450.32</v>
      </c>
      <c r="U367" s="1"/>
      <c r="V367" s="1"/>
    </row>
    <row r="368" spans="1:22" x14ac:dyDescent="0.4">
      <c r="A368" s="9">
        <v>19</v>
      </c>
      <c r="B368" s="1" t="s">
        <v>116</v>
      </c>
      <c r="C368" s="1">
        <v>2006</v>
      </c>
      <c r="D368" s="1">
        <v>31.8</v>
      </c>
      <c r="E368" s="1">
        <v>426</v>
      </c>
      <c r="F368" s="1" t="s">
        <v>120</v>
      </c>
      <c r="G368" s="1">
        <v>122.32</v>
      </c>
      <c r="H368" s="1">
        <v>2.9</v>
      </c>
      <c r="I368" s="15">
        <v>16650</v>
      </c>
      <c r="J368" s="15">
        <v>12503</v>
      </c>
      <c r="K368" s="14">
        <v>117.7</v>
      </c>
      <c r="L368" s="14">
        <v>185.78</v>
      </c>
      <c r="M368" s="9">
        <v>4502</v>
      </c>
      <c r="N368" s="1">
        <v>40.6</v>
      </c>
      <c r="O368" s="16">
        <v>1603.86</v>
      </c>
      <c r="P368" s="17">
        <v>38256</v>
      </c>
      <c r="Q368" s="18">
        <v>66.069999999999993</v>
      </c>
      <c r="R368" s="16">
        <v>972.15</v>
      </c>
      <c r="S368" s="16">
        <v>565.64</v>
      </c>
      <c r="U368" s="1"/>
      <c r="V368" s="1"/>
    </row>
    <row r="369" spans="1:22" x14ac:dyDescent="0.4">
      <c r="A369" s="9">
        <v>19</v>
      </c>
      <c r="B369" s="1" t="s">
        <v>116</v>
      </c>
      <c r="C369" s="1">
        <v>2007</v>
      </c>
      <c r="D369" s="1">
        <v>43.48</v>
      </c>
      <c r="E369" s="1" t="s">
        <v>121</v>
      </c>
      <c r="F369" s="1">
        <v>815.01</v>
      </c>
      <c r="G369" s="1">
        <v>122.21</v>
      </c>
      <c r="H369" s="1">
        <v>2.92</v>
      </c>
      <c r="I369" s="15">
        <v>19089</v>
      </c>
      <c r="J369" s="15">
        <v>13789</v>
      </c>
      <c r="K369" s="14">
        <v>154.63999999999999</v>
      </c>
      <c r="L369" s="14">
        <v>228.45</v>
      </c>
      <c r="M369" s="9">
        <v>3184</v>
      </c>
      <c r="N369" s="1">
        <v>41.6</v>
      </c>
      <c r="O369" s="16">
        <v>1936.93</v>
      </c>
      <c r="P369" s="17">
        <v>44997</v>
      </c>
      <c r="Q369" s="18">
        <v>74.319999999999993</v>
      </c>
      <c r="R369" s="16">
        <v>1157.24</v>
      </c>
      <c r="S369" s="16">
        <v>705.37</v>
      </c>
      <c r="U369" s="1"/>
      <c r="V369" s="1"/>
    </row>
    <row r="370" spans="1:22" x14ac:dyDescent="0.4">
      <c r="A370" s="9">
        <v>19</v>
      </c>
      <c r="B370" s="1" t="s">
        <v>116</v>
      </c>
      <c r="C370" s="1">
        <v>2008</v>
      </c>
      <c r="D370" s="1">
        <v>46.64</v>
      </c>
      <c r="E370" s="1" t="s">
        <v>122</v>
      </c>
      <c r="F370" s="1">
        <v>818.11</v>
      </c>
      <c r="G370" s="1">
        <v>123.4</v>
      </c>
      <c r="H370" s="1">
        <v>2.91</v>
      </c>
      <c r="I370" s="15">
        <v>21592</v>
      </c>
      <c r="J370" s="15">
        <v>14967</v>
      </c>
      <c r="K370" s="14">
        <v>186.68</v>
      </c>
      <c r="L370" s="14">
        <v>242.82</v>
      </c>
      <c r="M370" s="9">
        <v>3114</v>
      </c>
      <c r="N370" s="1">
        <v>42.12</v>
      </c>
      <c r="O370" s="16">
        <v>2301.5100000000002</v>
      </c>
      <c r="P370" s="17">
        <v>52549</v>
      </c>
      <c r="Q370" s="18">
        <v>84.54</v>
      </c>
      <c r="R370" s="16">
        <v>1350.25</v>
      </c>
      <c r="S370" s="16">
        <v>866.72</v>
      </c>
      <c r="U370" s="1"/>
      <c r="V370" s="1"/>
    </row>
    <row r="371" spans="1:22" x14ac:dyDescent="0.4">
      <c r="A371" s="9">
        <v>19</v>
      </c>
      <c r="B371" s="1" t="s">
        <v>116</v>
      </c>
      <c r="C371" s="1">
        <v>2009</v>
      </c>
      <c r="D371" s="1">
        <v>49.16</v>
      </c>
      <c r="E371" s="1" t="s">
        <v>123</v>
      </c>
      <c r="F371" s="1">
        <v>820.57</v>
      </c>
      <c r="G371" s="1">
        <v>125.47</v>
      </c>
      <c r="H371" s="1">
        <v>2.87</v>
      </c>
      <c r="I371" s="15">
        <v>23751</v>
      </c>
      <c r="J371" s="15">
        <v>15693</v>
      </c>
      <c r="K371" s="14">
        <v>218.75</v>
      </c>
      <c r="L371" s="14">
        <v>355.6</v>
      </c>
      <c r="M371" s="9">
        <v>3328</v>
      </c>
      <c r="N371" s="1">
        <v>42.12</v>
      </c>
      <c r="O371" s="16">
        <v>2560.88</v>
      </c>
      <c r="P371" s="17">
        <v>57815</v>
      </c>
      <c r="Q371" s="18">
        <v>91.75</v>
      </c>
      <c r="R371" s="16">
        <v>1468.37</v>
      </c>
      <c r="S371" s="16">
        <v>1000.76</v>
      </c>
      <c r="U371" s="1"/>
      <c r="V371" s="1"/>
    </row>
    <row r="372" spans="1:22" x14ac:dyDescent="0.4">
      <c r="A372" s="9">
        <v>19</v>
      </c>
      <c r="B372" s="1" t="s">
        <v>116</v>
      </c>
      <c r="C372" s="1">
        <v>2010</v>
      </c>
      <c r="D372" s="1">
        <v>51.99</v>
      </c>
      <c r="E372" s="1">
        <v>459.2</v>
      </c>
      <c r="F372" s="1">
        <v>825.25</v>
      </c>
      <c r="G372" s="1">
        <v>127.11</v>
      </c>
      <c r="H372" s="1">
        <v>2.84</v>
      </c>
      <c r="I372" s="15">
        <v>26269</v>
      </c>
      <c r="J372" s="15">
        <v>17205</v>
      </c>
      <c r="K372" s="14">
        <v>281.44</v>
      </c>
      <c r="L372" s="14">
        <v>340.33</v>
      </c>
      <c r="M372" s="9">
        <v>3437</v>
      </c>
      <c r="N372" s="1">
        <v>42.15</v>
      </c>
      <c r="O372" s="16">
        <v>3091.85</v>
      </c>
      <c r="P372" s="17">
        <v>68365</v>
      </c>
      <c r="Q372" s="18">
        <v>99.78</v>
      </c>
      <c r="R372" s="16">
        <v>1727.99</v>
      </c>
      <c r="S372" s="16">
        <v>1264.08</v>
      </c>
      <c r="U372" s="1"/>
      <c r="V372" s="1"/>
    </row>
    <row r="373" spans="1:22" x14ac:dyDescent="0.4">
      <c r="A373" s="9">
        <v>19</v>
      </c>
      <c r="B373" s="1" t="s">
        <v>116</v>
      </c>
      <c r="C373" s="1">
        <v>2011</v>
      </c>
      <c r="D373" s="1">
        <v>54.95</v>
      </c>
      <c r="E373" s="1" t="s">
        <v>124</v>
      </c>
      <c r="F373" s="1">
        <v>829.96</v>
      </c>
      <c r="G373" s="1">
        <v>128.1</v>
      </c>
      <c r="H373" s="1">
        <v>2.83</v>
      </c>
      <c r="I373" s="15">
        <v>29829</v>
      </c>
      <c r="J373" s="15">
        <v>19126</v>
      </c>
      <c r="K373" s="14">
        <v>361.81</v>
      </c>
      <c r="L373" s="14">
        <v>295.86</v>
      </c>
      <c r="M373" s="9">
        <v>3572</v>
      </c>
      <c r="N373" s="1">
        <v>42.17</v>
      </c>
      <c r="O373" s="16">
        <v>3639.81</v>
      </c>
      <c r="P373" s="17">
        <v>78758</v>
      </c>
      <c r="Q373" s="18">
        <v>111.78</v>
      </c>
      <c r="R373" s="16">
        <v>2006.34</v>
      </c>
      <c r="S373" s="16">
        <v>1521.69</v>
      </c>
      <c r="U373" s="1"/>
      <c r="V373" s="1"/>
    </row>
    <row r="374" spans="1:22" x14ac:dyDescent="0.4">
      <c r="A374" s="9">
        <v>19</v>
      </c>
      <c r="B374" s="1" t="s">
        <v>116</v>
      </c>
      <c r="C374" s="1">
        <v>2012</v>
      </c>
      <c r="D374" s="1">
        <v>58.08</v>
      </c>
      <c r="E374" s="1">
        <v>468.68</v>
      </c>
      <c r="F374" s="1">
        <v>1072</v>
      </c>
      <c r="G374" s="1">
        <v>128.75</v>
      </c>
      <c r="H374" s="1">
        <v>2.83</v>
      </c>
      <c r="I374" s="15">
        <v>33326</v>
      </c>
      <c r="J374" s="15">
        <v>20918</v>
      </c>
      <c r="K374" s="14">
        <v>391.22</v>
      </c>
      <c r="L374" s="14">
        <v>402.06</v>
      </c>
      <c r="M374" s="9">
        <v>3665</v>
      </c>
      <c r="N374" s="1">
        <v>42.21</v>
      </c>
      <c r="O374" s="16">
        <v>4039.83</v>
      </c>
      <c r="P374" s="17">
        <v>86538</v>
      </c>
      <c r="Q374" s="18">
        <v>126.37</v>
      </c>
      <c r="R374" s="16">
        <v>2167.8000000000002</v>
      </c>
      <c r="S374" s="16">
        <v>1745.66</v>
      </c>
      <c r="U374" s="1"/>
      <c r="V374" s="1"/>
    </row>
    <row r="375" spans="1:22" x14ac:dyDescent="0.4">
      <c r="A375" s="9">
        <v>19</v>
      </c>
      <c r="B375" s="1" t="s">
        <v>116</v>
      </c>
      <c r="C375" s="1">
        <v>2013</v>
      </c>
      <c r="D375" s="1">
        <v>59.24</v>
      </c>
      <c r="E375" s="1" t="s">
        <v>125</v>
      </c>
      <c r="F375" s="1">
        <v>1073</v>
      </c>
      <c r="G375" s="1">
        <v>128.81</v>
      </c>
      <c r="H375" s="1">
        <v>2.84</v>
      </c>
      <c r="I375" s="15">
        <v>36288</v>
      </c>
      <c r="J375" s="15">
        <v>22831</v>
      </c>
      <c r="K375" s="14">
        <v>417.9</v>
      </c>
      <c r="L375" s="14">
        <v>389.59</v>
      </c>
      <c r="M375" s="9">
        <v>3798</v>
      </c>
      <c r="N375" s="1">
        <v>42.87</v>
      </c>
      <c r="O375" s="16">
        <v>4527.53</v>
      </c>
      <c r="P375" s="17">
        <v>96547</v>
      </c>
      <c r="Q375" s="18">
        <v>130.33000000000001</v>
      </c>
      <c r="R375" s="16">
        <v>2347.71</v>
      </c>
      <c r="S375" s="16">
        <v>2049.4899999999998</v>
      </c>
      <c r="U375" s="1"/>
      <c r="V375" s="1"/>
    </row>
    <row r="376" spans="1:22" x14ac:dyDescent="0.4">
      <c r="A376" s="9">
        <v>19</v>
      </c>
      <c r="B376" s="1" t="s">
        <v>116</v>
      </c>
      <c r="C376" s="1">
        <v>2014</v>
      </c>
      <c r="D376" s="1">
        <v>61.83</v>
      </c>
      <c r="E376" s="1" t="s">
        <v>126</v>
      </c>
      <c r="F376" s="1">
        <v>1074</v>
      </c>
      <c r="G376" s="1">
        <v>129.41999999999999</v>
      </c>
      <c r="H376" s="1">
        <v>2.85</v>
      </c>
      <c r="I376" s="15">
        <v>39483</v>
      </c>
      <c r="J376" s="15">
        <v>23590</v>
      </c>
      <c r="K376" s="14">
        <v>434.93</v>
      </c>
      <c r="L376" s="14">
        <v>582.83000000000004</v>
      </c>
      <c r="M376" s="9">
        <v>3035</v>
      </c>
      <c r="N376" s="1">
        <v>42.92</v>
      </c>
      <c r="O376" s="16">
        <v>4991.37</v>
      </c>
      <c r="P376" s="17">
        <v>106329</v>
      </c>
      <c r="Q376" s="18">
        <v>138.46</v>
      </c>
      <c r="R376" s="16">
        <v>2494.4899999999998</v>
      </c>
      <c r="S376" s="16">
        <v>2358.42</v>
      </c>
      <c r="U376" s="1"/>
      <c r="V376" s="1"/>
    </row>
    <row r="377" spans="1:22" x14ac:dyDescent="0.4">
      <c r="A377" s="9">
        <v>19</v>
      </c>
      <c r="B377" s="1" t="s">
        <v>116</v>
      </c>
      <c r="C377" s="2">
        <v>2015</v>
      </c>
      <c r="D377" s="1">
        <v>76.48</v>
      </c>
      <c r="E377" s="1">
        <v>470.14</v>
      </c>
      <c r="F377" s="1">
        <v>1075</v>
      </c>
      <c r="G377" s="1">
        <v>130.24</v>
      </c>
      <c r="H377" s="1">
        <v>2.85</v>
      </c>
      <c r="I377" s="15">
        <v>42710</v>
      </c>
      <c r="J377" s="15">
        <v>25358</v>
      </c>
      <c r="K377" s="14">
        <v>485.33</v>
      </c>
      <c r="L377" s="14">
        <v>637.4</v>
      </c>
      <c r="M377" s="9">
        <v>2399</v>
      </c>
      <c r="N377" s="1">
        <v>43.08</v>
      </c>
      <c r="O377" s="16">
        <v>5371.22</v>
      </c>
      <c r="P377" s="17">
        <v>114308</v>
      </c>
      <c r="Q377" s="18">
        <v>146.55000000000001</v>
      </c>
      <c r="R377" s="16">
        <v>2611.0100000000002</v>
      </c>
      <c r="S377" s="16">
        <v>2613.66</v>
      </c>
      <c r="U377" s="1"/>
      <c r="V377" s="1"/>
    </row>
    <row r="378" spans="1:22" x14ac:dyDescent="0.4">
      <c r="A378" s="9">
        <v>19</v>
      </c>
      <c r="B378" s="1" t="s">
        <v>116</v>
      </c>
      <c r="C378" s="1">
        <v>2016</v>
      </c>
      <c r="D378" s="1">
        <v>83.53</v>
      </c>
      <c r="E378" s="1">
        <v>470.83</v>
      </c>
      <c r="F378" s="1">
        <v>1077</v>
      </c>
      <c r="G378" s="1">
        <v>131.44999999999999</v>
      </c>
      <c r="H378" s="1">
        <v>2.85</v>
      </c>
      <c r="I378" s="15">
        <v>46058</v>
      </c>
      <c r="J378" s="15">
        <v>27080</v>
      </c>
      <c r="K378" s="14">
        <v>508.11</v>
      </c>
      <c r="L378" s="14">
        <v>582.4</v>
      </c>
      <c r="M378" s="9"/>
      <c r="N378" s="1">
        <v>43.1</v>
      </c>
      <c r="O378" s="16">
        <v>5875.85</v>
      </c>
      <c r="P378" s="17">
        <v>124889</v>
      </c>
      <c r="Q378" s="18">
        <v>152.66999999999999</v>
      </c>
      <c r="R378" s="16">
        <v>2750</v>
      </c>
      <c r="S378" s="16">
        <v>2973.18</v>
      </c>
      <c r="U378" s="1"/>
      <c r="V378" s="1"/>
    </row>
    <row r="379" spans="1:22" x14ac:dyDescent="0.4">
      <c r="A379" s="9">
        <v>19</v>
      </c>
      <c r="B379" s="1" t="s">
        <v>116</v>
      </c>
      <c r="C379" s="1">
        <v>2017</v>
      </c>
      <c r="D379" s="1">
        <v>81.38</v>
      </c>
      <c r="E379" s="1" t="s">
        <v>127</v>
      </c>
      <c r="F379" s="1">
        <v>1078</v>
      </c>
      <c r="G379" s="1">
        <v>133.22</v>
      </c>
      <c r="H379" s="1">
        <v>2.84</v>
      </c>
      <c r="I379" s="15">
        <v>49955</v>
      </c>
      <c r="J379" s="15">
        <v>28445</v>
      </c>
      <c r="K379" s="14">
        <v>551.54999999999995</v>
      </c>
      <c r="L379" s="14">
        <v>634.16</v>
      </c>
      <c r="M379" s="9">
        <v>2441</v>
      </c>
      <c r="N379" s="1">
        <v>43.1</v>
      </c>
      <c r="O379" s="16">
        <v>6618.42</v>
      </c>
      <c r="P379" s="17">
        <v>140435</v>
      </c>
      <c r="Q379" s="18">
        <v>157.1</v>
      </c>
      <c r="R379" s="16">
        <v>3098.62</v>
      </c>
      <c r="S379" s="16">
        <v>3362.7</v>
      </c>
      <c r="U379" s="1"/>
      <c r="V379" s="1"/>
    </row>
    <row r="380" spans="1:22" x14ac:dyDescent="0.4">
      <c r="A380" s="9">
        <v>19</v>
      </c>
      <c r="B380" s="1" t="s">
        <v>116</v>
      </c>
      <c r="C380" s="1">
        <v>2018</v>
      </c>
      <c r="D380" s="1">
        <v>122.25</v>
      </c>
      <c r="E380" s="1">
        <v>472.86</v>
      </c>
      <c r="F380" s="1">
        <v>1082</v>
      </c>
      <c r="G380" s="1">
        <v>134.91</v>
      </c>
      <c r="H380" s="1">
        <v>2.83</v>
      </c>
      <c r="I380" s="15">
        <v>64000</v>
      </c>
      <c r="J380" s="15">
        <v>30351</v>
      </c>
      <c r="K380" s="14">
        <v>594.82000000000005</v>
      </c>
      <c r="M380" s="9"/>
      <c r="N380" s="1">
        <v>43.12</v>
      </c>
      <c r="O380" s="16">
        <v>7050.27</v>
      </c>
      <c r="P380" s="17">
        <v>149275</v>
      </c>
      <c r="Q380" s="18">
        <v>156.25</v>
      </c>
      <c r="R380" s="16">
        <v>3263.29</v>
      </c>
      <c r="S380" s="16">
        <v>3630.73</v>
      </c>
      <c r="U380" s="1"/>
      <c r="V380" s="1"/>
    </row>
    <row r="381" spans="1:22" x14ac:dyDescent="0.4">
      <c r="A381" s="9">
        <v>19</v>
      </c>
      <c r="B381" s="1" t="s">
        <v>116</v>
      </c>
      <c r="C381" s="1">
        <v>2019</v>
      </c>
      <c r="D381" s="1"/>
      <c r="I381" s="15">
        <v>58345</v>
      </c>
      <c r="J381" s="15">
        <v>32263</v>
      </c>
      <c r="K381" s="14">
        <v>653.70000000000005</v>
      </c>
      <c r="M381" s="9"/>
      <c r="N381" s="1"/>
      <c r="O381" s="16">
        <v>7400.9</v>
      </c>
      <c r="P381" s="17">
        <v>156390</v>
      </c>
      <c r="Q381" s="18">
        <v>157</v>
      </c>
      <c r="R381" s="16">
        <v>3529.2</v>
      </c>
      <c r="S381" s="16">
        <v>3714.7</v>
      </c>
      <c r="U381" s="1"/>
      <c r="V381" s="1"/>
    </row>
    <row r="382" spans="1:22" x14ac:dyDescent="0.4">
      <c r="A382" s="9">
        <v>20</v>
      </c>
      <c r="B382" s="1" t="s">
        <v>128</v>
      </c>
      <c r="C382" s="1">
        <v>2000</v>
      </c>
      <c r="D382" s="1"/>
      <c r="F382" s="1">
        <v>908</v>
      </c>
      <c r="G382" s="1">
        <v>150.06</v>
      </c>
      <c r="H382" s="1">
        <v>2.9</v>
      </c>
      <c r="I382" s="15">
        <v>8603</v>
      </c>
      <c r="J382" s="15">
        <v>6975</v>
      </c>
      <c r="K382" s="14">
        <v>52.81</v>
      </c>
      <c r="L382" s="14">
        <v>52.88</v>
      </c>
      <c r="M382" s="9"/>
      <c r="N382" s="1">
        <v>35.700000000000003</v>
      </c>
      <c r="O382" s="16">
        <v>1176.5434</v>
      </c>
      <c r="P382" s="17">
        <v>27109</v>
      </c>
      <c r="Q382" s="18">
        <v>46.245100000000001</v>
      </c>
      <c r="R382" s="16">
        <v>690.32860000000005</v>
      </c>
      <c r="S382" s="16">
        <v>439.96969999999999</v>
      </c>
      <c r="U382" s="1"/>
      <c r="V382" s="1"/>
    </row>
    <row r="383" spans="1:22" x14ac:dyDescent="0.4">
      <c r="A383" s="9">
        <v>20</v>
      </c>
      <c r="B383" s="1" t="s">
        <v>128</v>
      </c>
      <c r="C383" s="1">
        <v>2001</v>
      </c>
      <c r="D383" s="21">
        <v>92.3</v>
      </c>
      <c r="F383" s="1">
        <v>910</v>
      </c>
      <c r="G383" s="1">
        <v>150.94999999999999</v>
      </c>
      <c r="H383" s="1">
        <v>2.89</v>
      </c>
      <c r="I383" s="15">
        <v>9454</v>
      </c>
      <c r="J383" s="15">
        <v>7405</v>
      </c>
      <c r="K383" s="14">
        <v>71.040000000000006</v>
      </c>
      <c r="L383" s="14">
        <v>76.16</v>
      </c>
      <c r="M383" s="9"/>
      <c r="N383" s="1">
        <v>29.63</v>
      </c>
      <c r="O383" s="16">
        <v>1328.6491000000001</v>
      </c>
      <c r="P383" s="17">
        <v>30526</v>
      </c>
      <c r="Q383" s="18">
        <v>52.060400000000001</v>
      </c>
      <c r="R383" s="16">
        <v>758.08780000000002</v>
      </c>
      <c r="S383" s="16">
        <v>518.50080000000003</v>
      </c>
      <c r="U383" s="1"/>
      <c r="V383" s="1"/>
    </row>
    <row r="384" spans="1:22" x14ac:dyDescent="0.4">
      <c r="A384" s="9">
        <v>20</v>
      </c>
      <c r="B384" s="1" t="s">
        <v>128</v>
      </c>
      <c r="C384" s="1">
        <v>2002</v>
      </c>
      <c r="D384" s="21">
        <v>77.900000000000006</v>
      </c>
      <c r="F384" s="1">
        <v>916</v>
      </c>
      <c r="G384" s="1">
        <v>152.94</v>
      </c>
      <c r="H384" s="1">
        <v>2.87</v>
      </c>
      <c r="I384" s="15">
        <v>9988</v>
      </c>
      <c r="J384" s="15">
        <v>7567</v>
      </c>
      <c r="K384" s="14">
        <v>84.22</v>
      </c>
      <c r="L384" s="14">
        <v>129.54</v>
      </c>
      <c r="M384" s="9"/>
      <c r="N384" s="1">
        <v>31.38</v>
      </c>
      <c r="O384" s="16">
        <v>1534.1333999999999</v>
      </c>
      <c r="P384" s="17">
        <v>35087</v>
      </c>
      <c r="Q384" s="18">
        <v>54.227200000000003</v>
      </c>
      <c r="R384" s="16">
        <v>875.96950000000004</v>
      </c>
      <c r="S384" s="16">
        <v>603.9366</v>
      </c>
      <c r="U384" s="1"/>
      <c r="V384" s="1"/>
    </row>
    <row r="385" spans="1:22" x14ac:dyDescent="0.4">
      <c r="A385" s="9">
        <v>20</v>
      </c>
      <c r="B385" s="1" t="s">
        <v>128</v>
      </c>
      <c r="C385" s="1">
        <v>2003</v>
      </c>
      <c r="D385" s="21">
        <v>100.7</v>
      </c>
      <c r="F385" s="1">
        <v>924</v>
      </c>
      <c r="G385" s="1">
        <v>151</v>
      </c>
      <c r="H385" s="1">
        <v>2.93</v>
      </c>
      <c r="I385" s="15">
        <v>11647</v>
      </c>
      <c r="J385" s="15">
        <v>8360</v>
      </c>
      <c r="K385" s="14">
        <v>109.36</v>
      </c>
      <c r="L385" s="14">
        <v>280.42</v>
      </c>
      <c r="M385" s="9"/>
      <c r="N385" s="1">
        <v>36.1</v>
      </c>
      <c r="O385" s="16">
        <v>1833.4523999999999</v>
      </c>
      <c r="P385" s="17">
        <v>41616</v>
      </c>
      <c r="Q385" s="18">
        <v>51.2057</v>
      </c>
      <c r="R385" s="16">
        <v>1105.0029</v>
      </c>
      <c r="S385" s="16">
        <v>677.24369999999999</v>
      </c>
      <c r="U385" s="1"/>
      <c r="V385" s="1"/>
    </row>
    <row r="386" spans="1:22" x14ac:dyDescent="0.4">
      <c r="A386" s="9">
        <v>20</v>
      </c>
      <c r="B386" s="1" t="s">
        <v>128</v>
      </c>
      <c r="C386" s="1">
        <v>2004</v>
      </c>
      <c r="D386" s="21">
        <v>105.5</v>
      </c>
      <c r="F386" s="1">
        <v>934</v>
      </c>
      <c r="G386" s="1">
        <v>150.66999999999999</v>
      </c>
      <c r="H386" s="1">
        <v>2.97</v>
      </c>
      <c r="I386" s="15">
        <v>13588</v>
      </c>
      <c r="J386" s="15">
        <v>9518</v>
      </c>
      <c r="K386" s="14">
        <v>143.1</v>
      </c>
      <c r="L386" s="14">
        <v>325.87</v>
      </c>
      <c r="M386" s="9"/>
      <c r="N386" s="1">
        <v>37</v>
      </c>
      <c r="O386" s="16">
        <v>2274.3000000000002</v>
      </c>
      <c r="P386" s="17">
        <v>51123</v>
      </c>
      <c r="Q386" s="18">
        <v>44.27</v>
      </c>
      <c r="R386" s="16">
        <v>1399.06</v>
      </c>
      <c r="S386" s="16">
        <v>830.97</v>
      </c>
      <c r="U386" s="1"/>
      <c r="V386" s="1"/>
    </row>
    <row r="387" spans="1:22" x14ac:dyDescent="0.4">
      <c r="A387" s="9">
        <v>20</v>
      </c>
      <c r="B387" s="1" t="s">
        <v>128</v>
      </c>
      <c r="C387" s="1">
        <v>2005</v>
      </c>
      <c r="D387" s="21">
        <v>116.7</v>
      </c>
      <c r="E387" s="1">
        <v>559.51</v>
      </c>
      <c r="F387" s="1">
        <v>946</v>
      </c>
      <c r="G387" s="1">
        <v>151.21</v>
      </c>
      <c r="H387" s="1">
        <v>2.99</v>
      </c>
      <c r="I387" s="15">
        <v>16005</v>
      </c>
      <c r="J387" s="15">
        <v>10774</v>
      </c>
      <c r="K387" s="14">
        <v>182.89</v>
      </c>
      <c r="L387" s="14">
        <v>254.12</v>
      </c>
      <c r="M387" s="22">
        <v>946</v>
      </c>
      <c r="N387" s="1">
        <v>40</v>
      </c>
      <c r="O387" s="16">
        <v>2839.54</v>
      </c>
      <c r="P387" s="17">
        <v>51592</v>
      </c>
      <c r="Q387" s="18">
        <v>52.13</v>
      </c>
      <c r="R387" s="16">
        <v>1729.12</v>
      </c>
      <c r="S387" s="16">
        <v>1058.29</v>
      </c>
      <c r="U387" s="1"/>
      <c r="V387" s="1"/>
    </row>
    <row r="388" spans="1:22" x14ac:dyDescent="0.4">
      <c r="A388" s="9">
        <v>20</v>
      </c>
      <c r="B388" s="1" t="s">
        <v>128</v>
      </c>
      <c r="C388" s="1">
        <v>2006</v>
      </c>
      <c r="D388" s="1">
        <v>88.6</v>
      </c>
      <c r="E388" s="1">
        <v>584.16999999999996</v>
      </c>
      <c r="F388" s="1">
        <v>956</v>
      </c>
      <c r="G388" s="1">
        <v>151.93</v>
      </c>
      <c r="H388" s="1">
        <v>3.01</v>
      </c>
      <c r="I388" s="15">
        <v>18189</v>
      </c>
      <c r="J388" s="15">
        <v>11372</v>
      </c>
      <c r="K388" s="14">
        <v>213.4</v>
      </c>
      <c r="M388" s="9">
        <v>1432</v>
      </c>
      <c r="N388" s="1">
        <v>41.2</v>
      </c>
      <c r="O388" s="16">
        <v>3350.18</v>
      </c>
      <c r="P388" s="17">
        <v>58586</v>
      </c>
      <c r="Q388" s="18">
        <v>60.03</v>
      </c>
      <c r="R388" s="16">
        <v>2016.51</v>
      </c>
      <c r="S388" s="16">
        <v>1273.6400000000001</v>
      </c>
      <c r="U388" s="1"/>
      <c r="V388" s="1"/>
    </row>
    <row r="389" spans="1:22" x14ac:dyDescent="0.4">
      <c r="A389" s="9">
        <v>20</v>
      </c>
      <c r="B389" s="1" t="s">
        <v>128</v>
      </c>
      <c r="C389" s="1">
        <v>2007</v>
      </c>
      <c r="D389" s="1">
        <v>88.87</v>
      </c>
      <c r="E389" s="1">
        <v>599.21</v>
      </c>
      <c r="F389" s="1">
        <v>964</v>
      </c>
      <c r="G389" s="1">
        <v>153.1</v>
      </c>
      <c r="H389" s="1">
        <v>3.02</v>
      </c>
      <c r="I389" s="15">
        <v>20898</v>
      </c>
      <c r="J389" s="15">
        <v>12257</v>
      </c>
      <c r="K389" s="14">
        <v>270.82</v>
      </c>
      <c r="M389" s="9">
        <v>1454</v>
      </c>
      <c r="N389" s="1">
        <v>42.2</v>
      </c>
      <c r="O389" s="16">
        <v>3931.99</v>
      </c>
      <c r="P389" s="17">
        <v>66454</v>
      </c>
      <c r="Q389" s="18">
        <v>69.56</v>
      </c>
      <c r="R389" s="16">
        <v>2324.5300000000002</v>
      </c>
      <c r="S389" s="16">
        <v>1537.9</v>
      </c>
      <c r="U389" s="1"/>
      <c r="V389" s="1"/>
    </row>
    <row r="390" spans="1:22" x14ac:dyDescent="0.4">
      <c r="A390" s="9">
        <v>20</v>
      </c>
      <c r="B390" s="1" t="s">
        <v>128</v>
      </c>
      <c r="C390" s="1">
        <v>2008</v>
      </c>
      <c r="D390" s="1">
        <v>90.52</v>
      </c>
      <c r="E390" s="1">
        <v>610.73</v>
      </c>
      <c r="F390" s="1">
        <v>970</v>
      </c>
      <c r="G390" s="1">
        <v>153.82</v>
      </c>
      <c r="H390" s="1">
        <v>3.02</v>
      </c>
      <c r="I390" s="15">
        <v>23605</v>
      </c>
      <c r="J390" s="15">
        <v>13563</v>
      </c>
      <c r="K390" s="14">
        <v>338.98</v>
      </c>
      <c r="M390" s="9">
        <v>1463</v>
      </c>
      <c r="N390" s="1">
        <v>43</v>
      </c>
      <c r="O390" s="16">
        <v>4529.8100000000004</v>
      </c>
      <c r="P390" s="17">
        <v>74877</v>
      </c>
      <c r="Q390" s="18">
        <v>86.82</v>
      </c>
      <c r="R390" s="16">
        <v>2639.95</v>
      </c>
      <c r="S390" s="16">
        <v>1803.04</v>
      </c>
      <c r="U390" s="1"/>
      <c r="V390" s="1"/>
    </row>
    <row r="391" spans="1:22" x14ac:dyDescent="0.4">
      <c r="A391" s="9">
        <v>20</v>
      </c>
      <c r="B391" s="1" t="s">
        <v>128</v>
      </c>
      <c r="C391" s="1">
        <v>2009</v>
      </c>
      <c r="D391" s="1">
        <v>93.34</v>
      </c>
      <c r="E391" s="1">
        <v>619.57000000000005</v>
      </c>
      <c r="F391" s="1">
        <v>973</v>
      </c>
      <c r="G391" s="1">
        <v>154.53</v>
      </c>
      <c r="H391" s="1">
        <v>3.01</v>
      </c>
      <c r="I391" s="15">
        <v>25027</v>
      </c>
      <c r="J391" s="15">
        <v>15619</v>
      </c>
      <c r="K391" s="14">
        <v>405.61</v>
      </c>
      <c r="M391" s="9">
        <v>3178</v>
      </c>
      <c r="N391" s="1">
        <v>43.18</v>
      </c>
      <c r="O391" s="16">
        <v>5027.49</v>
      </c>
      <c r="P391" s="17">
        <v>81728</v>
      </c>
      <c r="Q391" s="18">
        <v>92.81</v>
      </c>
      <c r="R391" s="16">
        <v>2884.53</v>
      </c>
      <c r="S391" s="16">
        <v>2050.15</v>
      </c>
      <c r="U391" s="1"/>
      <c r="V391" s="1"/>
    </row>
    <row r="392" spans="1:22" x14ac:dyDescent="0.4">
      <c r="A392" s="9">
        <v>20</v>
      </c>
      <c r="B392" s="1" t="s">
        <v>128</v>
      </c>
      <c r="C392" s="1">
        <v>2010</v>
      </c>
      <c r="D392" s="1">
        <v>99.32</v>
      </c>
      <c r="E392" s="1">
        <v>637.44000000000005</v>
      </c>
      <c r="F392" s="1">
        <v>1008</v>
      </c>
      <c r="G392" s="1">
        <v>155.56</v>
      </c>
      <c r="H392" s="1">
        <v>3</v>
      </c>
      <c r="I392" s="15">
        <v>27171</v>
      </c>
      <c r="J392" s="15">
        <v>17068</v>
      </c>
      <c r="K392" s="14">
        <v>488.68</v>
      </c>
      <c r="M392" s="9">
        <v>2074</v>
      </c>
      <c r="N392" s="1">
        <v>42.62</v>
      </c>
      <c r="O392" s="16">
        <v>5779.21</v>
      </c>
      <c r="P392" s="17">
        <v>91943</v>
      </c>
      <c r="Q392" s="18">
        <v>102.95</v>
      </c>
      <c r="R392" s="16">
        <v>3236.03</v>
      </c>
      <c r="S392" s="16">
        <v>2440.23</v>
      </c>
      <c r="U392" s="1"/>
      <c r="V392" s="1"/>
    </row>
    <row r="393" spans="1:22" x14ac:dyDescent="0.4">
      <c r="A393" s="9">
        <v>20</v>
      </c>
      <c r="B393" s="1" t="s">
        <v>128</v>
      </c>
      <c r="C393" s="1">
        <v>2011</v>
      </c>
      <c r="D393" s="1">
        <v>102.31</v>
      </c>
      <c r="E393" s="1">
        <v>643.22</v>
      </c>
      <c r="F393" s="1">
        <v>1011</v>
      </c>
      <c r="G393" s="1">
        <v>156.31</v>
      </c>
      <c r="H393" s="1">
        <v>2.99</v>
      </c>
      <c r="I393" s="15">
        <v>31853</v>
      </c>
      <c r="J393" s="15">
        <v>19780</v>
      </c>
      <c r="K393" s="14">
        <v>592.66999999999996</v>
      </c>
      <c r="M393" s="9">
        <v>2062</v>
      </c>
      <c r="N393" s="1">
        <v>42.58</v>
      </c>
      <c r="O393" s="16">
        <v>6799.88</v>
      </c>
      <c r="P393" s="17">
        <v>106183</v>
      </c>
      <c r="Q393" s="18">
        <v>119.42</v>
      </c>
      <c r="R393" s="16">
        <v>3729.87</v>
      </c>
      <c r="S393" s="16">
        <v>2950.59</v>
      </c>
      <c r="U393" s="1"/>
      <c r="V393" s="1"/>
    </row>
    <row r="394" spans="1:22" x14ac:dyDescent="0.4">
      <c r="A394" s="9">
        <v>20</v>
      </c>
      <c r="B394" s="1" t="s">
        <v>128</v>
      </c>
      <c r="C394" s="1">
        <v>2012</v>
      </c>
      <c r="D394" s="1">
        <v>108.88</v>
      </c>
      <c r="E394" s="1">
        <v>646.54999999999995</v>
      </c>
      <c r="F394" s="1">
        <v>1016</v>
      </c>
      <c r="G394" s="1">
        <v>157.12</v>
      </c>
      <c r="H394" s="1">
        <v>2.99</v>
      </c>
      <c r="I394" s="15">
        <v>25663</v>
      </c>
      <c r="J394" s="15">
        <v>23000</v>
      </c>
      <c r="K394" s="14">
        <v>648.61</v>
      </c>
      <c r="M394" s="9">
        <v>2089</v>
      </c>
      <c r="N394" s="1">
        <v>42.68</v>
      </c>
      <c r="O394" s="16">
        <v>7446.37</v>
      </c>
      <c r="P394" s="17">
        <v>115468</v>
      </c>
      <c r="Q394" s="18">
        <v>132.56</v>
      </c>
      <c r="R394" s="16">
        <v>4003.15</v>
      </c>
      <c r="S394" s="16">
        <v>3310.66</v>
      </c>
      <c r="U394" s="1"/>
      <c r="V394" s="1"/>
    </row>
    <row r="395" spans="1:22" x14ac:dyDescent="0.4">
      <c r="A395" s="9">
        <v>20</v>
      </c>
      <c r="B395" s="1" t="s">
        <v>128</v>
      </c>
      <c r="C395" s="1">
        <v>2013</v>
      </c>
      <c r="D395" s="1">
        <v>114.31</v>
      </c>
      <c r="E395" s="1">
        <v>648.41</v>
      </c>
      <c r="F395" s="1">
        <v>1020</v>
      </c>
      <c r="G395" s="1">
        <v>158.09</v>
      </c>
      <c r="H395" s="1">
        <v>2.99</v>
      </c>
      <c r="I395" s="15">
        <v>38999</v>
      </c>
      <c r="J395" s="15">
        <v>25392</v>
      </c>
      <c r="K395" s="14">
        <v>711.49</v>
      </c>
      <c r="M395" s="9">
        <v>2110</v>
      </c>
      <c r="N395" s="1">
        <v>42.78</v>
      </c>
      <c r="O395" s="16">
        <v>7919.85</v>
      </c>
      <c r="P395" s="17">
        <v>122318</v>
      </c>
      <c r="Q395" s="18">
        <v>130.43</v>
      </c>
      <c r="R395" s="16">
        <v>4187.7</v>
      </c>
      <c r="S395" s="16">
        <v>3601.72</v>
      </c>
      <c r="U395" s="1"/>
      <c r="V395" s="1"/>
    </row>
    <row r="396" spans="1:22" x14ac:dyDescent="0.4">
      <c r="A396" s="9">
        <v>20</v>
      </c>
      <c r="B396" s="1" t="s">
        <v>128</v>
      </c>
      <c r="C396" s="1">
        <v>2014</v>
      </c>
      <c r="D396" s="1">
        <v>122.35</v>
      </c>
      <c r="E396" s="1">
        <v>650.01</v>
      </c>
      <c r="F396" s="1">
        <v>1031</v>
      </c>
      <c r="G396" s="1">
        <v>159.78</v>
      </c>
      <c r="H396" s="1">
        <v>2.99</v>
      </c>
      <c r="I396" s="15">
        <v>41731</v>
      </c>
      <c r="J396" s="15">
        <v>27358</v>
      </c>
      <c r="K396" s="14">
        <v>748.06</v>
      </c>
      <c r="M396" s="9">
        <v>2115</v>
      </c>
      <c r="N396" s="1">
        <v>42.9</v>
      </c>
      <c r="O396" s="16">
        <v>8358.98</v>
      </c>
      <c r="P396" s="17">
        <v>128756</v>
      </c>
      <c r="Q396" s="18">
        <v>138.15</v>
      </c>
      <c r="R396" s="16">
        <v>4242.5600000000004</v>
      </c>
      <c r="S396" s="16">
        <v>3978.27</v>
      </c>
      <c r="U396" s="1"/>
      <c r="V396" s="1"/>
    </row>
    <row r="397" spans="1:22" x14ac:dyDescent="0.4">
      <c r="A397" s="9">
        <v>20</v>
      </c>
      <c r="B397" s="1" t="s">
        <v>128</v>
      </c>
      <c r="C397" s="2">
        <v>2015</v>
      </c>
      <c r="D397" s="1">
        <v>132.44</v>
      </c>
      <c r="E397" s="1">
        <v>651.1</v>
      </c>
      <c r="F397" s="1">
        <v>1039</v>
      </c>
      <c r="G397" s="1">
        <v>161.66999999999999</v>
      </c>
      <c r="H397" s="1">
        <v>2.97</v>
      </c>
      <c r="I397" s="15">
        <v>45129</v>
      </c>
      <c r="J397" s="15">
        <v>29466</v>
      </c>
      <c r="K397" s="14">
        <v>821.86</v>
      </c>
      <c r="M397" s="9">
        <v>1953</v>
      </c>
      <c r="N397" s="1">
        <v>42.98</v>
      </c>
      <c r="O397" s="16">
        <v>8685.91</v>
      </c>
      <c r="P397" s="17">
        <v>133515</v>
      </c>
      <c r="Q397" s="18">
        <v>137.74</v>
      </c>
      <c r="R397" s="16">
        <v>4359.4799999999996</v>
      </c>
      <c r="S397" s="16">
        <v>4188.6899999999996</v>
      </c>
      <c r="U397" s="1"/>
      <c r="V397" s="1"/>
    </row>
    <row r="398" spans="1:22" x14ac:dyDescent="0.4">
      <c r="A398" s="9">
        <v>20</v>
      </c>
      <c r="B398" s="1" t="s">
        <v>128</v>
      </c>
      <c r="C398" s="1">
        <v>2016</v>
      </c>
      <c r="D398" s="1">
        <v>142.41</v>
      </c>
      <c r="E398" s="1">
        <v>652.9</v>
      </c>
      <c r="F398" s="1">
        <v>1051</v>
      </c>
      <c r="G398" s="1">
        <v>163.87</v>
      </c>
      <c r="H398" s="1">
        <v>2.97</v>
      </c>
      <c r="I398" s="15">
        <v>48628</v>
      </c>
      <c r="J398" s="15">
        <v>31438</v>
      </c>
      <c r="K398" s="14">
        <v>867.36</v>
      </c>
      <c r="M398" s="9"/>
      <c r="N398" s="1">
        <v>42.98</v>
      </c>
      <c r="O398" s="16">
        <v>9387.81</v>
      </c>
      <c r="P398" s="17">
        <v>143985</v>
      </c>
      <c r="Q398" s="18">
        <v>135.28</v>
      </c>
      <c r="R398" s="16">
        <v>4465.8999999999996</v>
      </c>
      <c r="S398" s="16">
        <v>4786.63</v>
      </c>
      <c r="U398" s="1"/>
      <c r="V398" s="1"/>
    </row>
    <row r="399" spans="1:22" x14ac:dyDescent="0.4">
      <c r="A399" s="9">
        <v>20</v>
      </c>
      <c r="B399" s="1" t="s">
        <v>128</v>
      </c>
      <c r="C399" s="1">
        <v>2017</v>
      </c>
      <c r="D399" s="1">
        <v>158.37</v>
      </c>
      <c r="E399" s="1">
        <v>655.29999999999995</v>
      </c>
      <c r="F399" s="1">
        <v>1065</v>
      </c>
      <c r="G399" s="1">
        <v>166.85</v>
      </c>
      <c r="H399" s="1">
        <v>2.96</v>
      </c>
      <c r="I399" s="15">
        <v>52659</v>
      </c>
      <c r="J399" s="15">
        <v>32972</v>
      </c>
      <c r="K399" s="14">
        <v>987.66</v>
      </c>
      <c r="M399" s="9">
        <v>2020</v>
      </c>
      <c r="N399" s="1">
        <v>43</v>
      </c>
      <c r="O399" s="16">
        <v>10511.8</v>
      </c>
      <c r="P399" s="17">
        <v>160706</v>
      </c>
      <c r="Q399" s="18">
        <v>135.18</v>
      </c>
      <c r="R399" s="16">
        <v>4964.4399999999996</v>
      </c>
      <c r="S399" s="16">
        <v>5412.18</v>
      </c>
      <c r="U399" s="1"/>
      <c r="V399" s="1"/>
    </row>
    <row r="400" spans="1:22" x14ac:dyDescent="0.4">
      <c r="A400" s="9">
        <v>20</v>
      </c>
      <c r="B400" s="1" t="s">
        <v>128</v>
      </c>
      <c r="C400" s="1">
        <v>2018</v>
      </c>
      <c r="D400" s="1">
        <v>165</v>
      </c>
      <c r="E400" s="1">
        <v>657.45</v>
      </c>
      <c r="F400" s="1">
        <v>1074</v>
      </c>
      <c r="G400" s="1">
        <v>169.2</v>
      </c>
      <c r="H400" s="1">
        <v>2.95</v>
      </c>
      <c r="I400" s="15">
        <v>56989</v>
      </c>
      <c r="J400" s="15">
        <v>35016</v>
      </c>
      <c r="K400" s="14">
        <v>1055.94</v>
      </c>
      <c r="M400" s="9"/>
      <c r="N400" s="1">
        <v>43</v>
      </c>
      <c r="O400" s="16">
        <v>11438.62</v>
      </c>
      <c r="P400" s="17">
        <v>174270</v>
      </c>
      <c r="Q400" s="18">
        <v>125.07</v>
      </c>
      <c r="R400" s="16">
        <v>5464.01</v>
      </c>
      <c r="S400" s="16">
        <v>5849.54</v>
      </c>
      <c r="U400" s="1"/>
      <c r="V400" s="1"/>
    </row>
    <row r="401" spans="1:22" x14ac:dyDescent="0.4">
      <c r="A401" s="9">
        <v>20</v>
      </c>
      <c r="B401" s="1" t="s">
        <v>128</v>
      </c>
      <c r="C401" s="1">
        <v>2019</v>
      </c>
      <c r="D401" s="1"/>
      <c r="I401" s="15">
        <v>61915</v>
      </c>
      <c r="J401" s="15">
        <v>37433</v>
      </c>
      <c r="K401" s="14">
        <v>1117.58</v>
      </c>
      <c r="M401" s="9"/>
      <c r="O401" s="16">
        <v>11852.32</v>
      </c>
      <c r="P401" s="17">
        <v>180277</v>
      </c>
      <c r="Q401" s="18">
        <v>122.5</v>
      </c>
      <c r="R401" s="16">
        <v>5627.88</v>
      </c>
      <c r="S401" s="16">
        <v>6101.94</v>
      </c>
      <c r="U401" s="1"/>
      <c r="V401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20市18指标数据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cy.zhang</dc:creator>
  <cp:lastModifiedBy>cyy</cp:lastModifiedBy>
  <dcterms:created xsi:type="dcterms:W3CDTF">2020-05-12T12:12:23Z</dcterms:created>
  <dcterms:modified xsi:type="dcterms:W3CDTF">2020-10-28T09:27:26Z</dcterms:modified>
</cp:coreProperties>
</file>