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ishn\Dropbox\Financial\"/>
    </mc:Choice>
  </mc:AlternateContent>
  <xr:revisionPtr revIDLastSave="0" documentId="13_ncr:1_{D41CF5F1-8A37-4A10-9496-052D3C5CBDDC}" xr6:coauthVersionLast="47" xr6:coauthVersionMax="47" xr10:uidLastSave="{00000000-0000-0000-0000-000000000000}"/>
  <bookViews>
    <workbookView xWindow="820" yWindow="-110" windowWidth="18490" windowHeight="11020" tabRatio="830" activeTab="4" xr2:uid="{00000000-000D-0000-FFFF-FFFF00000000}"/>
  </bookViews>
  <sheets>
    <sheet name="Monthly Expenses" sheetId="1" r:id="rId1"/>
    <sheet name="Monthly Income" sheetId="2" r:id="rId2"/>
    <sheet name="Archive" sheetId="4" r:id="rId3"/>
    <sheet name="Money allocation tool" sheetId="7" r:id="rId4"/>
    <sheet name="Taxes" sheetId="6" r:id="rId5"/>
  </sheets>
  <definedNames>
    <definedName name="CheckingGoal">'Money allocation tool'!#REF!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E38" i="1"/>
  <c r="I3" i="1"/>
  <c r="E31" i="1"/>
  <c r="E5" i="1"/>
  <c r="E3" i="1"/>
  <c r="E7" i="1"/>
  <c r="E18" i="1"/>
  <c r="E11" i="1"/>
  <c r="H4" i="2"/>
  <c r="E47" i="1"/>
  <c r="I9" i="1"/>
  <c r="E44" i="1"/>
  <c r="E46" i="1"/>
  <c r="I13" i="1"/>
  <c r="E43" i="1"/>
  <c r="E56" i="1"/>
  <c r="H3" i="2"/>
  <c r="H6" i="2"/>
  <c r="E34" i="1"/>
  <c r="E51" i="1"/>
  <c r="E42" i="1"/>
  <c r="I8" i="1"/>
  <c r="E48" i="1"/>
  <c r="I11" i="1"/>
  <c r="E60" i="1"/>
  <c r="E12" i="1"/>
  <c r="E26" i="1"/>
  <c r="C2" i="7"/>
  <c r="F6" i="2"/>
  <c r="H5" i="2"/>
  <c r="F5" i="2"/>
  <c r="F4" i="2"/>
  <c r="F3" i="2"/>
  <c r="F2" i="2"/>
  <c r="E17" i="1"/>
  <c r="E9" i="1"/>
  <c r="E8" i="1"/>
  <c r="E13" i="1"/>
  <c r="E21" i="1"/>
  <c r="E37" i="1"/>
  <c r="E30" i="1"/>
  <c r="E55" i="1"/>
  <c r="E52" i="1"/>
  <c r="E49" i="1"/>
  <c r="E40" i="1"/>
  <c r="E23" i="1"/>
  <c r="E20" i="1"/>
  <c r="E59" i="1"/>
  <c r="E54" i="1"/>
  <c r="E39" i="1"/>
  <c r="E28" i="1"/>
  <c r="E50" i="1"/>
  <c r="E16" i="1"/>
  <c r="E19" i="1"/>
  <c r="E41" i="1"/>
  <c r="E36" i="1"/>
  <c r="E25" i="1"/>
  <c r="E27" i="1"/>
  <c r="E24" i="1"/>
  <c r="E6" i="1"/>
  <c r="E14" i="1"/>
  <c r="I4" i="1"/>
  <c r="I2" i="1" l="1"/>
  <c r="E15" i="1"/>
  <c r="E10" i="1"/>
  <c r="E22" i="1"/>
  <c r="E4" i="1"/>
  <c r="E2" i="1"/>
  <c r="I6" i="1"/>
  <c r="I7" i="1"/>
  <c r="I12" i="1"/>
  <c r="E35" i="1"/>
  <c r="E58" i="1"/>
  <c r="E32" i="1"/>
  <c r="I5" i="1"/>
  <c r="E29" i="1"/>
  <c r="I10" i="1"/>
  <c r="E33" i="1"/>
</calcChain>
</file>

<file path=xl/sharedStrings.xml><?xml version="1.0" encoding="utf-8"?>
<sst xmlns="http://schemas.openxmlformats.org/spreadsheetml/2006/main" count="289" uniqueCount="129">
  <si>
    <t>Description</t>
  </si>
  <si>
    <t>Category</t>
  </si>
  <si>
    <t>Actual Cost</t>
  </si>
  <si>
    <t>Projected Cost</t>
  </si>
  <si>
    <t>Difference</t>
  </si>
  <si>
    <t>Expense Category</t>
  </si>
  <si>
    <t>Month &amp; Year</t>
  </si>
  <si>
    <t>Amount</t>
  </si>
  <si>
    <t>Irregular</t>
  </si>
  <si>
    <t>Car</t>
  </si>
  <si>
    <t>Dates</t>
  </si>
  <si>
    <t>Groceries</t>
  </si>
  <si>
    <t>Parking</t>
  </si>
  <si>
    <t>Home Owning</t>
  </si>
  <si>
    <t>Petrol</t>
  </si>
  <si>
    <t>Dynamic</t>
  </si>
  <si>
    <t>Household Items</t>
  </si>
  <si>
    <t>Repairs / Maintenance</t>
  </si>
  <si>
    <t>Insurance</t>
  </si>
  <si>
    <t>Events</t>
  </si>
  <si>
    <t>Misc</t>
  </si>
  <si>
    <t>Restaurants</t>
  </si>
  <si>
    <t>Savings</t>
  </si>
  <si>
    <t>Taxes</t>
  </si>
  <si>
    <t>Mortgage: Equity</t>
  </si>
  <si>
    <t>Utilities</t>
  </si>
  <si>
    <t>Mortgage: Home Insurance</t>
  </si>
  <si>
    <t>Fixed</t>
  </si>
  <si>
    <t>Mortgage: Property Taxes</t>
  </si>
  <si>
    <t>Repairs</t>
  </si>
  <si>
    <t>Bike</t>
  </si>
  <si>
    <t>Clothing</t>
  </si>
  <si>
    <t>Garden</t>
  </si>
  <si>
    <t>Phone</t>
  </si>
  <si>
    <t>Postage</t>
  </si>
  <si>
    <t>Target</t>
  </si>
  <si>
    <t>Auto</t>
  </si>
  <si>
    <t>Paycheck: Dental Insurance</t>
  </si>
  <si>
    <t>Paycheck: Health Insurance</t>
  </si>
  <si>
    <t>Term Life</t>
  </si>
  <si>
    <t>Whole Life</t>
  </si>
  <si>
    <t>Medical</t>
  </si>
  <si>
    <t>Bank Fees</t>
  </si>
  <si>
    <t>Donations</t>
  </si>
  <si>
    <t>Games</t>
  </si>
  <si>
    <t>Gifts</t>
  </si>
  <si>
    <t>Public Transportation</t>
  </si>
  <si>
    <t>Travel</t>
  </si>
  <si>
    <t>NWM Brokerage</t>
  </si>
  <si>
    <t>NWM Roth IRA</t>
  </si>
  <si>
    <t>TruStone Money Market</t>
  </si>
  <si>
    <t>Paycheck: Federal Withholding</t>
  </si>
  <si>
    <t>Paycheck: Medicare</t>
  </si>
  <si>
    <t>Paycheck: Social Security</t>
  </si>
  <si>
    <t>Paycheck: State Withholding</t>
  </si>
  <si>
    <t>Electricity</t>
  </si>
  <si>
    <t>Gas</t>
  </si>
  <si>
    <t>Internet</t>
  </si>
  <si>
    <t>Water/Trash/Sewer</t>
  </si>
  <si>
    <t>Type</t>
  </si>
  <si>
    <t>Income Source</t>
  </si>
  <si>
    <t>Extra Income</t>
  </si>
  <si>
    <t>Random Jobs</t>
  </si>
  <si>
    <t>Income 1</t>
  </si>
  <si>
    <t>Interest &amp; Dividends</t>
  </si>
  <si>
    <t>Vessel</t>
  </si>
  <si>
    <t>Active Asset?</t>
  </si>
  <si>
    <t>Value</t>
  </si>
  <si>
    <t>Asset</t>
  </si>
  <si>
    <t>Active</t>
  </si>
  <si>
    <t>Liability</t>
  </si>
  <si>
    <t>Tax Year</t>
  </si>
  <si>
    <t>Prep Fees</t>
  </si>
  <si>
    <t>AGI</t>
  </si>
  <si>
    <t>State Filed</t>
  </si>
  <si>
    <t>Preparer</t>
  </si>
  <si>
    <t>IL</t>
  </si>
  <si>
    <t>TurboTax</t>
  </si>
  <si>
    <t>Sassetti</t>
  </si>
  <si>
    <t>IL / MN</t>
  </si>
  <si>
    <t>MN</t>
  </si>
  <si>
    <t>Opal's college fund</t>
  </si>
  <si>
    <t>Personal Care</t>
  </si>
  <si>
    <t>Music</t>
  </si>
  <si>
    <t xml:space="preserve">Furniture </t>
  </si>
  <si>
    <t>Fixtures</t>
  </si>
  <si>
    <t>Subcategory</t>
  </si>
  <si>
    <t>Option</t>
  </si>
  <si>
    <t>amount</t>
  </si>
  <si>
    <t>Done?</t>
  </si>
  <si>
    <t>Work Expenses</t>
  </si>
  <si>
    <t>Federal Refund</t>
  </si>
  <si>
    <t>State Refund</t>
  </si>
  <si>
    <t>License / Tabs</t>
  </si>
  <si>
    <t>Paycheck: Vanguard 401(k)</t>
  </si>
  <si>
    <t>Paycheck: Vision Insurance</t>
  </si>
  <si>
    <t>Capital Gains</t>
  </si>
  <si>
    <t>Electronics</t>
  </si>
  <si>
    <t>Vet</t>
  </si>
  <si>
    <t>Pets</t>
  </si>
  <si>
    <t>Toys &amp; Accessories</t>
  </si>
  <si>
    <t>Therapy</t>
  </si>
  <si>
    <t>Doctor visits</t>
  </si>
  <si>
    <t>Mortgage: Interest</t>
  </si>
  <si>
    <t>It's down to</t>
  </si>
  <si>
    <t>Cleaning</t>
  </si>
  <si>
    <t>Crypto</t>
  </si>
  <si>
    <t>Crypto invest</t>
  </si>
  <si>
    <t>Bitcoin</t>
  </si>
  <si>
    <t>Teacher's Retirment Account</t>
  </si>
  <si>
    <t>Real Estate</t>
  </si>
  <si>
    <t>Class</t>
  </si>
  <si>
    <t>Stocks</t>
  </si>
  <si>
    <t>Cash</t>
  </si>
  <si>
    <t>Fixed Income</t>
  </si>
  <si>
    <t>Home Value</t>
  </si>
  <si>
    <t>Books</t>
  </si>
  <si>
    <t>Child</t>
  </si>
  <si>
    <t>Enrichment Activities</t>
  </si>
  <si>
    <t>Job</t>
  </si>
  <si>
    <t>Main Job</t>
  </si>
  <si>
    <t>CD</t>
  </si>
  <si>
    <t>Savings Account</t>
  </si>
  <si>
    <t>Mortgage</t>
  </si>
  <si>
    <t>ETF</t>
  </si>
  <si>
    <t>Roth IRA</t>
  </si>
  <si>
    <t>Budget item 1</t>
  </si>
  <si>
    <t>Budget item 2</t>
  </si>
  <si>
    <t>Checking Account has: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</si>
</sst>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m\ yyyy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15" x14ac:knownFonts="1">
    <font>
      <sz val="10"/>
      <color rgb="FF2F2B20"/>
      <name val="Franklin Gothic Book"/>
    </font>
    <font>
      <sz val="11"/>
      <color rgb="FF2F2B20"/>
      <name val="Franklin Gothic Book"/>
      <family val="2"/>
    </font>
    <font>
      <b/>
      <sz val="18"/>
      <color rgb="FF60594E"/>
      <name val="Cambria"/>
      <family val="1"/>
    </font>
    <font>
      <b/>
      <sz val="15"/>
      <color rgb="FF60594E"/>
      <name val="Franklin Gothic Book"/>
      <family val="2"/>
    </font>
    <font>
      <sz val="10"/>
      <color rgb="FF2F2B20"/>
      <name val="Cambria"/>
      <family val="1"/>
    </font>
    <font>
      <b/>
      <sz val="10"/>
      <color rgb="FF60594E"/>
      <name val="Cambria"/>
      <family val="1"/>
    </font>
    <font>
      <sz val="10"/>
      <color rgb="FF000000"/>
      <name val="Times New Roman"/>
      <family val="1"/>
    </font>
    <font>
      <sz val="10"/>
      <color rgb="FF2F2B20"/>
      <name val="Franklin Gothic Book"/>
      <family val="2"/>
    </font>
    <font>
      <sz val="10"/>
      <color rgb="FF2F2B20"/>
      <name val="Franklin Gothic Book"/>
      <family val="2"/>
    </font>
    <font>
      <sz val="8"/>
      <color rgb="FF2F2B20"/>
      <name val="Cambria"/>
      <family val="1"/>
    </font>
    <font>
      <sz val="8"/>
      <color rgb="FF2F2B20"/>
      <name val="Franklin Gothic Book"/>
      <family val="2"/>
    </font>
    <font>
      <b/>
      <sz val="10"/>
      <color rgb="FF2F2B20"/>
      <name val="Franklin Gothic Book"/>
      <family val="2"/>
    </font>
    <font>
      <sz val="10"/>
      <color rgb="FFFF0000"/>
      <name val="Franklin Gothic Book"/>
      <family val="2"/>
    </font>
    <font>
      <sz val="10"/>
      <color theme="5" tint="-0.249977111117893"/>
      <name val="Franklin Gothic Book"/>
      <family val="2"/>
    </font>
    <font>
      <sz val="8"/>
      <color rgb="FF2F2B20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1" fillId="0" borderId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1">
    <xf numFmtId="0" fontId="0" fillId="0" borderId="0" xfId="0"/>
    <xf numFmtId="6" fontId="0" fillId="0" borderId="0" xfId="0" applyNumberFormat="1"/>
    <xf numFmtId="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5" fontId="4" fillId="0" borderId="0" xfId="0" applyNumberFormat="1" applyFont="1"/>
    <xf numFmtId="165" fontId="0" fillId="0" borderId="0" xfId="0" applyNumberFormat="1"/>
    <xf numFmtId="0" fontId="6" fillId="0" borderId="0" xfId="0" applyFont="1"/>
    <xf numFmtId="0" fontId="9" fillId="0" borderId="0" xfId="0" applyFont="1"/>
    <xf numFmtId="0" fontId="10" fillId="0" borderId="0" xfId="0" applyFont="1"/>
    <xf numFmtId="164" fontId="8" fillId="0" borderId="0" xfId="0" applyNumberFormat="1" applyFont="1" applyAlignment="1">
      <alignment horizontal="left"/>
    </xf>
    <xf numFmtId="8" fontId="11" fillId="0" borderId="0" xfId="0" applyNumberFormat="1" applyFont="1"/>
    <xf numFmtId="0" fontId="11" fillId="0" borderId="0" xfId="0" applyFont="1"/>
    <xf numFmtId="166" fontId="0" fillId="0" borderId="0" xfId="0" applyNumberFormat="1"/>
    <xf numFmtId="166" fontId="8" fillId="0" borderId="0" xfId="0" applyNumberFormat="1" applyFont="1"/>
    <xf numFmtId="166" fontId="12" fillId="0" borderId="0" xfId="0" applyNumberFormat="1" applyFont="1"/>
    <xf numFmtId="0" fontId="7" fillId="0" borderId="0" xfId="0" applyFont="1"/>
    <xf numFmtId="5" fontId="7" fillId="0" borderId="0" xfId="0" applyNumberFormat="1" applyFont="1"/>
    <xf numFmtId="8" fontId="0" fillId="0" borderId="0" xfId="0" applyNumberFormat="1"/>
    <xf numFmtId="164" fontId="13" fillId="0" borderId="0" xfId="0" applyNumberFormat="1" applyFont="1" applyAlignment="1">
      <alignment horizontal="left"/>
    </xf>
    <xf numFmtId="6" fontId="7" fillId="0" borderId="0" xfId="0" applyNumberFormat="1" applyFont="1"/>
    <xf numFmtId="167" fontId="10" fillId="0" borderId="0" xfId="5" applyNumberFormat="1" applyFont="1"/>
    <xf numFmtId="165" fontId="7" fillId="0" borderId="0" xfId="0" applyNumberFormat="1" applyFont="1"/>
    <xf numFmtId="0" fontId="0" fillId="0" borderId="0" xfId="0" applyNumberFormat="1"/>
    <xf numFmtId="0" fontId="14" fillId="0" borderId="0" xfId="0" applyFont="1"/>
    <xf numFmtId="44" fontId="0" fillId="0" borderId="0" xfId="0" applyNumberFormat="1"/>
    <xf numFmtId="167" fontId="14" fillId="0" borderId="0" xfId="5" applyNumberFormat="1" applyFont="1"/>
  </cellXfs>
  <cellStyles count="6">
    <cellStyle name="Currency" xfId="5" builtinId="4" customBuiltin="1"/>
    <cellStyle name="Currency 2" xfId="4" xr:uid="{00000000-0005-0000-0000-000004000000}"/>
    <cellStyle name="Heading 1" xfId="2" builtinId="16" customBuiltin="1"/>
    <cellStyle name="Normal" xfId="0" builtinId="0" customBuiltin="1"/>
    <cellStyle name="Normal 2" xfId="3" xr:uid="{00000000-0005-0000-0000-000003000000}"/>
    <cellStyle name="Title" xfId="1" builtinId="15" customBuiltin="1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$&quot;#,##0.0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F2B20"/>
        <name val="Franklin Gothic Book"/>
        <family val="2"/>
        <scheme val="none"/>
      </font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F2B20"/>
        <name val="Franklin Gothic Book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9" formatCode="&quot;$&quot;#,##0_);\(&quot;$&quot;#,##0\)"/>
    </dxf>
    <dxf>
      <numFmt numFmtId="164" formatCode="mmm\ yyyy"/>
      <alignment horizontal="left" vertical="bottom" textRotation="0" wrapText="0" indent="0" justifyLastLine="0" shrinkToFit="0" readingOrder="0"/>
    </dxf>
    <dxf>
      <numFmt numFmtId="164" formatCode="mmm\ yyyy"/>
      <alignment horizontal="left" vertical="bottom" textRotation="0" wrapText="0" indent="0" justifyLastLine="0" shrinkToFit="0" readingOrder="0"/>
    </dxf>
    <dxf>
      <numFmt numFmtId="9" formatCode="&quot;$&quot;#,##0_);\(&quot;$&quot;#,##0\)"/>
    </dxf>
    <dxf>
      <numFmt numFmtId="164" formatCode="mmm\ 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2F2B20"/>
        <family val="2"/>
      </font>
      <numFmt numFmtId="167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8"/>
        <color rgb="FF2F2B20"/>
        <family val="2"/>
      </font>
      <numFmt numFmtId="167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8"/>
        <color rgb="FF2F2B20"/>
      </font>
      <numFmt numFmtId="167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8"/>
        <color rgb="FF2F2B20"/>
      </font>
    </dxf>
    <dxf>
      <font>
        <strike val="0"/>
        <outline val="0"/>
        <shadow val="0"/>
        <u val="none"/>
        <vertAlign val="baseline"/>
        <sz val="8"/>
        <color rgb="FF2F2B20"/>
      </font>
    </dxf>
    <dxf>
      <font>
        <strike val="0"/>
        <outline val="0"/>
        <shadow val="0"/>
        <u val="none"/>
        <vertAlign val="baseline"/>
        <sz val="8"/>
        <color rgb="FF2F2B20"/>
      </font>
    </dxf>
    <dxf>
      <font>
        <strike val="0"/>
        <outline val="0"/>
        <shadow val="0"/>
        <u val="none"/>
        <vertAlign val="baseline"/>
        <sz val="8"/>
        <color rgb="FF2F2B2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Expenses" displayName="monthlyExpenses" ref="A1:E60" totalsRowShown="0" headerRowDxfId="25" dataDxfId="24">
  <autoFilter ref="A1:E60" xr:uid="{CE46233E-44EC-4658-943E-DDB3E53E51AA}"/>
  <sortState xmlns:xlrd2="http://schemas.microsoft.com/office/spreadsheetml/2017/richdata2" ref="A2:E60">
    <sortCondition ref="C1:C60"/>
  </sortState>
  <tableColumns count="5">
    <tableColumn id="1" xr3:uid="{00000000-0010-0000-0000-000001000000}" name="Subcategory" totalsRowLabel="Total" dataDxfId="23"/>
    <tableColumn id="2" xr3:uid="{00000000-0010-0000-0000-000002000000}" name="Category" dataDxfId="22"/>
    <tableColumn id="3" xr3:uid="{00000000-0010-0000-0000-000003000000}" name="Actual Cost" dataDxfId="21" dataCellStyle="Currency"/>
    <tableColumn id="5" xr3:uid="{00000000-0010-0000-0000-000005000000}" name="Projected Cost" dataDxfId="20" dataCellStyle="Currency"/>
    <tableColumn id="6" xr3:uid="{00000000-0010-0000-0000-000006000000}" name="Difference" totalsRowFunction="sum" dataDxfId="19" dataCellStyle="Currency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ummedExpenses4Month" displayName="summedExpenses4Month" ref="G1:I13" totalsRowShown="0">
  <autoFilter ref="G1:I13" xr:uid="{00000000-0009-0000-0100-000002000000}"/>
  <sortState xmlns:xlrd2="http://schemas.microsoft.com/office/spreadsheetml/2017/richdata2" ref="G2:I12">
    <sortCondition ref="I1:I12"/>
  </sortState>
  <tableColumns count="3">
    <tableColumn id="1" xr3:uid="{00000000-0010-0000-0100-000001000000}" name="Expense Category" totalsRowLabel="Total"/>
    <tableColumn id="2" xr3:uid="{00000000-0010-0000-0100-000002000000}" name="Month &amp; Year" dataDxfId="18"/>
    <tableColumn id="3" xr3:uid="{00000000-0010-0000-0100-000003000000}" name="Amount" totalsRowFunction="sum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nthlyIncome" displayName="monthlyIncome" ref="A1:D6" totalsRowShown="0">
  <autoFilter ref="A1:D6" xr:uid="{00000000-0009-0000-0100-000003000000}"/>
  <sortState xmlns:xlrd2="http://schemas.microsoft.com/office/spreadsheetml/2017/richdata2" ref="A2:D6">
    <sortCondition descending="1" ref="B1:B6"/>
  </sortState>
  <tableColumns count="4">
    <tableColumn id="1" xr3:uid="{00000000-0010-0000-0200-000001000000}" name="Description" totalsRowLabel="Total"/>
    <tableColumn id="2" xr3:uid="{00000000-0010-0000-0200-000002000000}" name="Category"/>
    <tableColumn id="3" xr3:uid="{00000000-0010-0000-0200-000003000000}" name="Type"/>
    <tableColumn id="4" xr3:uid="{00000000-0010-0000-0200-000004000000}" name="Amount" totalsRowFunction="sum" dataDxfId="17">
      <calculatedColumnFormula>6153.85*2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ummedMonthlyIncome" displayName="summedMonthlyIncome" ref="F1:H6" totalsRowShown="0">
  <autoFilter ref="F1:H6" xr:uid="{00000000-0009-0000-0100-000004000000}"/>
  <tableColumns count="3">
    <tableColumn id="1" xr3:uid="{00000000-0010-0000-0300-000001000000}" name="Income Source" totalsRowLabel="Total"/>
    <tableColumn id="2" xr3:uid="{00000000-0010-0000-0300-000002000000}" name="Month &amp; Year" dataDxfId="16"/>
    <tableColumn id="3" xr3:uid="{00000000-0010-0000-0300-000003000000}" name="Amount" totalsRowFunction="su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xpenseArchive" displayName="ExpenseArchive" ref="A1:C25" totalsRowShown="0">
  <autoFilter ref="A1:C25" xr:uid="{E48AEFB8-0753-4598-B095-A51F208547B0}"/>
  <sortState xmlns:xlrd2="http://schemas.microsoft.com/office/spreadsheetml/2017/richdata2" ref="A2:C25">
    <sortCondition descending="1" ref="B1:B25"/>
  </sortState>
  <tableColumns count="3">
    <tableColumn id="1" xr3:uid="{00000000-0010-0000-0400-000001000000}" name="Expense Category" totalsRowLabel="Total"/>
    <tableColumn id="2" xr3:uid="{00000000-0010-0000-0400-000002000000}" name="Month &amp; Year" dataDxfId="15"/>
    <tableColumn id="3" xr3:uid="{00000000-0010-0000-0400-000003000000}" name="Amount" totalsRowFunction="sum" dataDxfId="14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comeArchive" displayName="IncomeArchive" ref="E1:G5" totalsRowShown="0">
  <autoFilter ref="E1:G5" xr:uid="{DE68394C-48FC-4C74-8F44-FA43C8D7C4C2}"/>
  <sortState xmlns:xlrd2="http://schemas.microsoft.com/office/spreadsheetml/2017/richdata2" ref="E2:G5">
    <sortCondition descending="1" ref="F1:F5"/>
  </sortState>
  <tableColumns count="3">
    <tableColumn id="1" xr3:uid="{00000000-0010-0000-0500-000001000000}" name="Income Source" totalsRowLabel="Total"/>
    <tableColumn id="2" xr3:uid="{00000000-0010-0000-0500-000002000000}" name="Month &amp; Year"/>
    <tableColumn id="3" xr3:uid="{00000000-0010-0000-0500-000003000000}" name="Amount" totalsRowFunction="sum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ssetArchive" displayName="AssetArchive" ref="I1:N15" totalsRowShown="0">
  <autoFilter ref="I1:N15" xr:uid="{00000000-0009-0000-0100-000007000000}"/>
  <sortState xmlns:xlrd2="http://schemas.microsoft.com/office/spreadsheetml/2017/richdata2" ref="I2:N15">
    <sortCondition ref="M1:M15"/>
  </sortState>
  <tableColumns count="6">
    <tableColumn id="1" xr3:uid="{00000000-0010-0000-0600-000001000000}" name="Vessel" totalsRowLabel="Total"/>
    <tableColumn id="2" xr3:uid="{00000000-0010-0000-0600-000002000000}" name="Type"/>
    <tableColumn id="6" xr3:uid="{7CA58C98-85DC-4300-BA7C-5D668FDEF67F}" name="Class" dataDxfId="13"/>
    <tableColumn id="3" xr3:uid="{00000000-0010-0000-0600-000003000000}" name="Active Asset?"/>
    <tableColumn id="4" xr3:uid="{00000000-0010-0000-0600-000004000000}" name="Month &amp; Year"/>
    <tableColumn id="5" xr3:uid="{00000000-0010-0000-0600-000005000000}" name="Value" totalsRowFunction="sum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152886-3136-45D7-9473-B4BA92CD9D26}" name="Allocations" displayName="Allocations" ref="A4:C6" totalsRowShown="0" headerRowDxfId="12">
  <autoFilter ref="A4:C6" xr:uid="{D9D9D3D7-52C6-4B5D-A8F4-4F68233D11DB}"/>
  <sortState xmlns:xlrd2="http://schemas.microsoft.com/office/spreadsheetml/2017/richdata2" ref="A5:C6">
    <sortCondition ref="B4:B6"/>
  </sortState>
  <tableColumns count="3">
    <tableColumn id="1" xr3:uid="{D8DBD909-EE38-4335-AD11-F52ADAAE1004}" name="Option"/>
    <tableColumn id="2" xr3:uid="{0318E44B-BC24-48BB-A1F3-850C2C841482}" name="amount" dataDxfId="11"/>
    <tableColumn id="3" xr3:uid="{3C077E8B-7468-4AEE-8C03-994BFE22D2C8}" name="Done?" dataDxfId="10">
      <calculatedColumnFormula>154.84+118.53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66C756-DF8E-4A30-8D42-CF3AA77C534D}" name="TaxHistory" displayName="TaxHistory" ref="A1:G10" totalsRowShown="0">
  <autoFilter ref="A1:G10" xr:uid="{CB7BD223-EDC9-4FB6-8D14-6A9B04BCA24E}"/>
  <sortState xmlns:xlrd2="http://schemas.microsoft.com/office/spreadsheetml/2017/richdata2" ref="A2:G10">
    <sortCondition ref="A1:A10"/>
  </sortState>
  <tableColumns count="7">
    <tableColumn id="1" xr3:uid="{F5AAC1A4-9F47-466B-BB3D-5E10E007720D}" name="Tax Year"/>
    <tableColumn id="2" xr3:uid="{F6621E89-A1BD-4BFC-B5D9-680ECACCFFAC}" name="Federal Refund" dataDxfId="9"/>
    <tableColumn id="3" xr3:uid="{86CF97FE-D6FE-4D7F-995E-EACE67292377}" name="State Refund" dataDxfId="8"/>
    <tableColumn id="4" xr3:uid="{136FBEFF-B222-4BEE-AEFB-BA937E3C3517}" name="Prep Fees" dataDxfId="7"/>
    <tableColumn id="5" xr3:uid="{8C545CB8-37ED-44C5-B0F0-88607FE8E306}" name="AGI" dataDxfId="6"/>
    <tableColumn id="6" xr3:uid="{FAB17E35-B442-4E54-8B5D-528AA5F6D0ED}" name="State Filed" dataDxfId="5"/>
    <tableColumn id="7" xr3:uid="{2FD3D43D-858B-47D5-97E0-72C2616E40BA}" name="Prepar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0"/>
  <sheetViews>
    <sheetView zoomScale="85" zoomScaleNormal="85" workbookViewId="0">
      <selection activeCell="G4" sqref="G4"/>
    </sheetView>
  </sheetViews>
  <sheetFormatPr defaultRowHeight="13.5" x14ac:dyDescent="0.35"/>
  <cols>
    <col min="1" max="1" width="21.4140625" customWidth="1"/>
    <col min="2" max="2" width="10.58203125" bestFit="1" customWidth="1"/>
    <col min="3" max="3" width="10.5" customWidth="1"/>
    <col min="4" max="4" width="12.08203125" bestFit="1" customWidth="1"/>
    <col min="5" max="5" width="9.75" customWidth="1"/>
    <col min="7" max="7" width="18" bestFit="1" customWidth="1"/>
  </cols>
  <sheetData>
    <row r="1" spans="1:9" x14ac:dyDescent="0.35">
      <c r="A1" s="12" t="s">
        <v>86</v>
      </c>
      <c r="B1" s="12" t="s">
        <v>1</v>
      </c>
      <c r="C1" s="12" t="s">
        <v>2</v>
      </c>
      <c r="D1" s="12" t="s">
        <v>3</v>
      </c>
      <c r="E1" s="12" t="s">
        <v>4</v>
      </c>
      <c r="G1" s="7" t="s">
        <v>5</v>
      </c>
      <c r="H1" s="8" t="s">
        <v>6</v>
      </c>
      <c r="I1" s="7" t="s">
        <v>7</v>
      </c>
    </row>
    <row r="2" spans="1:9" x14ac:dyDescent="0.35">
      <c r="A2" s="13" t="s">
        <v>43</v>
      </c>
      <c r="B2" s="13" t="s">
        <v>20</v>
      </c>
      <c r="C2" s="25"/>
      <c r="D2" s="25"/>
      <c r="E2" s="25">
        <f>monthlyExpenses[[#This Row],[Projected Cost]]-monthlyExpenses[[#This Row],[Actual Cost]]</f>
        <v>0</v>
      </c>
      <c r="G2" t="s">
        <v>9</v>
      </c>
      <c r="H2" s="14">
        <v>44378</v>
      </c>
      <c r="I2" s="2">
        <f>SUMIF(monthlyExpenses[Category],summedExpenses4Month[[#This Row],[Expense Category]],monthlyExpenses[Actual Cost])</f>
        <v>0</v>
      </c>
    </row>
    <row r="3" spans="1:9" x14ac:dyDescent="0.35">
      <c r="A3" s="13" t="s">
        <v>47</v>
      </c>
      <c r="B3" s="13" t="s">
        <v>20</v>
      </c>
      <c r="C3" s="25"/>
      <c r="D3" s="25"/>
      <c r="E3" s="25">
        <f>monthlyExpenses[[#This Row],[Projected Cost]]-monthlyExpenses[[#This Row],[Actual Cost]]</f>
        <v>0</v>
      </c>
      <c r="G3" t="s">
        <v>10</v>
      </c>
      <c r="H3" s="14">
        <v>44378</v>
      </c>
      <c r="I3" s="2">
        <f>SUMIF(monthlyExpenses[Category],summedExpenses4Month[[#This Row],[Expense Category]],monthlyExpenses[Actual Cost])</f>
        <v>0</v>
      </c>
    </row>
    <row r="4" spans="1:9" x14ac:dyDescent="0.35">
      <c r="A4" s="13" t="s">
        <v>95</v>
      </c>
      <c r="B4" s="13" t="s">
        <v>18</v>
      </c>
      <c r="C4" s="25"/>
      <c r="D4" s="25"/>
      <c r="E4" s="25">
        <f>monthlyExpenses[[#This Row],[Projected Cost]]-monthlyExpenses[[#This Row],[Actual Cost]]</f>
        <v>0</v>
      </c>
      <c r="G4" t="s">
        <v>25</v>
      </c>
      <c r="H4" s="14">
        <v>44378</v>
      </c>
      <c r="I4" s="2">
        <f>SUMIF(monthlyExpenses[Category],summedExpenses4Month[[#This Row],[Expense Category]],monthlyExpenses[Actual Cost])</f>
        <v>0</v>
      </c>
    </row>
    <row r="5" spans="1:9" x14ac:dyDescent="0.35">
      <c r="A5" s="13" t="s">
        <v>32</v>
      </c>
      <c r="B5" s="13" t="s">
        <v>16</v>
      </c>
      <c r="C5" s="25"/>
      <c r="D5" s="25"/>
      <c r="E5" s="25">
        <f>monthlyExpenses[[#This Row],[Projected Cost]]-monthlyExpenses[[#This Row],[Actual Cost]]</f>
        <v>0</v>
      </c>
      <c r="G5" t="s">
        <v>18</v>
      </c>
      <c r="H5" s="14">
        <v>44378</v>
      </c>
      <c r="I5" s="2">
        <f>SUMIF(monthlyExpenses[Category],summedExpenses4Month[[#This Row],[Expense Category]],monthlyExpenses[Actual Cost])</f>
        <v>0</v>
      </c>
    </row>
    <row r="6" spans="1:9" x14ac:dyDescent="0.35">
      <c r="A6" s="13" t="s">
        <v>19</v>
      </c>
      <c r="B6" s="13" t="s">
        <v>10</v>
      </c>
      <c r="C6" s="25"/>
      <c r="D6" s="25"/>
      <c r="E6" s="25">
        <f>monthlyExpenses[[#This Row],[Projected Cost]]-monthlyExpenses[[#This Row],[Actual Cost]]</f>
        <v>0</v>
      </c>
      <c r="G6" t="s">
        <v>16</v>
      </c>
      <c r="H6" s="14">
        <v>44378</v>
      </c>
      <c r="I6" s="2">
        <f>SUMIF(monthlyExpenses[Category],summedExpenses4Month[[#This Row],[Expense Category]],monthlyExpenses[Actual Cost])</f>
        <v>0</v>
      </c>
    </row>
    <row r="7" spans="1:9" x14ac:dyDescent="0.35">
      <c r="A7" s="13" t="s">
        <v>12</v>
      </c>
      <c r="B7" s="13" t="s">
        <v>9</v>
      </c>
      <c r="C7" s="25"/>
      <c r="D7" s="25"/>
      <c r="E7" s="25">
        <f>monthlyExpenses[[#This Row],[Projected Cost]]-monthlyExpenses[[#This Row],[Actual Cost]]</f>
        <v>0</v>
      </c>
      <c r="G7" t="s">
        <v>11</v>
      </c>
      <c r="H7" s="14">
        <v>44378</v>
      </c>
      <c r="I7" s="2">
        <f>SUMIF(monthlyExpenses[Category],summedExpenses4Month[[#This Row],[Expense Category]],monthlyExpenses[Actual Cost])</f>
        <v>0</v>
      </c>
    </row>
    <row r="8" spans="1:9" x14ac:dyDescent="0.35">
      <c r="A8" s="13" t="s">
        <v>56</v>
      </c>
      <c r="B8" s="13" t="s">
        <v>25</v>
      </c>
      <c r="C8" s="25"/>
      <c r="D8" s="25"/>
      <c r="E8" s="25">
        <f>monthlyExpenses[[#This Row],[Projected Cost]]-monthlyExpenses[[#This Row],[Actual Cost]]</f>
        <v>0</v>
      </c>
      <c r="G8" t="s">
        <v>99</v>
      </c>
      <c r="H8" s="14">
        <v>44378</v>
      </c>
      <c r="I8" s="2">
        <f>SUMIF(monthlyExpenses[Category],summedExpenses4Month[[#This Row],[Expense Category]],monthlyExpenses[Actual Cost])</f>
        <v>0</v>
      </c>
    </row>
    <row r="9" spans="1:9" x14ac:dyDescent="0.35">
      <c r="A9" s="13" t="s">
        <v>57</v>
      </c>
      <c r="B9" s="13" t="s">
        <v>25</v>
      </c>
      <c r="C9" s="25"/>
      <c r="D9" s="25"/>
      <c r="E9" s="25">
        <f>monthlyExpenses[[#This Row],[Projected Cost]]-monthlyExpenses[[#This Row],[Actual Cost]]</f>
        <v>0</v>
      </c>
      <c r="G9" t="s">
        <v>20</v>
      </c>
      <c r="H9" s="14">
        <v>44378</v>
      </c>
      <c r="I9" s="2">
        <f>SUMIF(monthlyExpenses[Category],summedExpenses4Month[[#This Row],[Expense Category]],monthlyExpenses[Actual Cost])</f>
        <v>0</v>
      </c>
    </row>
    <row r="10" spans="1:9" x14ac:dyDescent="0.35">
      <c r="A10" s="13" t="s">
        <v>37</v>
      </c>
      <c r="B10" s="13" t="s">
        <v>18</v>
      </c>
      <c r="C10" s="25"/>
      <c r="D10" s="25"/>
      <c r="E10" s="25">
        <f>monthlyExpenses[[#This Row],[Projected Cost]]-monthlyExpenses[[#This Row],[Actual Cost]]</f>
        <v>0</v>
      </c>
      <c r="G10" t="s">
        <v>23</v>
      </c>
      <c r="H10" s="14">
        <v>44378</v>
      </c>
      <c r="I10" s="2">
        <f>SUMIF(monthlyExpenses[Category],summedExpenses4Month[[#This Row],[Expense Category]],monthlyExpenses[Actual Cost])</f>
        <v>0</v>
      </c>
    </row>
    <row r="11" spans="1:9" x14ac:dyDescent="0.35">
      <c r="A11" s="13" t="s">
        <v>93</v>
      </c>
      <c r="B11" s="13" t="s">
        <v>9</v>
      </c>
      <c r="C11" s="25"/>
      <c r="D11" s="25"/>
      <c r="E11" s="25">
        <f>monthlyExpenses[[#This Row],[Projected Cost]]-monthlyExpenses[[#This Row],[Actual Cost]]</f>
        <v>0</v>
      </c>
      <c r="G11" t="s">
        <v>13</v>
      </c>
      <c r="H11" s="14">
        <v>44378</v>
      </c>
      <c r="I11" s="2">
        <f>SUMIF(monthlyExpenses[Category],summedExpenses4Month[[#This Row],[Expense Category]],monthlyExpenses[Actual Cost])</f>
        <v>0</v>
      </c>
    </row>
    <row r="12" spans="1:9" x14ac:dyDescent="0.35">
      <c r="A12" s="13" t="s">
        <v>44</v>
      </c>
      <c r="B12" s="13" t="s">
        <v>20</v>
      </c>
      <c r="C12" s="25"/>
      <c r="D12" s="25"/>
      <c r="E12" s="25">
        <f>monthlyExpenses[[#This Row],[Projected Cost]]-monthlyExpenses[[#This Row],[Actual Cost]]</f>
        <v>0</v>
      </c>
      <c r="G12" t="s">
        <v>22</v>
      </c>
      <c r="H12" s="14">
        <v>44378</v>
      </c>
      <c r="I12" s="2">
        <f>SUMIF(monthlyExpenses[Category],summedExpenses4Month[[#This Row],[Expense Category]],monthlyExpenses[Actual Cost])</f>
        <v>0</v>
      </c>
    </row>
    <row r="13" spans="1:9" x14ac:dyDescent="0.35">
      <c r="A13" s="13" t="s">
        <v>55</v>
      </c>
      <c r="B13" s="13" t="s">
        <v>25</v>
      </c>
      <c r="C13" s="25"/>
      <c r="D13" s="25"/>
      <c r="E13" s="25">
        <f>monthlyExpenses[[#This Row],[Projected Cost]]-monthlyExpenses[[#This Row],[Actual Cost]]</f>
        <v>0</v>
      </c>
      <c r="G13" t="s">
        <v>117</v>
      </c>
      <c r="H13" s="14">
        <v>44378</v>
      </c>
      <c r="I13" s="2">
        <f>SUMIF(monthlyExpenses[Category],summedExpenses4Month[[#This Row],[Expense Category]],monthlyExpenses[Actual Cost])</f>
        <v>0</v>
      </c>
    </row>
    <row r="14" spans="1:9" x14ac:dyDescent="0.35">
      <c r="A14" s="13" t="s">
        <v>17</v>
      </c>
      <c r="B14" s="13" t="s">
        <v>9</v>
      </c>
      <c r="C14" s="25"/>
      <c r="D14" s="25"/>
      <c r="E14" s="25">
        <f>monthlyExpenses[[#This Row],[Projected Cost]]-monthlyExpenses[[#This Row],[Actual Cost]]</f>
        <v>0</v>
      </c>
    </row>
    <row r="15" spans="1:9" x14ac:dyDescent="0.35">
      <c r="A15" s="13" t="s">
        <v>82</v>
      </c>
      <c r="B15" s="13" t="s">
        <v>20</v>
      </c>
      <c r="C15" s="25"/>
      <c r="D15" s="25"/>
      <c r="E15" s="25">
        <f>monthlyExpenses[[#This Row],[Projected Cost]]-monthlyExpenses[[#This Row],[Actual Cost]]</f>
        <v>0</v>
      </c>
      <c r="G15" s="2"/>
    </row>
    <row r="16" spans="1:9" x14ac:dyDescent="0.35">
      <c r="A16" s="13" t="s">
        <v>85</v>
      </c>
      <c r="B16" s="13" t="s">
        <v>16</v>
      </c>
      <c r="C16" s="25"/>
      <c r="D16" s="25"/>
      <c r="E16" s="25">
        <f>monthlyExpenses[[#This Row],[Projected Cost]]-monthlyExpenses[[#This Row],[Actual Cost]]</f>
        <v>0</v>
      </c>
    </row>
    <row r="17" spans="1:5" x14ac:dyDescent="0.35">
      <c r="A17" s="13" t="s">
        <v>58</v>
      </c>
      <c r="B17" s="13" t="s">
        <v>25</v>
      </c>
      <c r="C17" s="25"/>
      <c r="D17" s="25"/>
      <c r="E17" s="25">
        <f>monthlyExpenses[[#This Row],[Projected Cost]]-monthlyExpenses[[#This Row],[Actual Cost]]</f>
        <v>0</v>
      </c>
    </row>
    <row r="18" spans="1:5" x14ac:dyDescent="0.35">
      <c r="A18" s="13" t="s">
        <v>14</v>
      </c>
      <c r="B18" s="13" t="s">
        <v>9</v>
      </c>
      <c r="C18" s="25"/>
      <c r="D18" s="25"/>
      <c r="E18" s="25">
        <f>monthlyExpenses[[#This Row],[Projected Cost]]-monthlyExpenses[[#This Row],[Actual Cost]]</f>
        <v>0</v>
      </c>
    </row>
    <row r="19" spans="1:5" x14ac:dyDescent="0.35">
      <c r="A19" s="13" t="s">
        <v>105</v>
      </c>
      <c r="B19" s="13" t="s">
        <v>16</v>
      </c>
      <c r="C19" s="25"/>
      <c r="D19" s="25"/>
      <c r="E19" s="25">
        <f>monthlyExpenses[[#This Row],[Projected Cost]]-monthlyExpenses[[#This Row],[Actual Cost]]</f>
        <v>0</v>
      </c>
    </row>
    <row r="20" spans="1:5" x14ac:dyDescent="0.35">
      <c r="A20" s="13" t="s">
        <v>102</v>
      </c>
      <c r="B20" s="13" t="s">
        <v>41</v>
      </c>
      <c r="C20" s="25"/>
      <c r="D20" s="25"/>
      <c r="E20" s="25">
        <f>monthlyExpenses[[#This Row],[Projected Cost]]-monthlyExpenses[[#This Row],[Actual Cost]]</f>
        <v>0</v>
      </c>
    </row>
    <row r="21" spans="1:5" x14ac:dyDescent="0.35">
      <c r="A21" s="13" t="s">
        <v>52</v>
      </c>
      <c r="B21" s="13" t="s">
        <v>23</v>
      </c>
      <c r="C21" s="25"/>
      <c r="D21" s="25"/>
      <c r="E21" s="25">
        <f>monthlyExpenses[[#This Row],[Projected Cost]]-monthlyExpenses[[#This Row],[Actual Cost]]</f>
        <v>0</v>
      </c>
    </row>
    <row r="22" spans="1:5" x14ac:dyDescent="0.35">
      <c r="A22" s="13" t="s">
        <v>38</v>
      </c>
      <c r="B22" s="13" t="s">
        <v>18</v>
      </c>
      <c r="C22" s="25"/>
      <c r="D22" s="25"/>
      <c r="E22" s="25">
        <f>monthlyExpenses[[#This Row],[Projected Cost]]-monthlyExpenses[[#This Row],[Actual Cost]]</f>
        <v>0</v>
      </c>
    </row>
    <row r="23" spans="1:5" x14ac:dyDescent="0.35">
      <c r="A23" s="13" t="s">
        <v>101</v>
      </c>
      <c r="B23" s="13" t="s">
        <v>41</v>
      </c>
      <c r="C23" s="25"/>
      <c r="D23" s="25"/>
      <c r="E23" s="25">
        <f>monthlyExpenses[[#This Row],[Projected Cost]]-monthlyExpenses[[#This Row],[Actual Cost]]</f>
        <v>0</v>
      </c>
    </row>
    <row r="24" spans="1:5" x14ac:dyDescent="0.35">
      <c r="A24" s="13" t="s">
        <v>26</v>
      </c>
      <c r="B24" s="13" t="s">
        <v>13</v>
      </c>
      <c r="C24" s="25"/>
      <c r="D24" s="25"/>
      <c r="E24" s="25">
        <f>monthlyExpenses[[#This Row],[Projected Cost]]-monthlyExpenses[[#This Row],[Actual Cost]]</f>
        <v>0</v>
      </c>
    </row>
    <row r="25" spans="1:5" x14ac:dyDescent="0.35">
      <c r="A25" s="13" t="s">
        <v>28</v>
      </c>
      <c r="B25" s="13" t="s">
        <v>13</v>
      </c>
      <c r="C25" s="25"/>
      <c r="D25" s="25"/>
      <c r="E25" s="25">
        <f>monthlyExpenses[[#This Row],[Projected Cost]]-monthlyExpenses[[#This Row],[Actual Cost]]</f>
        <v>0</v>
      </c>
    </row>
    <row r="26" spans="1:5" x14ac:dyDescent="0.35">
      <c r="A26" s="13" t="s">
        <v>81</v>
      </c>
      <c r="B26" s="13" t="s">
        <v>22</v>
      </c>
      <c r="C26" s="25"/>
      <c r="D26" s="25"/>
      <c r="E26" s="25">
        <f>monthlyExpenses[[#This Row],[Projected Cost]]-monthlyExpenses[[#This Row],[Actual Cost]]</f>
        <v>0</v>
      </c>
    </row>
    <row r="27" spans="1:5" x14ac:dyDescent="0.35">
      <c r="A27" s="13" t="s">
        <v>103</v>
      </c>
      <c r="B27" s="13" t="s">
        <v>13</v>
      </c>
      <c r="C27" s="25"/>
      <c r="D27" s="25"/>
      <c r="E27" s="25">
        <f>monthlyExpenses[[#This Row],[Projected Cost]]-monthlyExpenses[[#This Row],[Actual Cost]]</f>
        <v>0</v>
      </c>
    </row>
    <row r="28" spans="1:5" x14ac:dyDescent="0.35">
      <c r="A28" s="13" t="s">
        <v>35</v>
      </c>
      <c r="B28" s="13" t="s">
        <v>16</v>
      </c>
      <c r="C28" s="25"/>
      <c r="D28" s="25"/>
      <c r="E28" s="25">
        <f>monthlyExpenses[[#This Row],[Projected Cost]]-monthlyExpenses[[#This Row],[Actual Cost]]</f>
        <v>0</v>
      </c>
    </row>
    <row r="29" spans="1:5" x14ac:dyDescent="0.35">
      <c r="A29" s="13" t="s">
        <v>54</v>
      </c>
      <c r="B29" s="13" t="s">
        <v>23</v>
      </c>
      <c r="C29" s="25"/>
      <c r="D29" s="25"/>
      <c r="E29" s="25">
        <f>monthlyExpenses[[#This Row],[Projected Cost]]-monthlyExpenses[[#This Row],[Actual Cost]]</f>
        <v>0</v>
      </c>
    </row>
    <row r="30" spans="1:5" x14ac:dyDescent="0.35">
      <c r="A30" s="13" t="s">
        <v>49</v>
      </c>
      <c r="B30" s="13" t="s">
        <v>22</v>
      </c>
      <c r="C30" s="25"/>
      <c r="D30" s="25"/>
      <c r="E30" s="25">
        <f>monthlyExpenses[[#This Row],[Projected Cost]]-monthlyExpenses[[#This Row],[Actual Cost]]</f>
        <v>0</v>
      </c>
    </row>
    <row r="31" spans="1:5" x14ac:dyDescent="0.35">
      <c r="A31" s="13" t="s">
        <v>11</v>
      </c>
      <c r="B31" s="13" t="s">
        <v>11</v>
      </c>
      <c r="C31" s="25"/>
      <c r="D31" s="25"/>
      <c r="E31" s="25">
        <f>monthlyExpenses[[#This Row],[Projected Cost]]-monthlyExpenses[[#This Row],[Actual Cost]]</f>
        <v>0</v>
      </c>
    </row>
    <row r="32" spans="1:5" x14ac:dyDescent="0.35">
      <c r="A32" s="13" t="s">
        <v>21</v>
      </c>
      <c r="B32" s="13" t="s">
        <v>10</v>
      </c>
      <c r="C32" s="25"/>
      <c r="D32" s="25"/>
      <c r="E32" s="25">
        <f>monthlyExpenses[[#This Row],[Projected Cost]]-monthlyExpenses[[#This Row],[Actual Cost]]</f>
        <v>0</v>
      </c>
    </row>
    <row r="33" spans="1:5" x14ac:dyDescent="0.35">
      <c r="A33" s="13" t="s">
        <v>53</v>
      </c>
      <c r="B33" s="13" t="s">
        <v>23</v>
      </c>
      <c r="C33" s="25"/>
      <c r="D33" s="25"/>
      <c r="E33" s="25">
        <f>monthlyExpenses[[#This Row],[Projected Cost]]-monthlyExpenses[[#This Row],[Actual Cost]]</f>
        <v>0</v>
      </c>
    </row>
    <row r="34" spans="1:5" x14ac:dyDescent="0.35">
      <c r="A34" s="13" t="s">
        <v>48</v>
      </c>
      <c r="B34" s="13" t="s">
        <v>22</v>
      </c>
      <c r="C34" s="25"/>
      <c r="D34" s="25"/>
      <c r="E34" s="25">
        <f>monthlyExpenses[[#This Row],[Projected Cost]]-monthlyExpenses[[#This Row],[Actual Cost]]</f>
        <v>0</v>
      </c>
    </row>
    <row r="35" spans="1:5" x14ac:dyDescent="0.35">
      <c r="A35" s="13" t="s">
        <v>51</v>
      </c>
      <c r="B35" s="13" t="s">
        <v>23</v>
      </c>
      <c r="C35" s="25"/>
      <c r="D35" s="25"/>
      <c r="E35" s="25">
        <f>monthlyExpenses[[#This Row],[Projected Cost]]-monthlyExpenses[[#This Row],[Actual Cost]]</f>
        <v>0</v>
      </c>
    </row>
    <row r="36" spans="1:5" x14ac:dyDescent="0.35">
      <c r="A36" s="13" t="s">
        <v>29</v>
      </c>
      <c r="B36" s="13" t="s">
        <v>13</v>
      </c>
      <c r="C36" s="25"/>
      <c r="D36" s="25"/>
      <c r="E36" s="25">
        <f>monthlyExpenses[[#This Row],[Projected Cost]]-monthlyExpenses[[#This Row],[Actual Cost]]</f>
        <v>0</v>
      </c>
    </row>
    <row r="37" spans="1:5" x14ac:dyDescent="0.35">
      <c r="A37" s="13" t="s">
        <v>94</v>
      </c>
      <c r="B37" s="13" t="s">
        <v>22</v>
      </c>
      <c r="C37" s="25"/>
      <c r="D37" s="25"/>
      <c r="E37" s="25">
        <f>monthlyExpenses[[#This Row],[Projected Cost]]-monthlyExpenses[[#This Row],[Actual Cost]]</f>
        <v>0</v>
      </c>
    </row>
    <row r="38" spans="1:5" x14ac:dyDescent="0.35">
      <c r="A38" s="13" t="s">
        <v>24</v>
      </c>
      <c r="B38" s="13" t="s">
        <v>13</v>
      </c>
      <c r="C38" s="25"/>
      <c r="D38" s="25"/>
      <c r="E38" s="25">
        <f>monthlyExpenses[[#This Row],[Projected Cost]]-monthlyExpenses[[#This Row],[Actual Cost]]</f>
        <v>0</v>
      </c>
    </row>
    <row r="39" spans="1:5" x14ac:dyDescent="0.35">
      <c r="A39" s="13" t="s">
        <v>36</v>
      </c>
      <c r="B39" s="13" t="s">
        <v>18</v>
      </c>
      <c r="C39" s="25"/>
      <c r="D39" s="25"/>
      <c r="E39" s="25">
        <f>monthlyExpenses[[#This Row],[Projected Cost]]-monthlyExpenses[[#This Row],[Actual Cost]]</f>
        <v>0</v>
      </c>
    </row>
    <row r="40" spans="1:5" x14ac:dyDescent="0.35">
      <c r="A40" s="13" t="s">
        <v>42</v>
      </c>
      <c r="B40" s="13" t="s">
        <v>20</v>
      </c>
      <c r="C40" s="25"/>
      <c r="D40" s="25"/>
      <c r="E40" s="25">
        <f>monthlyExpenses[[#This Row],[Projected Cost]]-monthlyExpenses[[#This Row],[Actual Cost]]</f>
        <v>0</v>
      </c>
    </row>
    <row r="41" spans="1:5" x14ac:dyDescent="0.35">
      <c r="A41" s="13" t="s">
        <v>30</v>
      </c>
      <c r="B41" s="13" t="s">
        <v>16</v>
      </c>
      <c r="C41" s="25"/>
      <c r="D41" s="25"/>
      <c r="E41" s="25">
        <f>monthlyExpenses[[#This Row],[Projected Cost]]-monthlyExpenses[[#This Row],[Actual Cost]]</f>
        <v>0</v>
      </c>
    </row>
    <row r="42" spans="1:5" x14ac:dyDescent="0.35">
      <c r="A42" s="13" t="s">
        <v>116</v>
      </c>
      <c r="B42" s="13" t="s">
        <v>16</v>
      </c>
      <c r="C42" s="25"/>
      <c r="D42" s="25"/>
      <c r="E42" s="25">
        <f>monthlyExpenses[[#This Row],[Projected Cost]]-monthlyExpenses[[#This Row],[Actual Cost]]</f>
        <v>0</v>
      </c>
    </row>
    <row r="43" spans="1:5" x14ac:dyDescent="0.35">
      <c r="A43" s="13" t="s">
        <v>31</v>
      </c>
      <c r="B43" s="13" t="s">
        <v>16</v>
      </c>
      <c r="C43" s="25"/>
      <c r="D43" s="25"/>
      <c r="E43" s="25">
        <f>monthlyExpenses[[#This Row],[Projected Cost]]-monthlyExpenses[[#This Row],[Actual Cost]]</f>
        <v>0</v>
      </c>
    </row>
    <row r="44" spans="1:5" x14ac:dyDescent="0.35">
      <c r="A44" s="28" t="s">
        <v>107</v>
      </c>
      <c r="B44" s="28" t="s">
        <v>22</v>
      </c>
      <c r="C44" s="25"/>
      <c r="D44" s="25"/>
      <c r="E44" s="25">
        <f>monthlyExpenses[[#This Row],[Projected Cost]]-monthlyExpenses[[#This Row],[Actual Cost]]</f>
        <v>0</v>
      </c>
    </row>
    <row r="45" spans="1:5" x14ac:dyDescent="0.35">
      <c r="A45" s="13" t="s">
        <v>97</v>
      </c>
      <c r="B45" s="13" t="s">
        <v>16</v>
      </c>
      <c r="C45" s="25"/>
      <c r="D45" s="25"/>
      <c r="E45" s="25">
        <v>0</v>
      </c>
    </row>
    <row r="46" spans="1:5" x14ac:dyDescent="0.35">
      <c r="A46" s="28" t="s">
        <v>118</v>
      </c>
      <c r="B46" s="28" t="s">
        <v>117</v>
      </c>
      <c r="C46" s="30"/>
      <c r="D46" s="25"/>
      <c r="E46" s="25">
        <f>monthlyExpenses[[#This Row],[Projected Cost]]-monthlyExpenses[[#This Row],[Actual Cost]]</f>
        <v>0</v>
      </c>
    </row>
    <row r="47" spans="1:5" x14ac:dyDescent="0.35">
      <c r="A47" s="13" t="s">
        <v>84</v>
      </c>
      <c r="B47" s="13" t="s">
        <v>16</v>
      </c>
      <c r="C47" s="25"/>
      <c r="D47" s="25"/>
      <c r="E47" s="25">
        <f>monthlyExpenses[[#This Row],[Projected Cost]]-monthlyExpenses[[#This Row],[Actual Cost]]</f>
        <v>0</v>
      </c>
    </row>
    <row r="48" spans="1:5" x14ac:dyDescent="0.35">
      <c r="A48" s="13" t="s">
        <v>45</v>
      </c>
      <c r="B48" s="13" t="s">
        <v>20</v>
      </c>
      <c r="C48" s="25"/>
      <c r="D48" s="25"/>
      <c r="E48" s="25">
        <f>monthlyExpenses[[#This Row],[Projected Cost]]-monthlyExpenses[[#This Row],[Actual Cost]]</f>
        <v>0</v>
      </c>
    </row>
    <row r="49" spans="1:7" x14ac:dyDescent="0.35">
      <c r="A49" s="13" t="s">
        <v>83</v>
      </c>
      <c r="B49" s="13" t="s">
        <v>20</v>
      </c>
      <c r="C49" s="25"/>
      <c r="D49" s="25"/>
      <c r="E49" s="25">
        <f>monthlyExpenses[[#This Row],[Projected Cost]]-monthlyExpenses[[#This Row],[Actual Cost]]</f>
        <v>0</v>
      </c>
    </row>
    <row r="50" spans="1:7" x14ac:dyDescent="0.35">
      <c r="A50" s="13" t="s">
        <v>33</v>
      </c>
      <c r="B50" s="13" t="s">
        <v>16</v>
      </c>
      <c r="C50" s="25"/>
      <c r="D50" s="25"/>
      <c r="E50" s="25">
        <f>monthlyExpenses[[#This Row],[Projected Cost]]-monthlyExpenses[[#This Row],[Actual Cost]]</f>
        <v>0</v>
      </c>
      <c r="G50" s="2"/>
    </row>
    <row r="51" spans="1:7" x14ac:dyDescent="0.35">
      <c r="A51" s="13" t="s">
        <v>34</v>
      </c>
      <c r="B51" s="13" t="s">
        <v>16</v>
      </c>
      <c r="C51" s="25"/>
      <c r="D51" s="25"/>
      <c r="E51" s="25">
        <f>monthlyExpenses[[#This Row],[Projected Cost]]-monthlyExpenses[[#This Row],[Actual Cost]]</f>
        <v>0</v>
      </c>
      <c r="G51" s="2"/>
    </row>
    <row r="52" spans="1:7" x14ac:dyDescent="0.35">
      <c r="A52" s="13" t="s">
        <v>46</v>
      </c>
      <c r="B52" s="13" t="s">
        <v>20</v>
      </c>
      <c r="C52" s="25"/>
      <c r="D52" s="25"/>
      <c r="E52" s="25">
        <f>monthlyExpenses[[#This Row],[Projected Cost]]-monthlyExpenses[[#This Row],[Actual Cost]]</f>
        <v>0</v>
      </c>
    </row>
    <row r="53" spans="1:7" x14ac:dyDescent="0.35">
      <c r="A53" s="13" t="s">
        <v>109</v>
      </c>
      <c r="B53" s="13" t="s">
        <v>22</v>
      </c>
      <c r="C53" s="25"/>
      <c r="D53" s="25"/>
      <c r="E53" s="25"/>
    </row>
    <row r="54" spans="1:7" x14ac:dyDescent="0.35">
      <c r="A54" s="13" t="s">
        <v>39</v>
      </c>
      <c r="B54" s="13" t="s">
        <v>18</v>
      </c>
      <c r="C54" s="25"/>
      <c r="D54" s="25"/>
      <c r="E54" s="25">
        <f>monthlyExpenses[[#This Row],[Projected Cost]]-monthlyExpenses[[#This Row],[Actual Cost]]</f>
        <v>0</v>
      </c>
    </row>
    <row r="55" spans="1:7" x14ac:dyDescent="0.35">
      <c r="A55" s="13" t="s">
        <v>100</v>
      </c>
      <c r="B55" s="13" t="s">
        <v>99</v>
      </c>
      <c r="C55" s="25"/>
      <c r="D55" s="25"/>
      <c r="E55" s="25">
        <f>monthlyExpenses[[#This Row],[Projected Cost]]-monthlyExpenses[[#This Row],[Actual Cost]]</f>
        <v>0</v>
      </c>
    </row>
    <row r="56" spans="1:7" x14ac:dyDescent="0.35">
      <c r="A56" s="13" t="s">
        <v>50</v>
      </c>
      <c r="B56" s="13" t="s">
        <v>22</v>
      </c>
      <c r="C56" s="25"/>
      <c r="D56" s="25"/>
      <c r="E56" s="25">
        <f>monthlyExpenses[[#This Row],[Projected Cost]]-monthlyExpenses[[#This Row],[Actual Cost]]</f>
        <v>0</v>
      </c>
    </row>
    <row r="57" spans="1:7" x14ac:dyDescent="0.35">
      <c r="A57" s="13" t="s">
        <v>77</v>
      </c>
      <c r="B57" s="13" t="s">
        <v>23</v>
      </c>
      <c r="C57" s="25"/>
      <c r="D57" s="25"/>
      <c r="E57" s="25">
        <v>0</v>
      </c>
    </row>
    <row r="58" spans="1:7" x14ac:dyDescent="0.35">
      <c r="A58" s="13" t="s">
        <v>98</v>
      </c>
      <c r="B58" s="13" t="s">
        <v>99</v>
      </c>
      <c r="C58" s="25"/>
      <c r="D58" s="25"/>
      <c r="E58" s="25">
        <f>monthlyExpenses[[#This Row],[Projected Cost]]-monthlyExpenses[[#This Row],[Actual Cost]]</f>
        <v>0</v>
      </c>
    </row>
    <row r="59" spans="1:7" x14ac:dyDescent="0.35">
      <c r="A59" s="13" t="s">
        <v>40</v>
      </c>
      <c r="B59" s="13" t="s">
        <v>18</v>
      </c>
      <c r="C59" s="25"/>
      <c r="D59" s="25"/>
      <c r="E59" s="25">
        <f>monthlyExpenses[[#This Row],[Projected Cost]]-monthlyExpenses[[#This Row],[Actual Cost]]</f>
        <v>0</v>
      </c>
    </row>
    <row r="60" spans="1:7" x14ac:dyDescent="0.35">
      <c r="A60" s="13" t="s">
        <v>90</v>
      </c>
      <c r="B60" s="13" t="s">
        <v>20</v>
      </c>
      <c r="C60" s="25"/>
      <c r="D60" s="25"/>
      <c r="E60" s="25">
        <f>monthlyExpenses[[#This Row],[Projected Cost]]-monthlyExpenses[[#This Row],[Actual Cost]]</f>
        <v>0</v>
      </c>
    </row>
  </sheetData>
  <pageMargins left="0.7" right="0.7" top="0.75" bottom="0.75" header="0.3" footer="0.3"/>
  <pageSetup fitToWidth="0" pageOrder="overThenDown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"/>
  <sheetViews>
    <sheetView workbookViewId="0">
      <selection activeCell="F11" sqref="F11"/>
    </sheetView>
  </sheetViews>
  <sheetFormatPr defaultRowHeight="13.5" x14ac:dyDescent="0.35"/>
  <cols>
    <col min="1" max="1" width="20.1640625" bestFit="1" customWidth="1"/>
    <col min="2" max="2" width="11.33203125" customWidth="1"/>
    <col min="4" max="4" width="9.75" customWidth="1"/>
    <col min="5" max="5" width="6.9140625" customWidth="1"/>
    <col min="6" max="6" width="20.1640625" bestFit="1" customWidth="1"/>
  </cols>
  <sheetData>
    <row r="1" spans="1:8" x14ac:dyDescent="0.35">
      <c r="A1" s="3" t="s">
        <v>0</v>
      </c>
      <c r="B1" s="3" t="s">
        <v>1</v>
      </c>
      <c r="C1" s="3" t="s">
        <v>59</v>
      </c>
      <c r="D1" s="3" t="s">
        <v>7</v>
      </c>
      <c r="F1" s="3" t="s">
        <v>60</v>
      </c>
      <c r="G1" s="4" t="s">
        <v>6</v>
      </c>
      <c r="H1" s="9" t="s">
        <v>7</v>
      </c>
    </row>
    <row r="2" spans="1:8" x14ac:dyDescent="0.35">
      <c r="A2" t="s">
        <v>120</v>
      </c>
      <c r="B2" t="s">
        <v>63</v>
      </c>
      <c r="C2" t="s">
        <v>27</v>
      </c>
      <c r="D2" s="21"/>
      <c r="F2" t="str">
        <f>monthlyIncome[[#This Row],[Description]]</f>
        <v>Main Job</v>
      </c>
      <c r="G2" s="5">
        <v>44378</v>
      </c>
      <c r="H2" s="2">
        <f>monthlyIncome[[#This Row],[Amount]]</f>
        <v>0</v>
      </c>
    </row>
    <row r="3" spans="1:8" x14ac:dyDescent="0.35">
      <c r="A3" t="s">
        <v>64</v>
      </c>
      <c r="B3" t="s">
        <v>61</v>
      </c>
      <c r="C3" t="s">
        <v>15</v>
      </c>
      <c r="D3" s="2"/>
      <c r="F3" t="str">
        <f>monthlyIncome[[#This Row],[Description]]</f>
        <v>Interest &amp; Dividends</v>
      </c>
      <c r="G3" s="5">
        <v>44378</v>
      </c>
      <c r="H3" s="2">
        <f>monthlyIncome[[#This Row],[Amount]]</f>
        <v>0</v>
      </c>
    </row>
    <row r="4" spans="1:8" x14ac:dyDescent="0.35">
      <c r="A4" t="s">
        <v>96</v>
      </c>
      <c r="B4" t="s">
        <v>61</v>
      </c>
      <c r="C4" t="s">
        <v>8</v>
      </c>
      <c r="D4" s="2"/>
      <c r="F4" t="str">
        <f>monthlyIncome[[#This Row],[Description]]</f>
        <v>Capital Gains</v>
      </c>
      <c r="G4" s="5">
        <v>44378</v>
      </c>
      <c r="H4" s="2">
        <f>monthlyIncome[[#This Row],[Amount]]</f>
        <v>0</v>
      </c>
    </row>
    <row r="5" spans="1:8" x14ac:dyDescent="0.35">
      <c r="A5" t="s">
        <v>45</v>
      </c>
      <c r="B5" t="s">
        <v>61</v>
      </c>
      <c r="C5" t="s">
        <v>8</v>
      </c>
      <c r="D5" s="2"/>
      <c r="F5" t="str">
        <f>monthlyIncome[[#This Row],[Description]]</f>
        <v>Gifts</v>
      </c>
      <c r="G5" s="5">
        <v>44378</v>
      </c>
      <c r="H5" s="2">
        <f>monthlyIncome[[#This Row],[Amount]]</f>
        <v>0</v>
      </c>
    </row>
    <row r="6" spans="1:8" x14ac:dyDescent="0.35">
      <c r="A6" t="s">
        <v>62</v>
      </c>
      <c r="B6" t="s">
        <v>61</v>
      </c>
      <c r="C6" t="s">
        <v>8</v>
      </c>
      <c r="D6" s="2"/>
      <c r="F6" t="str">
        <f>monthlyIncome[[#This Row],[Description]]</f>
        <v>Random Jobs</v>
      </c>
      <c r="G6" s="5">
        <v>44378</v>
      </c>
      <c r="H6" s="2">
        <f>monthlyIncome[[#This Row],[Amount]]</f>
        <v>0</v>
      </c>
    </row>
    <row r="8" spans="1:8" x14ac:dyDescent="0.35">
      <c r="E8" s="1"/>
    </row>
  </sheetData>
  <pageMargins left="0.7" right="0.7" top="0.75" bottom="0.75" header="0.3" footer="0.3"/>
  <pageSetup fitToWidth="0" pageOrder="overThenDown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591"/>
  <sheetViews>
    <sheetView zoomScaleNormal="100" workbookViewId="0">
      <selection activeCell="A2" sqref="A2"/>
    </sheetView>
  </sheetViews>
  <sheetFormatPr defaultRowHeight="13.5" x14ac:dyDescent="0.35"/>
  <cols>
    <col min="1" max="1" width="17.75" customWidth="1"/>
    <col min="2" max="2" width="14.25" customWidth="1"/>
    <col min="4" max="4" width="2.5" customWidth="1"/>
    <col min="5" max="5" width="25.58203125" customWidth="1"/>
    <col min="6" max="6" width="11.1640625" customWidth="1"/>
    <col min="8" max="8" width="2.5" customWidth="1"/>
    <col min="9" max="9" width="18.4140625" customWidth="1"/>
    <col min="11" max="11" width="9.9140625" bestFit="1" customWidth="1"/>
    <col min="12" max="12" width="8.33203125" customWidth="1"/>
    <col min="13" max="13" width="8.6640625" style="23" customWidth="1"/>
    <col min="14" max="14" width="10.83203125" bestFit="1" customWidth="1"/>
  </cols>
  <sheetData>
    <row r="1" spans="1:15" x14ac:dyDescent="0.35">
      <c r="A1" s="3" t="s">
        <v>5</v>
      </c>
      <c r="B1" s="4" t="s">
        <v>6</v>
      </c>
      <c r="C1" s="3" t="s">
        <v>7</v>
      </c>
      <c r="E1" s="3" t="s">
        <v>60</v>
      </c>
      <c r="F1" s="4" t="s">
        <v>6</v>
      </c>
      <c r="G1" s="9" t="s">
        <v>7</v>
      </c>
      <c r="I1" s="3" t="s">
        <v>65</v>
      </c>
      <c r="J1" s="3" t="s">
        <v>59</v>
      </c>
      <c r="K1" s="3" t="s">
        <v>111</v>
      </c>
      <c r="L1" s="3" t="s">
        <v>66</v>
      </c>
      <c r="M1" s="4" t="s">
        <v>6</v>
      </c>
      <c r="N1" s="3" t="s">
        <v>67</v>
      </c>
    </row>
    <row r="2" spans="1:15" x14ac:dyDescent="0.35">
      <c r="A2" t="s">
        <v>9</v>
      </c>
      <c r="B2" s="5">
        <v>44348</v>
      </c>
      <c r="C2" s="2"/>
      <c r="E2" t="s">
        <v>119</v>
      </c>
      <c r="F2" s="5">
        <v>44348</v>
      </c>
      <c r="G2" s="2"/>
      <c r="I2" s="5" t="s">
        <v>122</v>
      </c>
      <c r="J2" s="6" t="s">
        <v>68</v>
      </c>
      <c r="K2" s="6" t="s">
        <v>113</v>
      </c>
      <c r="L2" s="6" t="s">
        <v>69</v>
      </c>
      <c r="M2" s="5">
        <v>44317</v>
      </c>
      <c r="N2" s="2"/>
    </row>
    <row r="3" spans="1:15" x14ac:dyDescent="0.35">
      <c r="A3" t="s">
        <v>10</v>
      </c>
      <c r="B3" s="5">
        <v>44348</v>
      </c>
      <c r="C3" s="2"/>
      <c r="E3" t="s">
        <v>64</v>
      </c>
      <c r="F3" s="5">
        <v>44348</v>
      </c>
      <c r="G3" s="2"/>
      <c r="I3" s="5" t="s">
        <v>108</v>
      </c>
      <c r="J3" s="6" t="s">
        <v>68</v>
      </c>
      <c r="K3" s="6" t="s">
        <v>106</v>
      </c>
      <c r="L3" s="6" t="s">
        <v>69</v>
      </c>
      <c r="M3" s="5">
        <v>44317</v>
      </c>
      <c r="N3" s="2"/>
    </row>
    <row r="4" spans="1:15" x14ac:dyDescent="0.35">
      <c r="A4" t="s">
        <v>25</v>
      </c>
      <c r="B4" s="5">
        <v>44348</v>
      </c>
      <c r="C4" s="2"/>
      <c r="E4" t="s">
        <v>119</v>
      </c>
      <c r="F4" s="5">
        <v>44317</v>
      </c>
      <c r="G4" s="2"/>
      <c r="I4" s="5" t="s">
        <v>121</v>
      </c>
      <c r="J4" s="6" t="s">
        <v>68</v>
      </c>
      <c r="K4" s="6" t="s">
        <v>114</v>
      </c>
      <c r="L4" s="6" t="s">
        <v>69</v>
      </c>
      <c r="M4" s="5">
        <v>44317</v>
      </c>
      <c r="N4" s="2"/>
    </row>
    <row r="5" spans="1:15" x14ac:dyDescent="0.35">
      <c r="A5" t="s">
        <v>18</v>
      </c>
      <c r="B5" s="5">
        <v>44348</v>
      </c>
      <c r="C5" s="2"/>
      <c r="E5" t="s">
        <v>64</v>
      </c>
      <c r="F5" s="5">
        <v>44317</v>
      </c>
      <c r="G5" s="2"/>
      <c r="I5" s="5" t="s">
        <v>115</v>
      </c>
      <c r="J5" s="6" t="s">
        <v>68</v>
      </c>
      <c r="K5" s="6" t="s">
        <v>110</v>
      </c>
      <c r="L5" s="6" t="s">
        <v>69</v>
      </c>
      <c r="M5" s="5">
        <v>44317</v>
      </c>
      <c r="N5" s="2"/>
    </row>
    <row r="6" spans="1:15" x14ac:dyDescent="0.35">
      <c r="A6" t="s">
        <v>16</v>
      </c>
      <c r="B6" s="5">
        <v>44348</v>
      </c>
      <c r="C6" s="2"/>
      <c r="I6" s="5" t="s">
        <v>123</v>
      </c>
      <c r="J6" s="6" t="s">
        <v>70</v>
      </c>
      <c r="K6" s="6" t="s">
        <v>110</v>
      </c>
      <c r="L6" s="6" t="s">
        <v>69</v>
      </c>
      <c r="M6" s="5">
        <v>44317</v>
      </c>
      <c r="N6" s="2"/>
    </row>
    <row r="7" spans="1:15" x14ac:dyDescent="0.35">
      <c r="A7" t="s">
        <v>11</v>
      </c>
      <c r="B7" s="5">
        <v>44348</v>
      </c>
      <c r="C7" s="2"/>
      <c r="I7" s="5" t="s">
        <v>124</v>
      </c>
      <c r="J7" s="6" t="s">
        <v>68</v>
      </c>
      <c r="K7" s="6" t="s">
        <v>112</v>
      </c>
      <c r="L7" s="6" t="s">
        <v>69</v>
      </c>
      <c r="M7" s="5">
        <v>44317</v>
      </c>
      <c r="N7" s="2"/>
    </row>
    <row r="8" spans="1:15" x14ac:dyDescent="0.35">
      <c r="A8" t="s">
        <v>99</v>
      </c>
      <c r="B8" s="5">
        <v>44348</v>
      </c>
      <c r="C8" s="2"/>
      <c r="I8" s="5" t="s">
        <v>125</v>
      </c>
      <c r="J8" s="6" t="s">
        <v>68</v>
      </c>
      <c r="K8" s="6" t="s">
        <v>112</v>
      </c>
      <c r="L8" s="6" t="s">
        <v>69</v>
      </c>
      <c r="M8" s="5">
        <v>44317</v>
      </c>
      <c r="N8" s="2"/>
    </row>
    <row r="9" spans="1:15" x14ac:dyDescent="0.35">
      <c r="A9" t="s">
        <v>20</v>
      </c>
      <c r="B9" s="5">
        <v>44348</v>
      </c>
      <c r="C9" s="2"/>
      <c r="I9" s="5" t="s">
        <v>122</v>
      </c>
      <c r="J9" s="6" t="s">
        <v>68</v>
      </c>
      <c r="K9" s="6" t="s">
        <v>113</v>
      </c>
      <c r="L9" s="6" t="s">
        <v>69</v>
      </c>
      <c r="M9" s="5">
        <v>44348</v>
      </c>
      <c r="N9" s="2"/>
      <c r="O9" s="2"/>
    </row>
    <row r="10" spans="1:15" x14ac:dyDescent="0.35">
      <c r="A10" t="s">
        <v>23</v>
      </c>
      <c r="B10" s="5">
        <v>44348</v>
      </c>
      <c r="C10" s="2"/>
      <c r="I10" s="5" t="s">
        <v>108</v>
      </c>
      <c r="J10" s="6" t="s">
        <v>68</v>
      </c>
      <c r="K10" s="6" t="s">
        <v>106</v>
      </c>
      <c r="L10" s="6" t="s">
        <v>69</v>
      </c>
      <c r="M10" s="5">
        <v>44348</v>
      </c>
      <c r="N10" s="2"/>
      <c r="O10" s="2"/>
    </row>
    <row r="11" spans="1:15" x14ac:dyDescent="0.35">
      <c r="A11" t="s">
        <v>13</v>
      </c>
      <c r="B11" s="5">
        <v>44348</v>
      </c>
      <c r="C11" s="2"/>
      <c r="I11" s="5" t="s">
        <v>121</v>
      </c>
      <c r="J11" s="6" t="s">
        <v>68</v>
      </c>
      <c r="K11" s="6" t="s">
        <v>114</v>
      </c>
      <c r="L11" s="6" t="s">
        <v>69</v>
      </c>
      <c r="M11" s="5">
        <v>44348</v>
      </c>
      <c r="N11" s="2"/>
    </row>
    <row r="12" spans="1:15" x14ac:dyDescent="0.35">
      <c r="A12" t="s">
        <v>22</v>
      </c>
      <c r="B12" s="5">
        <v>44348</v>
      </c>
      <c r="C12" s="2"/>
      <c r="I12" s="5" t="s">
        <v>115</v>
      </c>
      <c r="J12" s="6" t="s">
        <v>68</v>
      </c>
      <c r="K12" s="6" t="s">
        <v>110</v>
      </c>
      <c r="L12" s="6" t="s">
        <v>69</v>
      </c>
      <c r="M12" s="5">
        <v>44348</v>
      </c>
      <c r="N12" s="2"/>
    </row>
    <row r="13" spans="1:15" x14ac:dyDescent="0.35">
      <c r="A13" t="s">
        <v>117</v>
      </c>
      <c r="B13" s="5">
        <v>44348</v>
      </c>
      <c r="C13" s="2"/>
      <c r="I13" s="5" t="s">
        <v>123</v>
      </c>
      <c r="J13" s="6" t="s">
        <v>70</v>
      </c>
      <c r="K13" s="6" t="s">
        <v>110</v>
      </c>
      <c r="L13" s="6" t="s">
        <v>69</v>
      </c>
      <c r="M13" s="5">
        <v>44348</v>
      </c>
      <c r="N13" s="2"/>
    </row>
    <row r="14" spans="1:15" x14ac:dyDescent="0.35">
      <c r="A14" t="s">
        <v>9</v>
      </c>
      <c r="B14" s="5">
        <v>44317</v>
      </c>
      <c r="C14" s="2"/>
      <c r="I14" s="5" t="s">
        <v>124</v>
      </c>
      <c r="J14" s="6" t="s">
        <v>68</v>
      </c>
      <c r="K14" s="6" t="s">
        <v>112</v>
      </c>
      <c r="L14" s="6" t="s">
        <v>69</v>
      </c>
      <c r="M14" s="5">
        <v>44348</v>
      </c>
      <c r="N14" s="2"/>
    </row>
    <row r="15" spans="1:15" x14ac:dyDescent="0.35">
      <c r="A15" t="s">
        <v>10</v>
      </c>
      <c r="B15" s="5">
        <v>44317</v>
      </c>
      <c r="C15" s="2"/>
      <c r="I15" s="5" t="s">
        <v>125</v>
      </c>
      <c r="J15" s="6" t="s">
        <v>68</v>
      </c>
      <c r="K15" s="6" t="s">
        <v>112</v>
      </c>
      <c r="L15" s="6" t="s">
        <v>69</v>
      </c>
      <c r="M15" s="5">
        <v>44348</v>
      </c>
      <c r="N15" s="2"/>
    </row>
    <row r="16" spans="1:15" x14ac:dyDescent="0.35">
      <c r="A16" t="s">
        <v>25</v>
      </c>
      <c r="B16" s="5">
        <v>44317</v>
      </c>
      <c r="C16" s="2"/>
    </row>
    <row r="17" spans="1:3" x14ac:dyDescent="0.35">
      <c r="A17" t="s">
        <v>18</v>
      </c>
      <c r="B17" s="5">
        <v>44317</v>
      </c>
      <c r="C17" s="2"/>
    </row>
    <row r="18" spans="1:3" x14ac:dyDescent="0.35">
      <c r="A18" t="s">
        <v>16</v>
      </c>
      <c r="B18" s="5">
        <v>44317</v>
      </c>
      <c r="C18" s="2"/>
    </row>
    <row r="19" spans="1:3" x14ac:dyDescent="0.35">
      <c r="A19" t="s">
        <v>11</v>
      </c>
      <c r="B19" s="5">
        <v>44317</v>
      </c>
      <c r="C19" s="2"/>
    </row>
    <row r="20" spans="1:3" x14ac:dyDescent="0.35">
      <c r="A20" t="s">
        <v>99</v>
      </c>
      <c r="B20" s="5">
        <v>44317</v>
      </c>
      <c r="C20" s="2"/>
    </row>
    <row r="21" spans="1:3" x14ac:dyDescent="0.35">
      <c r="A21" t="s">
        <v>20</v>
      </c>
      <c r="B21" s="5">
        <v>44317</v>
      </c>
      <c r="C21" s="2"/>
    </row>
    <row r="22" spans="1:3" x14ac:dyDescent="0.35">
      <c r="A22" t="s">
        <v>23</v>
      </c>
      <c r="B22" s="5">
        <v>44317</v>
      </c>
      <c r="C22" s="2"/>
    </row>
    <row r="23" spans="1:3" x14ac:dyDescent="0.35">
      <c r="A23" t="s">
        <v>13</v>
      </c>
      <c r="B23" s="5">
        <v>44317</v>
      </c>
      <c r="C23" s="2"/>
    </row>
    <row r="24" spans="1:3" x14ac:dyDescent="0.35">
      <c r="A24" t="s">
        <v>22</v>
      </c>
      <c r="B24" s="5">
        <v>44317</v>
      </c>
      <c r="C24" s="2"/>
    </row>
    <row r="25" spans="1:3" x14ac:dyDescent="0.35">
      <c r="A25" t="s">
        <v>117</v>
      </c>
      <c r="B25" s="5">
        <v>44317</v>
      </c>
      <c r="C25" s="2"/>
    </row>
    <row r="474" spans="15:15" x14ac:dyDescent="0.35">
      <c r="O474" s="2"/>
    </row>
    <row r="591" spans="15:15" x14ac:dyDescent="0.35">
      <c r="O591" s="2"/>
    </row>
  </sheetData>
  <pageMargins left="0.7" right="0.7" top="0.75" bottom="0.75" header="0.3" footer="0.3"/>
  <pageSetup fitToWidth="0" pageOrder="overThenDown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771A-78D6-4CF9-A3AA-7274FEC050CF}">
  <sheetPr codeName="Sheet4"/>
  <dimension ref="A1:E8"/>
  <sheetViews>
    <sheetView zoomScale="99" zoomScaleNormal="145" workbookViewId="0">
      <selection activeCell="E1" sqref="E1:G1048576"/>
    </sheetView>
  </sheetViews>
  <sheetFormatPr defaultRowHeight="13.5" x14ac:dyDescent="0.35"/>
  <cols>
    <col min="1" max="1" width="18.9140625" bestFit="1" customWidth="1"/>
    <col min="2" max="2" width="10.5" customWidth="1"/>
    <col min="3" max="3" width="13" customWidth="1"/>
    <col min="4" max="4" width="11.25" customWidth="1"/>
    <col min="5" max="5" width="15.08203125" customWidth="1"/>
    <col min="6" max="7" width="8.6640625" customWidth="1"/>
  </cols>
  <sheetData>
    <row r="1" spans="1:5" x14ac:dyDescent="0.35">
      <c r="B1" s="16" t="s">
        <v>7</v>
      </c>
      <c r="C1" s="16" t="s">
        <v>104</v>
      </c>
    </row>
    <row r="2" spans="1:5" x14ac:dyDescent="0.35">
      <c r="A2" s="16" t="s">
        <v>128</v>
      </c>
      <c r="B2" s="22">
        <v>952.1</v>
      </c>
      <c r="C2" s="15">
        <f>B2-
SUM(Allocations[amount])</f>
        <v>952.1</v>
      </c>
    </row>
    <row r="4" spans="1:5" x14ac:dyDescent="0.35">
      <c r="A4" s="16" t="s">
        <v>87</v>
      </c>
      <c r="B4" s="16" t="s">
        <v>88</v>
      </c>
      <c r="C4" s="16" t="s">
        <v>89</v>
      </c>
    </row>
    <row r="5" spans="1:5" x14ac:dyDescent="0.35">
      <c r="A5" t="s">
        <v>126</v>
      </c>
      <c r="B5" s="24"/>
      <c r="C5" s="20"/>
    </row>
    <row r="6" spans="1:5" x14ac:dyDescent="0.35">
      <c r="A6" t="s">
        <v>127</v>
      </c>
      <c r="B6" s="24"/>
      <c r="C6" s="27"/>
    </row>
    <row r="8" spans="1:5" x14ac:dyDescent="0.35">
      <c r="E8" s="29"/>
    </row>
  </sheetData>
  <conditionalFormatting sqref="C2">
    <cfRule type="cellIs" dxfId="4" priority="4" operator="between">
      <formula>0</formula>
      <formula>700</formula>
    </cfRule>
    <cfRule type="cellIs" dxfId="3" priority="5" operator="greaterThan">
      <formula>700</formula>
    </cfRule>
    <cfRule type="cellIs" dxfId="2" priority="6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3"/>
  <sheetViews>
    <sheetView tabSelected="1" workbookViewId="0">
      <selection activeCell="D7" sqref="D7"/>
    </sheetView>
  </sheetViews>
  <sheetFormatPr defaultRowHeight="13.5" x14ac:dyDescent="0.35"/>
  <cols>
    <col min="2" max="2" width="15.08203125" bestFit="1" customWidth="1"/>
    <col min="3" max="3" width="13.08203125" bestFit="1" customWidth="1"/>
    <col min="4" max="4" width="11.83203125" customWidth="1"/>
    <col min="5" max="5" width="10.5" bestFit="1" customWidth="1"/>
    <col min="6" max="6" width="10.1640625" customWidth="1"/>
    <col min="7" max="7" width="8.5" customWidth="1"/>
  </cols>
  <sheetData>
    <row r="1" spans="1:7" x14ac:dyDescent="0.35">
      <c r="A1" t="s">
        <v>71</v>
      </c>
      <c r="B1" t="s">
        <v>91</v>
      </c>
      <c r="C1" t="s">
        <v>92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>
        <v>2012</v>
      </c>
      <c r="B2" s="17">
        <v>215</v>
      </c>
      <c r="C2" s="19">
        <v>-78</v>
      </c>
      <c r="D2" s="17">
        <v>0</v>
      </c>
      <c r="E2" s="17">
        <v>4364</v>
      </c>
      <c r="F2" s="10" t="s">
        <v>76</v>
      </c>
      <c r="G2" t="s">
        <v>77</v>
      </c>
    </row>
    <row r="3" spans="1:7" x14ac:dyDescent="0.35">
      <c r="A3">
        <v>2013</v>
      </c>
      <c r="B3" s="17">
        <v>645</v>
      </c>
      <c r="C3" s="17">
        <v>240</v>
      </c>
      <c r="D3" s="17">
        <v>0</v>
      </c>
      <c r="E3" s="17">
        <v>4807</v>
      </c>
      <c r="F3" s="10" t="s">
        <v>76</v>
      </c>
      <c r="G3" t="s">
        <v>78</v>
      </c>
    </row>
    <row r="4" spans="1:7" x14ac:dyDescent="0.35">
      <c r="A4">
        <v>2014</v>
      </c>
      <c r="B4" s="17">
        <v>723</v>
      </c>
      <c r="C4" s="17">
        <v>350</v>
      </c>
      <c r="D4" s="17">
        <v>136.97000000000003</v>
      </c>
      <c r="E4" s="17">
        <v>4133</v>
      </c>
      <c r="F4" s="10" t="s">
        <v>79</v>
      </c>
      <c r="G4" t="s">
        <v>77</v>
      </c>
    </row>
    <row r="5" spans="1:7" x14ac:dyDescent="0.35">
      <c r="A5">
        <v>2015</v>
      </c>
      <c r="B5" s="19">
        <v>-459</v>
      </c>
      <c r="C5" s="19">
        <v>-1203</v>
      </c>
      <c r="D5" s="17"/>
      <c r="E5" s="17">
        <v>56300</v>
      </c>
      <c r="F5" s="10" t="s">
        <v>80</v>
      </c>
      <c r="G5" t="s">
        <v>77</v>
      </c>
    </row>
    <row r="6" spans="1:7" x14ac:dyDescent="0.35">
      <c r="A6">
        <v>2016</v>
      </c>
      <c r="B6" s="19">
        <v>-509</v>
      </c>
      <c r="C6" s="19">
        <v>-222</v>
      </c>
      <c r="D6" s="17">
        <v>89.98</v>
      </c>
      <c r="E6" s="18">
        <v>93476</v>
      </c>
      <c r="F6" s="10" t="s">
        <v>80</v>
      </c>
      <c r="G6" t="s">
        <v>77</v>
      </c>
    </row>
    <row r="7" spans="1:7" x14ac:dyDescent="0.35">
      <c r="A7">
        <v>2017</v>
      </c>
      <c r="B7" s="18">
        <v>1538</v>
      </c>
      <c r="C7" s="18">
        <v>410</v>
      </c>
      <c r="D7" s="17">
        <v>71.98</v>
      </c>
      <c r="E7" s="18">
        <v>95077</v>
      </c>
      <c r="F7" s="10" t="s">
        <v>80</v>
      </c>
      <c r="G7" t="s">
        <v>77</v>
      </c>
    </row>
    <row r="8" spans="1:7" x14ac:dyDescent="0.35">
      <c r="A8">
        <v>2018</v>
      </c>
      <c r="B8" s="18">
        <v>3589</v>
      </c>
      <c r="C8" s="18">
        <v>1200</v>
      </c>
      <c r="D8" s="17">
        <v>74.98</v>
      </c>
      <c r="E8" s="18">
        <v>70394</v>
      </c>
      <c r="F8" s="10" t="s">
        <v>80</v>
      </c>
      <c r="G8" t="s">
        <v>77</v>
      </c>
    </row>
    <row r="9" spans="1:7" x14ac:dyDescent="0.35">
      <c r="A9">
        <v>2019</v>
      </c>
      <c r="B9" s="17">
        <v>888</v>
      </c>
      <c r="C9" s="17">
        <v>33</v>
      </c>
      <c r="D9" s="17">
        <v>115</v>
      </c>
      <c r="E9" s="17">
        <v>106073</v>
      </c>
      <c r="F9" s="26" t="s">
        <v>80</v>
      </c>
      <c r="G9" t="s">
        <v>77</v>
      </c>
    </row>
    <row r="10" spans="1:7" x14ac:dyDescent="0.35">
      <c r="A10">
        <v>2020</v>
      </c>
      <c r="B10" s="17">
        <v>101</v>
      </c>
      <c r="C10" s="19">
        <v>-310</v>
      </c>
      <c r="D10" s="17">
        <v>100</v>
      </c>
      <c r="E10" s="17">
        <v>134706</v>
      </c>
      <c r="F10" s="26" t="s">
        <v>80</v>
      </c>
      <c r="G10" t="s">
        <v>77</v>
      </c>
    </row>
    <row r="11" spans="1:7" x14ac:dyDescent="0.35">
      <c r="C11" s="11"/>
    </row>
    <row r="12" spans="1:7" x14ac:dyDescent="0.35">
      <c r="C12" s="11"/>
    </row>
    <row r="13" spans="1:7" x14ac:dyDescent="0.35">
      <c r="C13" s="11"/>
    </row>
  </sheetData>
  <conditionalFormatting sqref="B2:C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fitToWidth="0" pageOrder="overThenDown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6 Y /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O m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p j 9 S K I p H u A 4 A A A A R A A A A E w A c A E Z v c m 1 1 b G F z L 1 N l Y 3 R p b 2 4 x L m 0 g o h g A K K A U A A A A A A A A A A A A A A A A A A A A A A A A A A A A K 0 5 N L s n M z 1 M I h t C G 1 g B Q S w E C L Q A U A A I A C A A T p j 9 S S k b e a a I A A A D 1 A A A A E g A A A A A A A A A A A A A A A A A A A A A A Q 2 9 u Z m l n L 1 B h Y 2 t h Z 2 U u e G 1 s U E s B A i 0 A F A A C A A g A E 6 Y / U g / K 6 a u k A A A A 6 Q A A A B M A A A A A A A A A A A A A A A A A 7 g A A A F t D b 2 5 0 Z W 5 0 X 1 R 5 c G V z X S 5 4 b W x Q S w E C L Q A U A A I A C A A T p j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L A Q l D + M 9 k q W Z q h + o Y b 3 5 A A A A A A C A A A A A A A Q Z g A A A A E A A C A A A A D j t 3 1 b 8 X 4 d p Q 8 m u t S d 3 m I p q N Y i Z I z S 4 9 / T j W 3 3 h Q B Y V w A A A A A O g A A A A A I A A C A A A A D 4 u W Q F M G D y W x f o Y U 5 P i D f T 8 g P G q U m + C 3 S j M 2 R M z 8 T U F l A A A A D K 1 r x h + s 5 u 7 W P s J i 4 g n p T e a 1 p o H J T O g b I N E G W c M G H d V h V o k 3 S k K d 4 F 7 a 6 2 k 4 S 7 x j m j J d A e s C B Y 9 6 o t D R q N V l P 9 m 2 L T A Q r P J s C V 0 f r Z Y z a a w k A A A A B f G 6 f a w e G l K n p u o b z 1 Y f H s d H 3 j 3 k I d + D k U M F m H L + D h y 0 W 9 p + u V K W Z e U v m z s 4 Y S Y p K j 3 e i r D 6 S f 4 s M z a M 0 d 8 j J S < / D a t a M a s h u p > 
</file>

<file path=customXml/itemProps1.xml><?xml version="1.0" encoding="utf-8"?>
<ds:datastoreItem xmlns:ds="http://schemas.openxmlformats.org/officeDocument/2006/customXml" ds:itemID="{BAF0D51D-BB87-4A72-983E-C7C50D8FE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Expenses</vt:lpstr>
      <vt:lpstr>Monthly Income</vt:lpstr>
      <vt:lpstr>Archive</vt:lpstr>
      <vt:lpstr>Money allocation tool</vt:lpstr>
      <vt:lpstr>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Vishneski</dc:creator>
  <cp:keywords/>
  <dc:description/>
  <cp:lastModifiedBy>Jack Vishneski</cp:lastModifiedBy>
  <cp:revision>0</cp:revision>
  <dcterms:created xsi:type="dcterms:W3CDTF">2016-08-16T00:12:15Z</dcterms:created>
  <dcterms:modified xsi:type="dcterms:W3CDTF">2021-07-04T02:30:35Z</dcterms:modified>
</cp:coreProperties>
</file>