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skaltrust.sharepoint.com/sites/site-reliability-engineering/Freigegebene Dokumente/General/SERVICES/BringYouOwnDatacenter/"/>
    </mc:Choice>
  </mc:AlternateContent>
  <xr:revisionPtr revIDLastSave="430" documentId="11_1333476A7F83BB263E2446C5FF7181B22C73FDFF" xr6:coauthVersionLast="45" xr6:coauthVersionMax="45" xr10:uidLastSave="{281B3112-0707-E74A-92A9-012B6DD41F69}"/>
  <bookViews>
    <workbookView xWindow="800" yWindow="460" windowWidth="32800" windowHeight="2054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B9" i="1"/>
  <c r="B12" i="1" s="1"/>
  <c r="B13" i="1" l="1"/>
  <c r="B11" i="1"/>
  <c r="G36" i="1"/>
  <c r="G41" i="1"/>
  <c r="F33" i="1" l="1"/>
  <c r="F47" i="1" s="1"/>
  <c r="G44" i="1"/>
  <c r="G43" i="1"/>
  <c r="G42" i="1"/>
  <c r="G40" i="1"/>
  <c r="G39" i="1"/>
  <c r="D38" i="1" l="1"/>
  <c r="D37" i="1"/>
  <c r="G37" i="1" s="1"/>
  <c r="G38" i="1" l="1"/>
  <c r="G47" i="1" s="1"/>
</calcChain>
</file>

<file path=xl/sharedStrings.xml><?xml version="1.0" encoding="utf-8"?>
<sst xmlns="http://schemas.openxmlformats.org/spreadsheetml/2006/main" count="63" uniqueCount="52">
  <si>
    <t>Legend</t>
  </si>
  <si>
    <t>Hour Price
Support</t>
  </si>
  <si>
    <t>Hour Price_x000D_
Consulting</t>
  </si>
  <si>
    <t>Insert Value</t>
  </si>
  <si>
    <t>Calculated Value</t>
  </si>
  <si>
    <t>Number of cashboxes</t>
  </si>
  <si>
    <t>Number of estimated Receipts per Day per Cashbox</t>
  </si>
  <si>
    <t>total PODs</t>
  </si>
  <si>
    <t>Receipts 3Y</t>
  </si>
  <si>
    <t>Number of DB PODs</t>
  </si>
  <si>
    <t>TBD: Scaling calclulation</t>
  </si>
  <si>
    <t>Number of Redis PODs</t>
  </si>
  <si>
    <t>Number of Frontend PODs</t>
  </si>
  <si>
    <t>Number of Build PODs</t>
  </si>
  <si>
    <t>Number of Blob PODs</t>
  </si>
  <si>
    <t>Managed Services Tasks</t>
  </si>
  <si>
    <t>Daily
Effort (h)</t>
  </si>
  <si>
    <t>Monthly
Effort (h)</t>
  </si>
  <si>
    <t>Monthly
Cost (€)</t>
  </si>
  <si>
    <t>Initial Effort (h)</t>
  </si>
  <si>
    <t>Initial Cost</t>
  </si>
  <si>
    <t>Monthly Cost</t>
  </si>
  <si>
    <t>Onboarding of Customer
- Installing Azure Arc, Deployment
- Install Basic PODs (DB, Redis, Frontent)
- Install Networking
- Projectmanagement</t>
  </si>
  <si>
    <t>Redis Enterprise License</t>
  </si>
  <si>
    <t>Azure Arc Fee</t>
  </si>
  <si>
    <t>Monitoring License</t>
  </si>
  <si>
    <t>Solving Issues</t>
  </si>
  <si>
    <t>Update Kubernetes (Minor Versions)</t>
  </si>
  <si>
    <t>Software Rollout</t>
  </si>
  <si>
    <t>Support Availibility, Documentation</t>
  </si>
  <si>
    <t>Deployment Support</t>
  </si>
  <si>
    <t>SUM</t>
  </si>
  <si>
    <t>Requirements to K8S</t>
  </si>
  <si>
    <t>SLA:</t>
  </si>
  <si>
    <t>Monthly Uptime Calculation and Service Levels</t>
  </si>
  <si>
    <t>"Maximum Available Minutes" is the total accumulated minutes of a provisioned K8S Cluster to the time Customer has initiated an action to stop or delete the cluster during a month.</t>
  </si>
  <si>
    <t>"Downtime" is the total accumulated minutes that are part of Maximum Available Minutes where a provisioned K8S Cluster is not accessable.</t>
  </si>
  <si>
    <t>"Monthly Uptime Percentage" is calculated as Maximum Available Minutes less Downtime divided by Maximum Available Minutes in a billing month. Monthly Uptime Percentage is represented by the following formula:</t>
  </si>
  <si>
    <t>Monthly Uptime % = (Maximum Available Minutes - Downtime) / Maximum Available Minutes X 100</t>
  </si>
  <si>
    <t>Constant Value</t>
  </si>
  <si>
    <t>Middleware Storage max amount
(DB) in GB</t>
  </si>
  <si>
    <t>Single Receipt Size (KB)</t>
  </si>
  <si>
    <t>Backend POD vCPU amount</t>
  </si>
  <si>
    <t>Backend POD Storage amount (GB)</t>
  </si>
  <si>
    <t>Backend POD RAM amount (GB)</t>
  </si>
  <si>
    <t>Backend POD spare count</t>
  </si>
  <si>
    <t>Estimated POD vCPUs</t>
  </si>
  <si>
    <t>Cashboxes per Backend POD</t>
  </si>
  <si>
    <t>Estimated POD Storage (GB)</t>
  </si>
  <si>
    <t>Estimated POD RAM (GB)</t>
  </si>
  <si>
    <t>Total</t>
  </si>
  <si>
    <t>Middleware Storage max amount (GB)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</si>
</sst>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1" fillId="0" borderId="0" xfId="0" applyFont="1"/>
    <xf numFmtId="0" fontId="0" fillId="4" borderId="0" xfId="0" applyFill="1"/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0" fillId="6" borderId="0" xfId="0" applyFill="1"/>
    <xf numFmtId="0" fontId="0" fillId="0" borderId="1" xfId="0" applyBorder="1"/>
    <xf numFmtId="0" fontId="0" fillId="5" borderId="2" xfId="0" applyFill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0" xfId="0" applyFill="1" applyBorder="1"/>
    <xf numFmtId="0" fontId="0" fillId="5" borderId="0" xfId="0" applyFill="1" applyBorder="1"/>
    <xf numFmtId="0" fontId="0" fillId="0" borderId="0" xfId="0" applyFill="1" applyBorder="1"/>
    <xf numFmtId="0" fontId="0" fillId="0" borderId="6" xfId="0" applyBorder="1"/>
    <xf numFmtId="0" fontId="0" fillId="0" borderId="8" xfId="0" applyBorder="1"/>
    <xf numFmtId="0" fontId="0" fillId="7" borderId="0" xfId="0" applyFill="1"/>
    <xf numFmtId="0" fontId="0" fillId="0" borderId="6" xfId="0" applyBorder="1" applyAlignment="1">
      <alignment wrapText="1"/>
    </xf>
    <xf numFmtId="0" fontId="0" fillId="3" borderId="7" xfId="0" applyFill="1" applyBorder="1"/>
    <xf numFmtId="0" fontId="0" fillId="0" borderId="0" xfId="0" applyAlignment="1">
      <alignment horizontal="right" vertical="center"/>
    </xf>
    <xf numFmtId="0" fontId="0" fillId="5" borderId="2" xfId="0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5" borderId="0" xfId="0" applyFill="1" applyBorder="1" applyAlignment="1">
      <alignment horizontal="right" vertical="center"/>
    </xf>
    <xf numFmtId="0" fontId="0" fillId="5" borderId="7" xfId="0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1"/>
  <sheetViews>
    <sheetView tabSelected="1" zoomScale="150" zoomScaleNormal="150" workbookViewId="0">
      <selection activeCell="A9" sqref="A9:C15"/>
    </sheetView>
  </sheetViews>
  <sheetFormatPr baseColWidth="10" defaultColWidth="8.83203125" defaultRowHeight="15" x14ac:dyDescent="0.2"/>
  <cols>
    <col min="1" max="1" width="40.83203125" customWidth="1"/>
    <col min="2" max="2" width="10.1640625" bestFit="1" customWidth="1"/>
    <col min="3" max="3" width="12.33203125" customWidth="1"/>
    <col min="4" max="4" width="12.6640625" customWidth="1"/>
    <col min="5" max="5" width="18" customWidth="1"/>
  </cols>
  <sheetData>
    <row r="1" spans="1:9" ht="32" x14ac:dyDescent="0.2">
      <c r="A1" s="5" t="s">
        <v>0</v>
      </c>
      <c r="C1" s="4" t="s">
        <v>1</v>
      </c>
      <c r="D1" s="4" t="s">
        <v>2</v>
      </c>
    </row>
    <row r="2" spans="1:9" x14ac:dyDescent="0.2">
      <c r="A2" s="2" t="s">
        <v>3</v>
      </c>
      <c r="C2" s="9">
        <v>100</v>
      </c>
      <c r="D2" s="9">
        <v>180</v>
      </c>
    </row>
    <row r="3" spans="1:9" x14ac:dyDescent="0.2">
      <c r="A3" s="3" t="s">
        <v>4</v>
      </c>
    </row>
    <row r="4" spans="1:9" x14ac:dyDescent="0.2">
      <c r="A4" s="21" t="s">
        <v>39</v>
      </c>
      <c r="F4" s="1"/>
      <c r="G4" s="1"/>
      <c r="H4" s="1"/>
      <c r="I4" s="1"/>
    </row>
    <row r="5" spans="1:9" ht="6" customHeight="1" x14ac:dyDescent="0.2">
      <c r="A5" s="6"/>
      <c r="B5" s="6"/>
      <c r="C5" s="6"/>
      <c r="D5" s="6"/>
      <c r="E5" s="6"/>
      <c r="F5" s="1"/>
      <c r="G5" s="1"/>
      <c r="H5" s="1"/>
      <c r="I5" s="1"/>
    </row>
    <row r="6" spans="1:9" x14ac:dyDescent="0.2">
      <c r="A6" t="s">
        <v>5</v>
      </c>
      <c r="B6" s="2">
        <v>1500</v>
      </c>
    </row>
    <row r="7" spans="1:9" x14ac:dyDescent="0.2">
      <c r="A7" t="s">
        <v>6</v>
      </c>
      <c r="B7" s="2">
        <v>200</v>
      </c>
    </row>
    <row r="8" spans="1:9" x14ac:dyDescent="0.2">
      <c r="A8" s="1"/>
    </row>
    <row r="9" spans="1:9" x14ac:dyDescent="0.2">
      <c r="A9" s="10" t="s">
        <v>7</v>
      </c>
      <c r="B9" s="11">
        <f>ROUNDUP((B6/B25),0)+B20+B21+B22+B23+B24+B30</f>
        <v>4</v>
      </c>
      <c r="C9" s="12"/>
    </row>
    <row r="10" spans="1:9" x14ac:dyDescent="0.2">
      <c r="A10" s="13"/>
      <c r="B10" s="14"/>
      <c r="C10" s="15"/>
    </row>
    <row r="11" spans="1:9" x14ac:dyDescent="0.2">
      <c r="A11" s="13" t="s">
        <v>49</v>
      </c>
      <c r="B11" s="16">
        <f>B9*B28</f>
        <v>64</v>
      </c>
      <c r="C11" s="15" t="s">
        <v>50</v>
      </c>
    </row>
    <row r="12" spans="1:9" x14ac:dyDescent="0.2">
      <c r="A12" s="13" t="s">
        <v>48</v>
      </c>
      <c r="B12" s="17">
        <f>B9*B27</f>
        <v>40</v>
      </c>
      <c r="C12" s="15" t="s">
        <v>50</v>
      </c>
    </row>
    <row r="13" spans="1:9" x14ac:dyDescent="0.2">
      <c r="A13" s="13" t="s">
        <v>46</v>
      </c>
      <c r="B13" s="17">
        <f>B9*B29</f>
        <v>16</v>
      </c>
      <c r="C13" s="15" t="s">
        <v>50</v>
      </c>
    </row>
    <row r="14" spans="1:9" x14ac:dyDescent="0.2">
      <c r="A14" s="13"/>
      <c r="B14" s="18"/>
      <c r="C14" s="15"/>
    </row>
    <row r="15" spans="1:9" ht="16" x14ac:dyDescent="0.2">
      <c r="A15" s="22" t="s">
        <v>51</v>
      </c>
      <c r="B15" s="23">
        <f>ROUNDUP(B7*B26*B6*365*3/1024/1024,0)</f>
        <v>3133</v>
      </c>
      <c r="C15" s="20" t="s">
        <v>8</v>
      </c>
    </row>
    <row r="20" spans="1:7" x14ac:dyDescent="0.2">
      <c r="A20" t="s">
        <v>9</v>
      </c>
      <c r="B20" s="3">
        <v>0</v>
      </c>
      <c r="C20" t="s">
        <v>10</v>
      </c>
    </row>
    <row r="21" spans="1:7" x14ac:dyDescent="0.2">
      <c r="A21" t="s">
        <v>11</v>
      </c>
      <c r="B21" s="3">
        <v>0</v>
      </c>
      <c r="C21" t="s">
        <v>10</v>
      </c>
    </row>
    <row r="22" spans="1:7" x14ac:dyDescent="0.2">
      <c r="A22" t="s">
        <v>12</v>
      </c>
      <c r="B22" s="3">
        <v>0</v>
      </c>
      <c r="C22" t="s">
        <v>10</v>
      </c>
    </row>
    <row r="23" spans="1:7" x14ac:dyDescent="0.2">
      <c r="A23" t="s">
        <v>13</v>
      </c>
      <c r="B23" s="3">
        <v>0</v>
      </c>
      <c r="C23" t="s">
        <v>10</v>
      </c>
    </row>
    <row r="24" spans="1:7" x14ac:dyDescent="0.2">
      <c r="A24" t="s">
        <v>14</v>
      </c>
      <c r="B24" s="3">
        <v>0</v>
      </c>
      <c r="C24" t="s">
        <v>10</v>
      </c>
    </row>
    <row r="25" spans="1:7" x14ac:dyDescent="0.2">
      <c r="A25" t="s">
        <v>47</v>
      </c>
      <c r="B25" s="21">
        <v>500</v>
      </c>
    </row>
    <row r="26" spans="1:7" x14ac:dyDescent="0.2">
      <c r="A26" t="s">
        <v>41</v>
      </c>
      <c r="B26" s="21">
        <v>10</v>
      </c>
    </row>
    <row r="27" spans="1:7" x14ac:dyDescent="0.2">
      <c r="A27" t="s">
        <v>43</v>
      </c>
      <c r="B27" s="21">
        <v>10</v>
      </c>
    </row>
    <row r="28" spans="1:7" x14ac:dyDescent="0.2">
      <c r="A28" t="s">
        <v>44</v>
      </c>
      <c r="B28" s="21">
        <v>16</v>
      </c>
    </row>
    <row r="29" spans="1:7" x14ac:dyDescent="0.2">
      <c r="A29" t="s">
        <v>42</v>
      </c>
      <c r="B29" s="21">
        <v>4</v>
      </c>
    </row>
    <row r="30" spans="1:7" x14ac:dyDescent="0.2">
      <c r="A30" t="s">
        <v>45</v>
      </c>
      <c r="B30" s="21">
        <v>1</v>
      </c>
    </row>
    <row r="32" spans="1:7" ht="32" x14ac:dyDescent="0.2">
      <c r="A32" s="7" t="s">
        <v>15</v>
      </c>
      <c r="B32" s="8" t="s">
        <v>16</v>
      </c>
      <c r="C32" s="8" t="s">
        <v>17</v>
      </c>
      <c r="D32" s="8" t="s">
        <v>18</v>
      </c>
      <c r="E32" s="8" t="s">
        <v>19</v>
      </c>
      <c r="F32" s="8" t="s">
        <v>20</v>
      </c>
      <c r="G32" s="8" t="s">
        <v>21</v>
      </c>
    </row>
    <row r="33" spans="1:7" ht="80" x14ac:dyDescent="0.2">
      <c r="A33" s="4" t="s">
        <v>22</v>
      </c>
      <c r="E33">
        <v>80</v>
      </c>
      <c r="F33">
        <f>E33*D2</f>
        <v>14400</v>
      </c>
    </row>
    <row r="36" spans="1:7" x14ac:dyDescent="0.2">
      <c r="A36" t="s">
        <v>23</v>
      </c>
      <c r="G36">
        <f>((C36*C2)+((B36*30*C2)+D36))</f>
        <v>0</v>
      </c>
    </row>
    <row r="37" spans="1:7" x14ac:dyDescent="0.2">
      <c r="A37" t="s">
        <v>24</v>
      </c>
      <c r="D37">
        <f>B11*100</f>
        <v>6400</v>
      </c>
      <c r="G37">
        <f>((C37*C2)+((B37*30*C2)+D37))</f>
        <v>6400</v>
      </c>
    </row>
    <row r="38" spans="1:7" x14ac:dyDescent="0.2">
      <c r="A38" t="s">
        <v>25</v>
      </c>
      <c r="D38">
        <f>B11*25</f>
        <v>1600</v>
      </c>
      <c r="G38">
        <f>((C38*C2)+((B38*30*C2)+D38))</f>
        <v>1600</v>
      </c>
    </row>
    <row r="39" spans="1:7" x14ac:dyDescent="0.2">
      <c r="A39" t="s">
        <v>26</v>
      </c>
      <c r="C39">
        <v>10</v>
      </c>
      <c r="G39">
        <f>((C39*C2)+((B39*30*C2)+D39))</f>
        <v>1000</v>
      </c>
    </row>
    <row r="40" spans="1:7" x14ac:dyDescent="0.2">
      <c r="A40" t="s">
        <v>27</v>
      </c>
      <c r="C40">
        <v>1</v>
      </c>
      <c r="G40">
        <f>((C40*C2)+((B40*30*C2)+D40))</f>
        <v>100</v>
      </c>
    </row>
    <row r="41" spans="1:7" x14ac:dyDescent="0.2">
      <c r="A41" t="s">
        <v>28</v>
      </c>
      <c r="C41">
        <v>3</v>
      </c>
      <c r="G41">
        <f>((C41*C2)+((B41*30*C2)+D41))</f>
        <v>300</v>
      </c>
    </row>
    <row r="42" spans="1:7" x14ac:dyDescent="0.2">
      <c r="A42" t="s">
        <v>29</v>
      </c>
      <c r="B42">
        <v>1</v>
      </c>
      <c r="G42">
        <f>((C42*C2)+((B42*30*C2)+D42))</f>
        <v>3000</v>
      </c>
    </row>
    <row r="43" spans="1:7" x14ac:dyDescent="0.2">
      <c r="A43" t="s">
        <v>30</v>
      </c>
      <c r="C43">
        <v>4</v>
      </c>
      <c r="G43">
        <f>((C43*C2)+((B43*30*C2)+D43))</f>
        <v>400</v>
      </c>
    </row>
    <row r="44" spans="1:7" x14ac:dyDescent="0.2">
      <c r="G44">
        <f>((C44*C2)+((B44*30*C2)+D44))</f>
        <v>0</v>
      </c>
    </row>
    <row r="47" spans="1:7" x14ac:dyDescent="0.2">
      <c r="A47" s="5" t="s">
        <v>31</v>
      </c>
      <c r="B47" s="5"/>
      <c r="C47" s="5"/>
      <c r="D47" s="5"/>
      <c r="E47" s="5"/>
      <c r="F47" s="5">
        <f>SUM(F33:F46)</f>
        <v>14400</v>
      </c>
      <c r="G47" s="5">
        <f>SUM(G33:G46)</f>
        <v>12800</v>
      </c>
    </row>
    <row r="52" spans="1:1" x14ac:dyDescent="0.2">
      <c r="A52" s="5" t="s">
        <v>32</v>
      </c>
    </row>
    <row r="56" spans="1:1" x14ac:dyDescent="0.2">
      <c r="A56" s="5" t="s">
        <v>33</v>
      </c>
    </row>
    <row r="57" spans="1:1" x14ac:dyDescent="0.2">
      <c r="A57" t="s">
        <v>34</v>
      </c>
    </row>
    <row r="58" spans="1:1" x14ac:dyDescent="0.2">
      <c r="A58" t="s">
        <v>35</v>
      </c>
    </row>
    <row r="59" spans="1:1" x14ac:dyDescent="0.2">
      <c r="A59" t="s">
        <v>36</v>
      </c>
    </row>
    <row r="60" spans="1:1" x14ac:dyDescent="0.2">
      <c r="A60" t="s">
        <v>37</v>
      </c>
    </row>
    <row r="61" spans="1:1" x14ac:dyDescent="0.2">
      <c r="A61" t="s">
        <v>38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0D3E9-2F8B-634C-BB9D-FB16F48C4AC0}">
  <dimension ref="A1:C7"/>
  <sheetViews>
    <sheetView workbookViewId="0">
      <selection sqref="A1:C7"/>
    </sheetView>
  </sheetViews>
  <sheetFormatPr baseColWidth="10" defaultRowHeight="15" x14ac:dyDescent="0.2"/>
  <cols>
    <col min="1" max="1" width="34.83203125" bestFit="1" customWidth="1"/>
    <col min="2" max="2" width="5.1640625" style="24" customWidth="1"/>
  </cols>
  <sheetData>
    <row r="1" spans="1:3" x14ac:dyDescent="0.2">
      <c r="A1" s="10" t="s">
        <v>7</v>
      </c>
      <c r="B1" s="25">
        <v>1</v>
      </c>
      <c r="C1" s="12"/>
    </row>
    <row r="2" spans="1:3" x14ac:dyDescent="0.2">
      <c r="A2" s="13"/>
      <c r="B2" s="26"/>
      <c r="C2" s="15"/>
    </row>
    <row r="3" spans="1:3" x14ac:dyDescent="0.2">
      <c r="A3" s="13" t="s">
        <v>49</v>
      </c>
      <c r="B3" s="27">
        <v>16</v>
      </c>
      <c r="C3" s="15"/>
    </row>
    <row r="4" spans="1:3" x14ac:dyDescent="0.2">
      <c r="A4" s="13" t="s">
        <v>48</v>
      </c>
      <c r="B4" s="27">
        <v>10</v>
      </c>
      <c r="C4" s="15"/>
    </row>
    <row r="5" spans="1:3" x14ac:dyDescent="0.2">
      <c r="A5" s="13" t="s">
        <v>46</v>
      </c>
      <c r="B5" s="27">
        <v>4</v>
      </c>
      <c r="C5" s="15"/>
    </row>
    <row r="6" spans="1:3" x14ac:dyDescent="0.2">
      <c r="A6" s="13"/>
      <c r="B6" s="26"/>
      <c r="C6" s="15"/>
    </row>
    <row r="7" spans="1:3" x14ac:dyDescent="0.2">
      <c r="A7" s="19" t="s">
        <v>40</v>
      </c>
      <c r="B7" s="28">
        <v>21</v>
      </c>
      <c r="C7" s="20" t="s">
        <v>8</v>
      </c>
    </row>
  </sheetData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25DC9D1636044780EFDEC7A4C1D400" ma:contentTypeVersion="12" ma:contentTypeDescription="Create a new document." ma:contentTypeScope="" ma:versionID="ffe30f207aab8da56691b77f253a06cd">
  <xsd:schema xmlns:xsd="http://www.w3.org/2001/XMLSchema" xmlns:xs="http://www.w3.org/2001/XMLSchema" xmlns:p="http://schemas.microsoft.com/office/2006/metadata/properties" xmlns:ns2="10060e94-4ffa-4b81-b16e-4ad5019c2eb5" xmlns:ns3="0dbd0001-31a5-4439-a50d-9042c3d3a37d" targetNamespace="http://schemas.microsoft.com/office/2006/metadata/properties" ma:root="true" ma:fieldsID="5058b625878f2678cdf2aabf0d49aae0" ns2:_="" ns3:_="">
    <xsd:import namespace="10060e94-4ffa-4b81-b16e-4ad5019c2eb5"/>
    <xsd:import namespace="0dbd0001-31a5-4439-a50d-9042c3d3a3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060e94-4ffa-4b81-b16e-4ad5019c2e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bd0001-31a5-4439-a50d-9042c3d3a37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07025B-0B58-46B0-8B82-10917FF6CE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7A0B35-4A63-4C74-9BDF-EC628F461D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060e94-4ffa-4b81-b16e-4ad5019c2eb5"/>
    <ds:schemaRef ds:uri="0dbd0001-31a5-4439-a50d-9042c3d3a3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2B7EB69-8545-492A-9F71-CBB370DE008B}">
  <ds:schemaRefs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0dbd0001-31a5-4439-a50d-9042c3d3a37d"/>
    <ds:schemaRef ds:uri="http://schemas.microsoft.com/office/2006/documentManagement/types"/>
    <ds:schemaRef ds:uri="http://purl.org/dc/dcmitype/"/>
    <ds:schemaRef ds:uri="10060e94-4ffa-4b81-b16e-4ad5019c2eb5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Christian Kreutzer (TECHATIVE)</cp:lastModifiedBy>
  <cp:revision/>
  <dcterms:created xsi:type="dcterms:W3CDTF">2020-06-08T18:40:10Z</dcterms:created>
  <dcterms:modified xsi:type="dcterms:W3CDTF">2020-08-05T17:13:13Z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0x010100ED25DC9D1636044780EFDEC7A4C1D400</vt:lpwstr>
  </property>
</Properties>
</file>