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9C01E53B-F637-4722-A09C-D3C387A422B4}" xr6:coauthVersionLast="36" xr6:coauthVersionMax="36" xr10:uidLastSave="{00000000-0000-0000-0000-000000000000}"/>
  <bookViews>
    <workbookView minimized="1" xWindow="0" yWindow="0" windowWidth="16176" windowHeight="5208" activeTab="6" xr2:uid="{00000000-000D-0000-FFFF-FFFF00000000}"/>
  </bookViews>
  <sheets>
    <sheet name="400" sheetId="7" r:id="rId1"/>
    <sheet name="450" sheetId="1" r:id="rId2"/>
    <sheet name="500" sheetId="2" r:id="rId3"/>
    <sheet name="550" sheetId="3" r:id="rId4"/>
    <sheet name="600" sheetId="4" r:id="rId5"/>
    <sheet name="650" sheetId="5" r:id="rId6"/>
    <sheet name="speed" sheetId="6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6" l="1"/>
  <c r="C47" i="6" l="1"/>
  <c r="D47" i="6"/>
  <c r="E47" i="6"/>
  <c r="F47" i="6"/>
  <c r="G47" i="6"/>
  <c r="H47" i="6"/>
  <c r="I47" i="6"/>
  <c r="J47" i="6"/>
  <c r="B47" i="6"/>
  <c r="H4" i="6"/>
  <c r="E17" i="6"/>
  <c r="D17" i="6"/>
  <c r="F20" i="6"/>
  <c r="G20" i="6"/>
  <c r="E20" i="6"/>
  <c r="D20" i="6"/>
  <c r="C20" i="6"/>
  <c r="H20" i="6"/>
  <c r="J20" i="6"/>
  <c r="F19" i="6"/>
  <c r="G19" i="6"/>
  <c r="G17" i="6" s="1"/>
  <c r="E19" i="6"/>
  <c r="D19" i="6"/>
  <c r="C19" i="6"/>
  <c r="H19" i="6"/>
  <c r="H17" i="6" s="1"/>
  <c r="J19" i="6"/>
  <c r="B20" i="6"/>
  <c r="B19" i="6"/>
  <c r="F18" i="6"/>
  <c r="G18" i="6"/>
  <c r="E18" i="6"/>
  <c r="D18" i="6"/>
  <c r="C18" i="6"/>
  <c r="C17" i="6" s="1"/>
  <c r="H18" i="6"/>
  <c r="J18" i="6"/>
  <c r="J17" i="6" s="1"/>
  <c r="B18" i="6"/>
  <c r="B17" i="6" s="1"/>
  <c r="F15" i="6"/>
  <c r="G15" i="6"/>
  <c r="E15" i="6"/>
  <c r="D15" i="6"/>
  <c r="C15" i="6"/>
  <c r="H15" i="6"/>
  <c r="J15" i="6"/>
  <c r="B15" i="6"/>
  <c r="F11" i="6"/>
  <c r="G11" i="6"/>
  <c r="E11" i="6"/>
  <c r="D11" i="6"/>
  <c r="C11" i="6"/>
  <c r="H11" i="6"/>
  <c r="J11" i="6"/>
  <c r="F10" i="6"/>
  <c r="G10" i="6"/>
  <c r="E10" i="6"/>
  <c r="D10" i="6"/>
  <c r="C10" i="6"/>
  <c r="H10" i="6"/>
  <c r="J10" i="6"/>
  <c r="B11" i="6"/>
  <c r="B10" i="6"/>
  <c r="F4" i="6"/>
  <c r="F9" i="6" s="1"/>
  <c r="G4" i="6"/>
  <c r="G9" i="6" s="1"/>
  <c r="E4" i="6"/>
  <c r="E9" i="6" s="1"/>
  <c r="D4" i="6"/>
  <c r="D9" i="6" s="1"/>
  <c r="C4" i="6"/>
  <c r="C9" i="6" s="1"/>
  <c r="H9" i="6"/>
  <c r="J4" i="6"/>
  <c r="J9" i="6" s="1"/>
  <c r="B4" i="6"/>
  <c r="B38" i="6"/>
  <c r="F38" i="6"/>
  <c r="G38" i="6"/>
  <c r="E38" i="6"/>
  <c r="D38" i="6"/>
  <c r="C38" i="6"/>
  <c r="H38" i="6"/>
  <c r="I38" i="6"/>
  <c r="J38" i="6"/>
  <c r="F17" i="6" l="1"/>
  <c r="F27" i="6" l="1"/>
  <c r="G27" i="6"/>
  <c r="E27" i="6"/>
  <c r="D27" i="6"/>
  <c r="C27" i="6"/>
  <c r="H27" i="6"/>
  <c r="I27" i="6"/>
  <c r="J27" i="6"/>
  <c r="B27" i="6"/>
  <c r="C12" i="6"/>
  <c r="C14" i="6" s="1"/>
  <c r="C13" i="6" s="1"/>
  <c r="H12" i="6"/>
  <c r="H14" i="6" s="1"/>
  <c r="H13" i="6" s="1"/>
  <c r="J12" i="6"/>
  <c r="J14" i="6" s="1"/>
  <c r="J13" i="6" s="1"/>
  <c r="H5" i="7" l="1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4" i="7"/>
  <c r="H4" i="3"/>
  <c r="H19" i="5"/>
  <c r="H4" i="5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4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20" i="5"/>
  <c r="H21" i="5"/>
  <c r="H22" i="5"/>
  <c r="H23" i="5"/>
  <c r="H24" i="5"/>
  <c r="H25" i="5"/>
  <c r="H26" i="5"/>
  <c r="H27" i="5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4" i="4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4" i="2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C12" i="2"/>
  <c r="D12" i="2"/>
  <c r="B9" i="3"/>
  <c r="B9" i="5"/>
  <c r="B14" i="7"/>
  <c r="B13" i="7" s="1"/>
  <c r="D14" i="2"/>
  <c r="D13" i="2" s="1"/>
  <c r="C14" i="2"/>
  <c r="C13" i="2" s="1"/>
  <c r="B14" i="2"/>
  <c r="B13" i="2" s="1"/>
  <c r="B14" i="4"/>
  <c r="B13" i="4"/>
  <c r="B9" i="6"/>
  <c r="F12" i="6"/>
  <c r="F14" i="6" s="1"/>
  <c r="F13" i="6" s="1"/>
  <c r="G12" i="6"/>
  <c r="G14" i="6" s="1"/>
  <c r="G13" i="6" s="1"/>
  <c r="E12" i="6"/>
  <c r="E14" i="6" s="1"/>
  <c r="E13" i="6" s="1"/>
  <c r="D12" i="6"/>
  <c r="D14" i="6" s="1"/>
  <c r="D13" i="6" s="1"/>
  <c r="B9" i="4"/>
  <c r="B12" i="1"/>
  <c r="B14" i="1" s="1"/>
  <c r="B13" i="1" s="1"/>
  <c r="B9" i="1"/>
  <c r="C9" i="7" l="1"/>
  <c r="D9" i="7"/>
  <c r="E9" i="7"/>
  <c r="F9" i="7"/>
  <c r="B9" i="7"/>
  <c r="J17" i="1"/>
  <c r="C9" i="1"/>
  <c r="D9" i="1"/>
  <c r="E9" i="1"/>
  <c r="F9" i="1"/>
  <c r="C9" i="2"/>
  <c r="D9" i="2"/>
  <c r="E9" i="2"/>
  <c r="F9" i="2"/>
  <c r="B9" i="2"/>
  <c r="C9" i="4"/>
  <c r="D9" i="4"/>
  <c r="E9" i="4"/>
  <c r="F9" i="4"/>
  <c r="C9" i="5"/>
  <c r="D9" i="5"/>
  <c r="E9" i="5"/>
  <c r="F9" i="5"/>
  <c r="B12" i="6"/>
  <c r="B13" i="6" s="1"/>
  <c r="K17" i="1" l="1"/>
  <c r="C9" i="3"/>
  <c r="D9" i="3"/>
  <c r="E9" i="3"/>
  <c r="F9" i="3"/>
  <c r="F12" i="5"/>
  <c r="F14" i="5" s="1"/>
  <c r="F13" i="5" s="1"/>
  <c r="E12" i="5"/>
  <c r="E14" i="5" s="1"/>
  <c r="E13" i="5" s="1"/>
  <c r="D12" i="5"/>
  <c r="D14" i="5" s="1"/>
  <c r="D13" i="5" s="1"/>
  <c r="C12" i="5"/>
  <c r="C14" i="5" s="1"/>
  <c r="C13" i="5" s="1"/>
  <c r="B12" i="5"/>
  <c r="F12" i="4"/>
  <c r="F14" i="4" s="1"/>
  <c r="F13" i="4" s="1"/>
  <c r="E12" i="4"/>
  <c r="E14" i="4" s="1"/>
  <c r="E13" i="4" s="1"/>
  <c r="D12" i="4"/>
  <c r="D14" i="4" s="1"/>
  <c r="D13" i="4" s="1"/>
  <c r="C12" i="4"/>
  <c r="C14" i="4" s="1"/>
  <c r="C13" i="4" s="1"/>
  <c r="B12" i="4"/>
  <c r="J18" i="4" s="1"/>
  <c r="K18" i="4" s="1"/>
  <c r="F12" i="3"/>
  <c r="F14" i="3" s="1"/>
  <c r="F13" i="3" s="1"/>
  <c r="E12" i="3"/>
  <c r="E14" i="3" s="1"/>
  <c r="E13" i="3" s="1"/>
  <c r="D12" i="3"/>
  <c r="D14" i="3" s="1"/>
  <c r="D13" i="3" s="1"/>
  <c r="C12" i="3"/>
  <c r="C14" i="3" s="1"/>
  <c r="C13" i="3" s="1"/>
  <c r="B12" i="3"/>
  <c r="F12" i="2"/>
  <c r="F14" i="2" s="1"/>
  <c r="F13" i="2" s="1"/>
  <c r="E12" i="2"/>
  <c r="E14" i="2" s="1"/>
  <c r="E13" i="2" s="1"/>
  <c r="B12" i="2"/>
  <c r="J18" i="2" s="1"/>
  <c r="K18" i="2" s="1"/>
  <c r="F12" i="1"/>
  <c r="F14" i="1" s="1"/>
  <c r="F13" i="1" s="1"/>
  <c r="E12" i="1"/>
  <c r="E14" i="1" s="1"/>
  <c r="E13" i="1" s="1"/>
  <c r="D12" i="1"/>
  <c r="D14" i="1" s="1"/>
  <c r="D13" i="1" s="1"/>
  <c r="C12" i="1"/>
  <c r="C14" i="1" s="1"/>
  <c r="C13" i="1" s="1"/>
  <c r="J18" i="3" l="1"/>
  <c r="K18" i="3" s="1"/>
  <c r="B14" i="3"/>
  <c r="B13" i="3" s="1"/>
  <c r="J18" i="5"/>
  <c r="K18" i="5" s="1"/>
  <c r="B14" i="5"/>
  <c r="B13" i="5" s="1"/>
  <c r="C12" i="7"/>
  <c r="C14" i="7" s="1"/>
  <c r="C13" i="7" s="1"/>
  <c r="D12" i="7"/>
  <c r="D14" i="7" s="1"/>
  <c r="D13" i="7" s="1"/>
  <c r="E12" i="7"/>
  <c r="E14" i="7" s="1"/>
  <c r="E13" i="7" s="1"/>
  <c r="F12" i="7"/>
  <c r="F14" i="7" s="1"/>
  <c r="F13" i="7" s="1"/>
  <c r="B12" i="7"/>
  <c r="J18" i="7" s="1"/>
  <c r="K18" i="7" s="1"/>
</calcChain>
</file>

<file path=xl/sharedStrings.xml><?xml version="1.0" encoding="utf-8"?>
<sst xmlns="http://schemas.openxmlformats.org/spreadsheetml/2006/main" count="375" uniqueCount="50">
  <si>
    <t>Number of Nodes</t>
  </si>
  <si>
    <t>Communication Range Radius</t>
  </si>
  <si>
    <t>50 m</t>
  </si>
  <si>
    <t>Packet Rate</t>
  </si>
  <si>
    <t>Initial Energy (J)</t>
  </si>
  <si>
    <t>Success %</t>
  </si>
  <si>
    <t>Total Energy Consumption (J)</t>
  </si>
  <si>
    <t>Protocol</t>
  </si>
  <si>
    <t>Dropped %</t>
  </si>
  <si>
    <t># Delieverd Data packets</t>
  </si>
  <si>
    <t># Generated packets</t>
  </si>
  <si>
    <t># Delivered packets</t>
  </si>
  <si>
    <t># Dropped packets</t>
  </si>
  <si>
    <t>Total Energy Consumption for Data packets (J)</t>
  </si>
  <si>
    <t>Total Energy Consumption for control packets (J)</t>
  </si>
  <si>
    <t>Total Wasted Energy (J)</t>
  </si>
  <si>
    <t>Average Hops/path</t>
  </si>
  <si>
    <t>Average Routing Distance (m)/path</t>
  </si>
  <si>
    <t>Average Transimision Distance (m)/path</t>
  </si>
  <si>
    <t>Average  Delay in (s)/path</t>
  </si>
  <si>
    <t>Average Transimision Delay (s)/path</t>
  </si>
  <si>
    <t>Average Queuing Delay in (s)/path</t>
  </si>
  <si>
    <t>Average control Dealy in (s)/path</t>
  </si>
  <si>
    <t>Average Waiting Timein (s)/path</t>
  </si>
  <si>
    <t>1 pct / 0.1 s</t>
  </si>
  <si>
    <t>Life time in (s)</t>
  </si>
  <si>
    <t>Queue Time in (s)</t>
  </si>
  <si>
    <t>Sleep Time in (s)</t>
  </si>
  <si>
    <t>Active Time in (s)</t>
  </si>
  <si>
    <t>Start up time in (s)</t>
  </si>
  <si>
    <t>Simulation Time in (s)</t>
  </si>
  <si>
    <t>Topology</t>
  </si>
  <si>
    <t>400x</t>
  </si>
  <si>
    <t>500x</t>
  </si>
  <si>
    <t>1 pct / 0.5 s</t>
  </si>
  <si>
    <t>550x</t>
  </si>
  <si>
    <t>650x</t>
  </si>
  <si>
    <t>600x</t>
  </si>
  <si>
    <t>450x</t>
  </si>
  <si>
    <t>RR</t>
  </si>
  <si>
    <t>RR sp 2</t>
  </si>
  <si>
    <t>RR sp 3</t>
  </si>
  <si>
    <t>RR sp 4</t>
  </si>
  <si>
    <t>RR sp 5</t>
  </si>
  <si>
    <t>RR sp 6</t>
  </si>
  <si>
    <t>RR sp 7</t>
  </si>
  <si>
    <t>RR sp 8</t>
  </si>
  <si>
    <t>RR sp 9</t>
  </si>
  <si>
    <t>RR sp 10</t>
  </si>
  <si>
    <t># generated Data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</si>
</sst>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/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0" fontId="0" fillId="2" borderId="1" xfId="0" applyFill="1" applyBorder="1"/>
    <xf numFmtId="164" fontId="0" fillId="3" borderId="1" xfId="0" applyNumberFormat="1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11" fontId="0" fillId="0" borderId="0" xfId="0" applyNumberFormat="1" applyAlignment="1">
      <alignment horizontal="center"/>
    </xf>
    <xf numFmtId="1" fontId="0" fillId="3" borderId="1" xfId="0" applyNumberFormat="1" applyFill="1" applyBorder="1" applyAlignment="1">
      <alignment vertical="center" wrapText="1"/>
    </xf>
    <xf numFmtId="1" fontId="0" fillId="2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2"/>
  <sheetViews>
    <sheetView workbookViewId="0">
      <selection activeCell="H4" sqref="H4"/>
    </sheetView>
  </sheetViews>
  <sheetFormatPr defaultRowHeight="31.5" customHeight="1" x14ac:dyDescent="0.3"/>
  <cols>
    <col min="1" max="1" width="42.77734375" style="10" customWidth="1"/>
    <col min="2" max="4" width="10.44140625" style="13" bestFit="1" customWidth="1"/>
    <col min="5" max="6" width="11.5546875" style="10" bestFit="1" customWidth="1"/>
    <col min="7" max="14" width="8.88671875" style="10"/>
    <col min="15" max="15" width="12" style="10" bestFit="1" customWidth="1"/>
    <col min="16" max="16384" width="8.88671875" style="10"/>
  </cols>
  <sheetData>
    <row r="1" spans="1:8" ht="16.8" customHeight="1" x14ac:dyDescent="0.3">
      <c r="A1" s="8" t="s">
        <v>0</v>
      </c>
      <c r="B1" s="9">
        <v>177</v>
      </c>
      <c r="C1" s="9">
        <v>177</v>
      </c>
      <c r="D1" s="9">
        <v>177</v>
      </c>
      <c r="E1" s="9">
        <v>177</v>
      </c>
      <c r="F1" s="9">
        <v>177</v>
      </c>
    </row>
    <row r="2" spans="1:8" s="12" customFormat="1" ht="16.8" customHeight="1" x14ac:dyDescent="0.3">
      <c r="A2" s="11" t="s">
        <v>1</v>
      </c>
      <c r="B2" s="11" t="s">
        <v>2</v>
      </c>
      <c r="C2" s="11" t="s">
        <v>2</v>
      </c>
      <c r="D2" s="11" t="s">
        <v>2</v>
      </c>
      <c r="E2" s="11" t="s">
        <v>2</v>
      </c>
      <c r="F2" s="11" t="s">
        <v>2</v>
      </c>
    </row>
    <row r="3" spans="1:8" ht="16.8" customHeight="1" x14ac:dyDescent="0.3">
      <c r="A3" s="8" t="s">
        <v>3</v>
      </c>
      <c r="B3" s="9" t="s">
        <v>24</v>
      </c>
      <c r="C3" s="9" t="s">
        <v>24</v>
      </c>
      <c r="D3" s="9" t="s">
        <v>24</v>
      </c>
      <c r="E3" s="9" t="s">
        <v>24</v>
      </c>
      <c r="F3" s="9" t="s">
        <v>24</v>
      </c>
    </row>
    <row r="4" spans="1:8" s="12" customFormat="1" ht="16.8" customHeight="1" x14ac:dyDescent="0.3">
      <c r="A4" s="11" t="s">
        <v>30</v>
      </c>
      <c r="B4" s="11">
        <v>4052</v>
      </c>
      <c r="C4" s="11">
        <v>3209</v>
      </c>
      <c r="D4" s="11">
        <v>2523</v>
      </c>
      <c r="E4" s="11">
        <v>1631</v>
      </c>
      <c r="F4" s="11">
        <v>1794</v>
      </c>
      <c r="H4" s="12">
        <f>AVERAGE(B4:F4)</f>
        <v>2641.8</v>
      </c>
    </row>
    <row r="5" spans="1:8" ht="16.8" customHeight="1" x14ac:dyDescent="0.3">
      <c r="A5" s="8" t="s">
        <v>29</v>
      </c>
      <c r="B5" s="9">
        <v>5</v>
      </c>
      <c r="C5" s="9">
        <v>5</v>
      </c>
      <c r="D5" s="9">
        <v>5</v>
      </c>
      <c r="E5" s="9">
        <v>5</v>
      </c>
      <c r="F5" s="9">
        <v>5</v>
      </c>
      <c r="H5" s="12">
        <f t="shared" ref="H5:H27" si="0">AVERAGE(B5:F5)</f>
        <v>5</v>
      </c>
    </row>
    <row r="6" spans="1:8" s="12" customFormat="1" ht="16.8" customHeight="1" x14ac:dyDescent="0.3">
      <c r="A6" s="11" t="s">
        <v>28</v>
      </c>
      <c r="B6" s="11">
        <v>2</v>
      </c>
      <c r="C6" s="11">
        <v>2</v>
      </c>
      <c r="D6" s="11">
        <v>2</v>
      </c>
      <c r="E6" s="11">
        <v>2</v>
      </c>
      <c r="F6" s="11">
        <v>2</v>
      </c>
      <c r="H6" s="12">
        <f t="shared" si="0"/>
        <v>2</v>
      </c>
    </row>
    <row r="7" spans="1:8" ht="16.8" customHeight="1" x14ac:dyDescent="0.3">
      <c r="A7" s="8" t="s">
        <v>27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H7" s="12">
        <f t="shared" si="0"/>
        <v>1</v>
      </c>
    </row>
    <row r="8" spans="1:8" s="12" customFormat="1" ht="16.8" customHeight="1" x14ac:dyDescent="0.3">
      <c r="A8" s="11" t="s">
        <v>26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H8" s="12">
        <f t="shared" si="0"/>
        <v>0</v>
      </c>
    </row>
    <row r="9" spans="1:8" ht="16.8" customHeight="1" x14ac:dyDescent="0.3">
      <c r="A9" s="8" t="s">
        <v>25</v>
      </c>
      <c r="B9" s="9">
        <f>B4</f>
        <v>4052</v>
      </c>
      <c r="C9" s="9">
        <f t="shared" ref="C9:F9" si="1">C4</f>
        <v>3209</v>
      </c>
      <c r="D9" s="9">
        <f t="shared" si="1"/>
        <v>2523</v>
      </c>
      <c r="E9" s="9">
        <f t="shared" si="1"/>
        <v>1631</v>
      </c>
      <c r="F9" s="9">
        <f t="shared" si="1"/>
        <v>1794</v>
      </c>
      <c r="H9" s="12">
        <f t="shared" si="0"/>
        <v>2641.8</v>
      </c>
    </row>
    <row r="10" spans="1:8" s="12" customFormat="1" ht="16.8" customHeight="1" x14ac:dyDescent="0.3">
      <c r="A10" s="11" t="s">
        <v>10</v>
      </c>
      <c r="B10" s="11">
        <v>88630</v>
      </c>
      <c r="C10" s="11">
        <v>79631</v>
      </c>
      <c r="D10" s="11">
        <v>63699</v>
      </c>
      <c r="E10" s="11">
        <v>38703</v>
      </c>
      <c r="F10" s="11">
        <v>43432</v>
      </c>
      <c r="H10" s="12">
        <f t="shared" si="0"/>
        <v>62819</v>
      </c>
    </row>
    <row r="11" spans="1:8" ht="16.8" customHeight="1" x14ac:dyDescent="0.3">
      <c r="A11" s="8" t="s">
        <v>11</v>
      </c>
      <c r="B11" s="9">
        <v>86362</v>
      </c>
      <c r="C11" s="9">
        <v>77905</v>
      </c>
      <c r="D11" s="9">
        <v>63096</v>
      </c>
      <c r="E11" s="9">
        <v>36892</v>
      </c>
      <c r="F11" s="9">
        <v>42262</v>
      </c>
      <c r="H11" s="12">
        <f t="shared" si="0"/>
        <v>61303.4</v>
      </c>
    </row>
    <row r="12" spans="1:8" s="12" customFormat="1" ht="16.8" customHeight="1" x14ac:dyDescent="0.3">
      <c r="A12" s="11" t="s">
        <v>12</v>
      </c>
      <c r="B12" s="11">
        <f>B10-B11</f>
        <v>2268</v>
      </c>
      <c r="C12" s="11">
        <f>C10-C11</f>
        <v>1726</v>
      </c>
      <c r="D12" s="11">
        <f>D10-D11</f>
        <v>603</v>
      </c>
      <c r="E12" s="11">
        <f>E10-E11</f>
        <v>1811</v>
      </c>
      <c r="F12" s="11">
        <f>F10-F11</f>
        <v>1170</v>
      </c>
      <c r="H12" s="12">
        <f t="shared" si="0"/>
        <v>1515.6</v>
      </c>
    </row>
    <row r="13" spans="1:8" s="1" customFormat="1" ht="14.4" x14ac:dyDescent="0.3">
      <c r="A13" s="8" t="s">
        <v>5</v>
      </c>
      <c r="B13" s="15">
        <f>100-B14</f>
        <v>97.441047049531761</v>
      </c>
      <c r="C13" s="15">
        <f t="shared" ref="C13:F13" si="2">100-C14</f>
        <v>97.832502417400264</v>
      </c>
      <c r="D13" s="15">
        <f t="shared" si="2"/>
        <v>99.053360335327085</v>
      </c>
      <c r="E13" s="15">
        <f t="shared" si="2"/>
        <v>95.320776167222178</v>
      </c>
      <c r="F13" s="15">
        <f t="shared" si="2"/>
        <v>97.30613372628477</v>
      </c>
      <c r="H13" s="12">
        <f t="shared" si="0"/>
        <v>97.390763939153217</v>
      </c>
    </row>
    <row r="14" spans="1:8" s="1" customFormat="1" ht="14.4" x14ac:dyDescent="0.3">
      <c r="A14" s="11" t="s">
        <v>8</v>
      </c>
      <c r="B14" s="14">
        <f>B12/B10*100</f>
        <v>2.5589529504682385</v>
      </c>
      <c r="C14" s="14">
        <f t="shared" ref="C14:F14" si="3">C12/C10*100</f>
        <v>2.1674975825997413</v>
      </c>
      <c r="D14" s="14">
        <f t="shared" si="3"/>
        <v>0.94663966467291483</v>
      </c>
      <c r="E14" s="14">
        <f t="shared" si="3"/>
        <v>4.6792238327778204</v>
      </c>
      <c r="F14" s="14">
        <f t="shared" si="3"/>
        <v>2.693866273715233</v>
      </c>
      <c r="H14" s="12">
        <f t="shared" si="0"/>
        <v>2.6092360608467899</v>
      </c>
    </row>
    <row r="15" spans="1:8" ht="16.8" customHeight="1" x14ac:dyDescent="0.3">
      <c r="A15" s="8" t="s">
        <v>9</v>
      </c>
      <c r="B15" s="9">
        <v>30117</v>
      </c>
      <c r="C15" s="9">
        <v>26815</v>
      </c>
      <c r="D15" s="9">
        <v>22004</v>
      </c>
      <c r="E15" s="9">
        <v>13365</v>
      </c>
      <c r="F15" s="9">
        <v>14930</v>
      </c>
      <c r="H15" s="12">
        <f t="shared" si="0"/>
        <v>21446.2</v>
      </c>
    </row>
    <row r="16" spans="1:8" s="12" customFormat="1" ht="16.8" customHeight="1" x14ac:dyDescent="0.3">
      <c r="A16" s="11" t="s">
        <v>4</v>
      </c>
      <c r="B16" s="11">
        <v>0.5</v>
      </c>
      <c r="C16" s="11">
        <v>0.5</v>
      </c>
      <c r="D16" s="11">
        <v>0.5</v>
      </c>
      <c r="E16" s="11">
        <v>0.5</v>
      </c>
      <c r="F16" s="11">
        <v>0.5</v>
      </c>
      <c r="H16" s="12">
        <f t="shared" si="0"/>
        <v>0.5</v>
      </c>
    </row>
    <row r="17" spans="1:11" ht="16.8" customHeight="1" x14ac:dyDescent="0.3">
      <c r="A17" s="8" t="s">
        <v>6</v>
      </c>
      <c r="B17" s="9">
        <v>25.658999999999999</v>
      </c>
      <c r="C17" s="9">
        <v>24</v>
      </c>
      <c r="D17" s="9">
        <v>15.9</v>
      </c>
      <c r="E17" s="9">
        <v>13.7</v>
      </c>
      <c r="F17" s="9">
        <v>14</v>
      </c>
      <c r="H17" s="12">
        <f t="shared" si="0"/>
        <v>18.651800000000001</v>
      </c>
    </row>
    <row r="18" spans="1:11" s="12" customFormat="1" ht="16.8" customHeight="1" x14ac:dyDescent="0.3">
      <c r="A18" s="11" t="s">
        <v>13</v>
      </c>
      <c r="B18" s="11">
        <v>22.885999999999999</v>
      </c>
      <c r="C18" s="11">
        <v>21.4</v>
      </c>
      <c r="D18" s="11">
        <v>14</v>
      </c>
      <c r="E18" s="11">
        <v>12.54</v>
      </c>
      <c r="F18" s="11">
        <v>12.69</v>
      </c>
      <c r="H18" s="12">
        <f t="shared" si="0"/>
        <v>16.703199999999999</v>
      </c>
      <c r="J18" s="1">
        <f>B12/B10*100</f>
        <v>2.5589529504682385</v>
      </c>
      <c r="K18" s="1">
        <f>100-J18</f>
        <v>97.441047049531761</v>
      </c>
    </row>
    <row r="19" spans="1:11" ht="16.8" customHeight="1" x14ac:dyDescent="0.3">
      <c r="A19" s="8" t="s">
        <v>14</v>
      </c>
      <c r="B19" s="9">
        <v>1.9379999999999999</v>
      </c>
      <c r="C19" s="9">
        <v>1.81</v>
      </c>
      <c r="D19" s="9">
        <v>1.34</v>
      </c>
      <c r="E19" s="9">
        <v>0.8</v>
      </c>
      <c r="F19" s="9">
        <v>0.95</v>
      </c>
      <c r="H19" s="12">
        <f t="shared" si="0"/>
        <v>1.3675999999999999</v>
      </c>
      <c r="J19" s="1"/>
      <c r="K19" s="1"/>
    </row>
    <row r="20" spans="1:11" s="12" customFormat="1" ht="16.8" customHeight="1" x14ac:dyDescent="0.3">
      <c r="A20" s="11" t="s">
        <v>15</v>
      </c>
      <c r="B20" s="11">
        <v>0.83299999999999996</v>
      </c>
      <c r="C20" s="11">
        <v>0.76</v>
      </c>
      <c r="D20" s="11">
        <v>0.53</v>
      </c>
      <c r="E20" s="11">
        <v>0.35</v>
      </c>
      <c r="F20" s="11">
        <v>0.43</v>
      </c>
      <c r="H20" s="12">
        <f t="shared" si="0"/>
        <v>0.58060000000000012</v>
      </c>
    </row>
    <row r="21" spans="1:11" ht="16.8" customHeight="1" x14ac:dyDescent="0.3">
      <c r="A21" s="8" t="s">
        <v>16</v>
      </c>
      <c r="B21" s="9">
        <v>3.77</v>
      </c>
      <c r="C21" s="9">
        <v>3.9</v>
      </c>
      <c r="D21" s="9">
        <v>3.32</v>
      </c>
      <c r="E21" s="9">
        <v>0.36</v>
      </c>
      <c r="F21" s="9">
        <v>4.08</v>
      </c>
      <c r="H21" s="12">
        <f t="shared" si="0"/>
        <v>3.0859999999999999</v>
      </c>
    </row>
    <row r="22" spans="1:11" s="12" customFormat="1" ht="16.8" customHeight="1" x14ac:dyDescent="0.3">
      <c r="A22" s="11" t="s">
        <v>17</v>
      </c>
      <c r="B22" s="11">
        <v>143.19999999999999</v>
      </c>
      <c r="C22" s="11">
        <v>147.19999999999999</v>
      </c>
      <c r="D22" s="11">
        <v>127.19</v>
      </c>
      <c r="E22" s="11">
        <v>169.04</v>
      </c>
      <c r="F22" s="11">
        <v>154.4</v>
      </c>
      <c r="H22" s="12">
        <f t="shared" si="0"/>
        <v>148.20599999999999</v>
      </c>
    </row>
    <row r="23" spans="1:11" ht="16.8" customHeight="1" x14ac:dyDescent="0.3">
      <c r="A23" s="8" t="s">
        <v>18</v>
      </c>
      <c r="B23" s="9">
        <v>37.9</v>
      </c>
      <c r="C23" s="9">
        <v>37.4</v>
      </c>
      <c r="D23" s="9">
        <v>38.22</v>
      </c>
      <c r="E23" s="9">
        <v>38.700000000000003</v>
      </c>
      <c r="F23" s="9">
        <v>37.799999999999997</v>
      </c>
      <c r="H23" s="12">
        <f t="shared" si="0"/>
        <v>38.003999999999998</v>
      </c>
    </row>
    <row r="24" spans="1:11" s="12" customFormat="1" ht="16.8" customHeight="1" x14ac:dyDescent="0.3">
      <c r="A24" s="11" t="s">
        <v>19</v>
      </c>
      <c r="B24" s="11">
        <v>0.81100000000000005</v>
      </c>
      <c r="C24" s="11">
        <v>0.81499999999999995</v>
      </c>
      <c r="D24" s="11">
        <v>0.68700000000000006</v>
      </c>
      <c r="E24" s="11">
        <v>1.1399999999999999</v>
      </c>
      <c r="F24" s="11">
        <v>0.83</v>
      </c>
      <c r="H24" s="12">
        <f t="shared" si="0"/>
        <v>0.85659999999999992</v>
      </c>
    </row>
    <row r="25" spans="1:11" ht="16.8" customHeight="1" x14ac:dyDescent="0.3">
      <c r="A25" s="8" t="s">
        <v>23</v>
      </c>
      <c r="B25" s="9">
        <v>0.81</v>
      </c>
      <c r="C25" s="9">
        <v>0.81299999999999994</v>
      </c>
      <c r="D25" s="9">
        <v>0.68500000000000005</v>
      </c>
      <c r="E25" s="9">
        <v>1.1399999999999999</v>
      </c>
      <c r="F25" s="9">
        <v>0.83</v>
      </c>
      <c r="H25" s="12">
        <f t="shared" si="0"/>
        <v>0.85559999999999992</v>
      </c>
    </row>
    <row r="26" spans="1:11" s="12" customFormat="1" ht="16.8" customHeight="1" x14ac:dyDescent="0.3">
      <c r="A26" s="11" t="s">
        <v>20</v>
      </c>
      <c r="B26" s="11">
        <v>1.1999999999999999E-3</v>
      </c>
      <c r="C26" s="11">
        <v>1.1999999999999999E-3</v>
      </c>
      <c r="D26" s="11">
        <v>1E-3</v>
      </c>
      <c r="E26" s="11">
        <v>1.5E-3</v>
      </c>
      <c r="F26" s="11">
        <v>1.4E-3</v>
      </c>
      <c r="H26" s="12">
        <f t="shared" si="0"/>
        <v>1.2600000000000001E-3</v>
      </c>
    </row>
    <row r="27" spans="1:11" ht="16.8" customHeight="1" x14ac:dyDescent="0.3">
      <c r="A27" s="8" t="s">
        <v>21</v>
      </c>
      <c r="B27" s="9">
        <v>0.81</v>
      </c>
      <c r="C27" s="9">
        <v>0.81299999999999994</v>
      </c>
      <c r="D27" s="9">
        <v>0.68500000000000005</v>
      </c>
      <c r="E27" s="9">
        <v>1.1399999999999999</v>
      </c>
      <c r="F27" s="9">
        <v>0.83</v>
      </c>
      <c r="H27" s="12">
        <f t="shared" si="0"/>
        <v>0.85559999999999992</v>
      </c>
    </row>
    <row r="28" spans="1:11" s="12" customFormat="1" ht="16.8" customHeight="1" x14ac:dyDescent="0.3">
      <c r="A28" s="11" t="s">
        <v>22</v>
      </c>
      <c r="B28" s="11"/>
      <c r="C28" s="11"/>
      <c r="D28" s="11"/>
      <c r="E28" s="11"/>
      <c r="F28" s="11"/>
    </row>
    <row r="29" spans="1:11" ht="16.8" customHeight="1" x14ac:dyDescent="0.3">
      <c r="A29" s="8" t="s">
        <v>7</v>
      </c>
      <c r="B29" s="9" t="s">
        <v>39</v>
      </c>
      <c r="C29" s="9" t="s">
        <v>39</v>
      </c>
      <c r="D29" s="9" t="s">
        <v>39</v>
      </c>
      <c r="E29" s="9" t="s">
        <v>39</v>
      </c>
      <c r="F29" s="9" t="s">
        <v>39</v>
      </c>
    </row>
    <row r="30" spans="1:11" s="12" customFormat="1" ht="16.8" customHeight="1" x14ac:dyDescent="0.3">
      <c r="A30" s="11" t="s">
        <v>31</v>
      </c>
      <c r="B30" s="12" t="s">
        <v>32</v>
      </c>
      <c r="C30" s="12" t="s">
        <v>32</v>
      </c>
      <c r="D30" s="12" t="s">
        <v>32</v>
      </c>
      <c r="E30" s="12" t="s">
        <v>32</v>
      </c>
      <c r="F30" s="12" t="s">
        <v>32</v>
      </c>
    </row>
    <row r="31" spans="1:11" s="12" customFormat="1" ht="31.5" customHeight="1" x14ac:dyDescent="0.3"/>
    <row r="32" spans="1:11" s="12" customFormat="1" ht="31.5" customHeight="1" x14ac:dyDescent="0.3"/>
    <row r="33" s="12" customFormat="1" ht="31.5" customHeight="1" x14ac:dyDescent="0.3"/>
    <row r="34" s="12" customFormat="1" ht="31.5" customHeight="1" x14ac:dyDescent="0.3"/>
    <row r="35" s="12" customFormat="1" ht="31.5" customHeight="1" x14ac:dyDescent="0.3"/>
    <row r="36" s="12" customFormat="1" ht="31.5" customHeight="1" x14ac:dyDescent="0.3"/>
    <row r="37" s="12" customFormat="1" ht="31.5" customHeight="1" x14ac:dyDescent="0.3"/>
    <row r="38" s="12" customFormat="1" ht="31.5" customHeight="1" x14ac:dyDescent="0.3"/>
    <row r="39" s="12" customFormat="1" ht="31.5" customHeight="1" x14ac:dyDescent="0.3"/>
    <row r="40" s="12" customFormat="1" ht="31.5" customHeight="1" x14ac:dyDescent="0.3"/>
    <row r="41" s="12" customFormat="1" ht="31.5" customHeight="1" x14ac:dyDescent="0.3"/>
    <row r="42" s="12" customFormat="1" ht="31.5" customHeight="1" x14ac:dyDescent="0.3"/>
    <row r="43" s="12" customFormat="1" ht="31.5" customHeight="1" x14ac:dyDescent="0.3"/>
    <row r="44" s="12" customFormat="1" ht="31.5" customHeight="1" x14ac:dyDescent="0.3"/>
    <row r="45" s="12" customFormat="1" ht="31.5" customHeight="1" x14ac:dyDescent="0.3"/>
    <row r="46" s="12" customFormat="1" ht="31.5" customHeight="1" x14ac:dyDescent="0.3"/>
    <row r="47" s="12" customFormat="1" ht="31.5" customHeight="1" x14ac:dyDescent="0.3"/>
    <row r="48" s="12" customFormat="1" ht="31.5" customHeight="1" x14ac:dyDescent="0.3"/>
    <row r="49" s="12" customFormat="1" ht="31.5" customHeight="1" x14ac:dyDescent="0.3"/>
    <row r="50" s="12" customFormat="1" ht="31.5" customHeight="1" x14ac:dyDescent="0.3"/>
    <row r="51" s="12" customFormat="1" ht="31.5" customHeight="1" x14ac:dyDescent="0.3"/>
    <row r="52" s="12" customFormat="1" ht="31.5" customHeight="1" x14ac:dyDescent="0.3"/>
    <row r="53" s="12" customFormat="1" ht="31.5" customHeight="1" x14ac:dyDescent="0.3"/>
    <row r="54" s="12" customFormat="1" ht="31.5" customHeight="1" x14ac:dyDescent="0.3"/>
    <row r="55" s="12" customFormat="1" ht="31.5" customHeight="1" x14ac:dyDescent="0.3"/>
    <row r="56" s="12" customFormat="1" ht="31.5" customHeight="1" x14ac:dyDescent="0.3"/>
    <row r="57" s="12" customFormat="1" ht="31.5" customHeight="1" x14ac:dyDescent="0.3"/>
    <row r="58" s="12" customFormat="1" ht="31.5" customHeight="1" x14ac:dyDescent="0.3"/>
    <row r="59" s="12" customFormat="1" ht="31.5" customHeight="1" x14ac:dyDescent="0.3"/>
    <row r="60" s="12" customFormat="1" ht="31.5" customHeight="1" x14ac:dyDescent="0.3"/>
    <row r="61" s="12" customFormat="1" ht="31.5" customHeight="1" x14ac:dyDescent="0.3"/>
    <row r="62" s="12" customFormat="1" ht="31.5" customHeight="1" x14ac:dyDescent="0.3"/>
    <row r="63" s="12" customFormat="1" ht="31.5" customHeight="1" x14ac:dyDescent="0.3"/>
    <row r="64" s="12" customFormat="1" ht="31.5" customHeight="1" x14ac:dyDescent="0.3"/>
    <row r="65" s="12" customFormat="1" ht="31.5" customHeight="1" x14ac:dyDescent="0.3"/>
    <row r="66" s="12" customFormat="1" ht="31.5" customHeight="1" x14ac:dyDescent="0.3"/>
    <row r="67" s="12" customFormat="1" ht="31.5" customHeight="1" x14ac:dyDescent="0.3"/>
    <row r="68" s="12" customFormat="1" ht="31.5" customHeight="1" x14ac:dyDescent="0.3"/>
    <row r="69" s="12" customFormat="1" ht="31.5" customHeight="1" x14ac:dyDescent="0.3"/>
    <row r="70" s="12" customFormat="1" ht="31.5" customHeight="1" x14ac:dyDescent="0.3"/>
    <row r="71" s="12" customFormat="1" ht="31.5" customHeight="1" x14ac:dyDescent="0.3"/>
    <row r="72" s="12" customFormat="1" ht="31.5" customHeight="1" x14ac:dyDescent="0.3"/>
    <row r="73" s="12" customFormat="1" ht="31.5" customHeight="1" x14ac:dyDescent="0.3"/>
    <row r="74" s="12" customFormat="1" ht="31.5" customHeight="1" x14ac:dyDescent="0.3"/>
    <row r="75" s="12" customFormat="1" ht="31.5" customHeight="1" x14ac:dyDescent="0.3"/>
    <row r="76" s="12" customFormat="1" ht="31.5" customHeight="1" x14ac:dyDescent="0.3"/>
    <row r="77" s="12" customFormat="1" ht="31.5" customHeight="1" x14ac:dyDescent="0.3"/>
    <row r="78" s="12" customFormat="1" ht="31.5" customHeight="1" x14ac:dyDescent="0.3"/>
    <row r="79" s="12" customFormat="1" ht="31.5" customHeight="1" x14ac:dyDescent="0.3"/>
    <row r="80" s="12" customFormat="1" ht="31.5" customHeight="1" x14ac:dyDescent="0.3"/>
    <row r="81" s="12" customFormat="1" ht="31.5" customHeight="1" x14ac:dyDescent="0.3"/>
    <row r="82" s="12" customFormat="1" ht="31.5" customHeight="1" x14ac:dyDescent="0.3"/>
    <row r="83" s="12" customFormat="1" ht="31.5" customHeight="1" x14ac:dyDescent="0.3"/>
    <row r="84" s="12" customFormat="1" ht="31.5" customHeight="1" x14ac:dyDescent="0.3"/>
    <row r="85" s="12" customFormat="1" ht="31.5" customHeight="1" x14ac:dyDescent="0.3"/>
    <row r="86" s="12" customFormat="1" ht="31.5" customHeight="1" x14ac:dyDescent="0.3"/>
    <row r="87" s="12" customFormat="1" ht="31.5" customHeight="1" x14ac:dyDescent="0.3"/>
    <row r="88" s="12" customFormat="1" ht="31.5" customHeight="1" x14ac:dyDescent="0.3"/>
    <row r="89" s="12" customFormat="1" ht="31.5" customHeight="1" x14ac:dyDescent="0.3"/>
    <row r="90" s="12" customFormat="1" ht="31.5" customHeight="1" x14ac:dyDescent="0.3"/>
    <row r="91" s="12" customFormat="1" ht="31.5" customHeight="1" x14ac:dyDescent="0.3"/>
    <row r="92" s="12" customFormat="1" ht="31.5" customHeight="1" x14ac:dyDescent="0.3"/>
    <row r="93" s="12" customFormat="1" ht="31.5" customHeight="1" x14ac:dyDescent="0.3"/>
    <row r="94" s="12" customFormat="1" ht="31.5" customHeight="1" x14ac:dyDescent="0.3"/>
    <row r="95" s="12" customFormat="1" ht="31.5" customHeight="1" x14ac:dyDescent="0.3"/>
    <row r="96" s="12" customFormat="1" ht="31.5" customHeight="1" x14ac:dyDescent="0.3"/>
    <row r="97" s="12" customFormat="1" ht="31.5" customHeight="1" x14ac:dyDescent="0.3"/>
    <row r="98" s="12" customFormat="1" ht="31.5" customHeight="1" x14ac:dyDescent="0.3"/>
    <row r="99" s="12" customFormat="1" ht="31.5" customHeight="1" x14ac:dyDescent="0.3"/>
    <row r="100" s="12" customFormat="1" ht="31.5" customHeight="1" x14ac:dyDescent="0.3"/>
    <row r="101" s="12" customFormat="1" ht="31.5" customHeight="1" x14ac:dyDescent="0.3"/>
    <row r="102" s="12" customFormat="1" ht="31.5" customHeight="1" x14ac:dyDescent="0.3"/>
    <row r="103" s="12" customFormat="1" ht="31.5" customHeight="1" x14ac:dyDescent="0.3"/>
    <row r="104" s="12" customFormat="1" ht="31.5" customHeight="1" x14ac:dyDescent="0.3"/>
    <row r="105" s="12" customFormat="1" ht="31.5" customHeight="1" x14ac:dyDescent="0.3"/>
    <row r="106" s="12" customFormat="1" ht="31.5" customHeight="1" x14ac:dyDescent="0.3"/>
    <row r="107" s="12" customFormat="1" ht="31.5" customHeight="1" x14ac:dyDescent="0.3"/>
    <row r="108" s="12" customFormat="1" ht="31.5" customHeight="1" x14ac:dyDescent="0.3"/>
    <row r="109" s="12" customFormat="1" ht="31.5" customHeight="1" x14ac:dyDescent="0.3"/>
    <row r="110" s="12" customFormat="1" ht="31.5" customHeight="1" x14ac:dyDescent="0.3"/>
    <row r="111" s="12" customFormat="1" ht="31.5" customHeight="1" x14ac:dyDescent="0.3"/>
    <row r="112" s="12" customFormat="1" ht="31.5" customHeight="1" x14ac:dyDescent="0.3"/>
    <row r="113" s="12" customFormat="1" ht="31.5" customHeight="1" x14ac:dyDescent="0.3"/>
    <row r="114" s="12" customFormat="1" ht="31.5" customHeight="1" x14ac:dyDescent="0.3"/>
    <row r="115" s="12" customFormat="1" ht="31.5" customHeight="1" x14ac:dyDescent="0.3"/>
    <row r="116" s="12" customFormat="1" ht="31.5" customHeight="1" x14ac:dyDescent="0.3"/>
    <row r="117" s="12" customFormat="1" ht="31.5" customHeight="1" x14ac:dyDescent="0.3"/>
    <row r="118" s="12" customFormat="1" ht="31.5" customHeight="1" x14ac:dyDescent="0.3"/>
    <row r="119" s="12" customFormat="1" ht="31.5" customHeight="1" x14ac:dyDescent="0.3"/>
    <row r="120" s="12" customFormat="1" ht="31.5" customHeight="1" x14ac:dyDescent="0.3"/>
    <row r="121" s="12" customFormat="1" ht="31.5" customHeight="1" x14ac:dyDescent="0.3"/>
    <row r="122" s="12" customFormat="1" ht="31.5" customHeight="1" x14ac:dyDescent="0.3"/>
    <row r="123" s="12" customFormat="1" ht="31.5" customHeight="1" x14ac:dyDescent="0.3"/>
    <row r="124" s="12" customFormat="1" ht="31.5" customHeight="1" x14ac:dyDescent="0.3"/>
    <row r="125" s="12" customFormat="1" ht="31.5" customHeight="1" x14ac:dyDescent="0.3"/>
    <row r="126" s="12" customFormat="1" ht="31.5" customHeight="1" x14ac:dyDescent="0.3"/>
    <row r="127" s="12" customFormat="1" ht="31.5" customHeight="1" x14ac:dyDescent="0.3"/>
    <row r="128" s="12" customFormat="1" ht="31.5" customHeight="1" x14ac:dyDescent="0.3"/>
    <row r="129" s="12" customFormat="1" ht="31.5" customHeight="1" x14ac:dyDescent="0.3"/>
    <row r="130" s="12" customFormat="1" ht="31.5" customHeight="1" x14ac:dyDescent="0.3"/>
    <row r="131" s="12" customFormat="1" ht="31.5" customHeight="1" x14ac:dyDescent="0.3"/>
    <row r="132" s="12" customFormat="1" ht="31.5" customHeight="1" x14ac:dyDescent="0.3"/>
    <row r="133" s="12" customFormat="1" ht="31.5" customHeight="1" x14ac:dyDescent="0.3"/>
    <row r="134" s="12" customFormat="1" ht="31.5" customHeight="1" x14ac:dyDescent="0.3"/>
    <row r="135" s="12" customFormat="1" ht="31.5" customHeight="1" x14ac:dyDescent="0.3"/>
    <row r="136" s="12" customFormat="1" ht="31.5" customHeight="1" x14ac:dyDescent="0.3"/>
    <row r="137" s="12" customFormat="1" ht="31.5" customHeight="1" x14ac:dyDescent="0.3"/>
    <row r="138" s="12" customFormat="1" ht="31.5" customHeight="1" x14ac:dyDescent="0.3"/>
    <row r="139" s="12" customFormat="1" ht="31.5" customHeight="1" x14ac:dyDescent="0.3"/>
    <row r="140" s="12" customFormat="1" ht="31.5" customHeight="1" x14ac:dyDescent="0.3"/>
    <row r="141" s="12" customFormat="1" ht="31.5" customHeight="1" x14ac:dyDescent="0.3"/>
    <row r="142" s="12" customFormat="1" ht="31.5" customHeight="1" x14ac:dyDescent="0.3"/>
    <row r="143" s="12" customFormat="1" ht="31.5" customHeight="1" x14ac:dyDescent="0.3"/>
    <row r="144" s="12" customFormat="1" ht="31.5" customHeight="1" x14ac:dyDescent="0.3"/>
    <row r="145" s="12" customFormat="1" ht="31.5" customHeight="1" x14ac:dyDescent="0.3"/>
    <row r="146" s="12" customFormat="1" ht="31.5" customHeight="1" x14ac:dyDescent="0.3"/>
    <row r="147" s="12" customFormat="1" ht="31.5" customHeight="1" x14ac:dyDescent="0.3"/>
    <row r="148" s="12" customFormat="1" ht="31.5" customHeight="1" x14ac:dyDescent="0.3"/>
    <row r="149" s="12" customFormat="1" ht="31.5" customHeight="1" x14ac:dyDescent="0.3"/>
    <row r="150" s="12" customFormat="1" ht="31.5" customHeight="1" x14ac:dyDescent="0.3"/>
    <row r="151" s="12" customFormat="1" ht="31.5" customHeight="1" x14ac:dyDescent="0.3"/>
    <row r="152" s="12" customFormat="1" ht="31.5" customHeight="1" x14ac:dyDescent="0.3"/>
    <row r="153" s="12" customFormat="1" ht="31.5" customHeight="1" x14ac:dyDescent="0.3"/>
    <row r="154" s="12" customFormat="1" ht="31.5" customHeight="1" x14ac:dyDescent="0.3"/>
    <row r="155" s="12" customFormat="1" ht="31.5" customHeight="1" x14ac:dyDescent="0.3"/>
    <row r="156" s="12" customFormat="1" ht="31.5" customHeight="1" x14ac:dyDescent="0.3"/>
    <row r="157" s="12" customFormat="1" ht="31.5" customHeight="1" x14ac:dyDescent="0.3"/>
    <row r="158" s="12" customFormat="1" ht="31.5" customHeight="1" x14ac:dyDescent="0.3"/>
    <row r="159" s="12" customFormat="1" ht="31.5" customHeight="1" x14ac:dyDescent="0.3"/>
    <row r="160" s="12" customFormat="1" ht="31.5" customHeight="1" x14ac:dyDescent="0.3"/>
    <row r="161" s="12" customFormat="1" ht="31.5" customHeight="1" x14ac:dyDescent="0.3"/>
    <row r="162" s="12" customFormat="1" ht="31.5" customHeight="1" x14ac:dyDescent="0.3"/>
    <row r="163" s="12" customFormat="1" ht="31.5" customHeight="1" x14ac:dyDescent="0.3"/>
    <row r="164" s="12" customFormat="1" ht="31.5" customHeight="1" x14ac:dyDescent="0.3"/>
    <row r="165" s="12" customFormat="1" ht="31.5" customHeight="1" x14ac:dyDescent="0.3"/>
    <row r="166" s="12" customFormat="1" ht="31.5" customHeight="1" x14ac:dyDescent="0.3"/>
    <row r="167" s="12" customFormat="1" ht="31.5" customHeight="1" x14ac:dyDescent="0.3"/>
    <row r="168" s="12" customFormat="1" ht="31.5" customHeight="1" x14ac:dyDescent="0.3"/>
    <row r="169" s="12" customFormat="1" ht="31.5" customHeight="1" x14ac:dyDescent="0.3"/>
    <row r="170" s="12" customFormat="1" ht="31.5" customHeight="1" x14ac:dyDescent="0.3"/>
    <row r="171" s="12" customFormat="1" ht="31.5" customHeight="1" x14ac:dyDescent="0.3"/>
    <row r="172" s="12" customFormat="1" ht="31.5" customHeight="1" x14ac:dyDescent="0.3"/>
    <row r="173" s="12" customFormat="1" ht="31.5" customHeight="1" x14ac:dyDescent="0.3"/>
    <row r="174" s="12" customFormat="1" ht="31.5" customHeight="1" x14ac:dyDescent="0.3"/>
    <row r="175" s="12" customFormat="1" ht="31.5" customHeight="1" x14ac:dyDescent="0.3"/>
    <row r="176" s="12" customFormat="1" ht="31.5" customHeight="1" x14ac:dyDescent="0.3"/>
    <row r="177" s="12" customFormat="1" ht="31.5" customHeight="1" x14ac:dyDescent="0.3"/>
    <row r="178" s="12" customFormat="1" ht="31.5" customHeight="1" x14ac:dyDescent="0.3"/>
    <row r="179" s="12" customFormat="1" ht="31.5" customHeight="1" x14ac:dyDescent="0.3"/>
    <row r="180" s="12" customFormat="1" ht="31.5" customHeight="1" x14ac:dyDescent="0.3"/>
    <row r="181" s="12" customFormat="1" ht="31.5" customHeight="1" x14ac:dyDescent="0.3"/>
    <row r="182" s="12" customFormat="1" ht="31.5" customHeight="1" x14ac:dyDescent="0.3"/>
    <row r="183" s="12" customFormat="1" ht="31.5" customHeight="1" x14ac:dyDescent="0.3"/>
    <row r="184" s="12" customFormat="1" ht="31.5" customHeight="1" x14ac:dyDescent="0.3"/>
    <row r="185" s="12" customFormat="1" ht="31.5" customHeight="1" x14ac:dyDescent="0.3"/>
    <row r="186" s="12" customFormat="1" ht="31.5" customHeight="1" x14ac:dyDescent="0.3"/>
    <row r="187" s="12" customFormat="1" ht="31.5" customHeight="1" x14ac:dyDescent="0.3"/>
    <row r="188" s="12" customFormat="1" ht="31.5" customHeight="1" x14ac:dyDescent="0.3"/>
    <row r="189" s="12" customFormat="1" ht="31.5" customHeight="1" x14ac:dyDescent="0.3"/>
    <row r="190" s="12" customFormat="1" ht="31.5" customHeight="1" x14ac:dyDescent="0.3"/>
    <row r="191" s="12" customFormat="1" ht="31.5" customHeight="1" x14ac:dyDescent="0.3"/>
    <row r="192" s="12" customFormat="1" ht="31.5" customHeight="1" x14ac:dyDescent="0.3"/>
    <row r="193" s="12" customFormat="1" ht="31.5" customHeight="1" x14ac:dyDescent="0.3"/>
    <row r="194" s="12" customFormat="1" ht="31.5" customHeight="1" x14ac:dyDescent="0.3"/>
    <row r="195" s="12" customFormat="1" ht="31.5" customHeight="1" x14ac:dyDescent="0.3"/>
    <row r="196" s="12" customFormat="1" ht="31.5" customHeight="1" x14ac:dyDescent="0.3"/>
    <row r="197" s="12" customFormat="1" ht="31.5" customHeight="1" x14ac:dyDescent="0.3"/>
    <row r="198" s="12" customFormat="1" ht="31.5" customHeight="1" x14ac:dyDescent="0.3"/>
    <row r="199" s="12" customFormat="1" ht="31.5" customHeight="1" x14ac:dyDescent="0.3"/>
    <row r="200" s="12" customFormat="1" ht="31.5" customHeight="1" x14ac:dyDescent="0.3"/>
    <row r="201" s="12" customFormat="1" ht="31.5" customHeight="1" x14ac:dyDescent="0.3"/>
    <row r="202" s="12" customFormat="1" ht="31.5" customHeight="1" x14ac:dyDescent="0.3"/>
    <row r="203" s="12" customFormat="1" ht="31.5" customHeight="1" x14ac:dyDescent="0.3"/>
    <row r="204" s="12" customFormat="1" ht="31.5" customHeight="1" x14ac:dyDescent="0.3"/>
    <row r="205" s="12" customFormat="1" ht="31.5" customHeight="1" x14ac:dyDescent="0.3"/>
    <row r="206" s="12" customFormat="1" ht="31.5" customHeight="1" x14ac:dyDescent="0.3"/>
    <row r="207" s="12" customFormat="1" ht="31.5" customHeight="1" x14ac:dyDescent="0.3"/>
    <row r="208" s="12" customFormat="1" ht="31.5" customHeight="1" x14ac:dyDescent="0.3"/>
    <row r="209" s="12" customFormat="1" ht="31.5" customHeight="1" x14ac:dyDescent="0.3"/>
    <row r="210" s="12" customFormat="1" ht="31.5" customHeight="1" x14ac:dyDescent="0.3"/>
    <row r="211" s="12" customFormat="1" ht="31.5" customHeight="1" x14ac:dyDescent="0.3"/>
    <row r="212" s="12" customFormat="1" ht="31.5" customHeight="1" x14ac:dyDescent="0.3"/>
    <row r="213" s="12" customFormat="1" ht="31.5" customHeight="1" x14ac:dyDescent="0.3"/>
    <row r="214" s="12" customFormat="1" ht="31.5" customHeight="1" x14ac:dyDescent="0.3"/>
    <row r="215" s="12" customFormat="1" ht="31.5" customHeight="1" x14ac:dyDescent="0.3"/>
    <row r="216" s="12" customFormat="1" ht="31.5" customHeight="1" x14ac:dyDescent="0.3"/>
    <row r="217" s="12" customFormat="1" ht="31.5" customHeight="1" x14ac:dyDescent="0.3"/>
    <row r="218" s="12" customFormat="1" ht="31.5" customHeight="1" x14ac:dyDescent="0.3"/>
    <row r="219" s="12" customFormat="1" ht="31.5" customHeight="1" x14ac:dyDescent="0.3"/>
    <row r="220" s="12" customFormat="1" ht="31.5" customHeight="1" x14ac:dyDescent="0.3"/>
    <row r="221" s="12" customFormat="1" ht="31.5" customHeight="1" x14ac:dyDescent="0.3"/>
    <row r="222" s="12" customFormat="1" ht="31.5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Normal="100" workbookViewId="0">
      <selection activeCell="H1" sqref="H1"/>
    </sheetView>
  </sheetViews>
  <sheetFormatPr defaultColWidth="15.5546875" defaultRowHeight="13.8" x14ac:dyDescent="0.3"/>
  <cols>
    <col min="1" max="1" width="30.44140625" style="3" customWidth="1"/>
    <col min="2" max="6" width="12.44140625" style="2" customWidth="1"/>
    <col min="7" max="7" width="15.5546875" style="3"/>
    <col min="8" max="16384" width="15.5546875" style="2"/>
  </cols>
  <sheetData>
    <row r="1" spans="1:8" ht="18" customHeight="1" x14ac:dyDescent="0.3">
      <c r="A1" s="8" t="s">
        <v>0</v>
      </c>
      <c r="B1" s="9">
        <v>232</v>
      </c>
      <c r="C1" s="9">
        <v>232</v>
      </c>
      <c r="D1" s="9">
        <v>232</v>
      </c>
      <c r="E1" s="9">
        <v>232</v>
      </c>
      <c r="F1" s="9">
        <v>232</v>
      </c>
      <c r="G1" s="6"/>
    </row>
    <row r="2" spans="1:8" ht="18" customHeight="1" x14ac:dyDescent="0.3">
      <c r="A2" s="11" t="s">
        <v>1</v>
      </c>
      <c r="B2" s="11" t="s">
        <v>2</v>
      </c>
      <c r="C2" s="11" t="s">
        <v>2</v>
      </c>
      <c r="D2" s="11" t="s">
        <v>2</v>
      </c>
      <c r="E2" s="11" t="s">
        <v>2</v>
      </c>
      <c r="F2" s="11" t="s">
        <v>2</v>
      </c>
      <c r="G2" s="6"/>
    </row>
    <row r="3" spans="1:8" ht="18" customHeight="1" x14ac:dyDescent="0.3">
      <c r="A3" s="9" t="s">
        <v>3</v>
      </c>
      <c r="B3" s="9" t="s">
        <v>24</v>
      </c>
      <c r="C3" s="9" t="s">
        <v>24</v>
      </c>
      <c r="D3" s="9" t="s">
        <v>24</v>
      </c>
      <c r="E3" s="9" t="s">
        <v>24</v>
      </c>
      <c r="F3" s="9" t="s">
        <v>24</v>
      </c>
      <c r="G3" s="6"/>
    </row>
    <row r="4" spans="1:8" ht="18" customHeight="1" x14ac:dyDescent="0.3">
      <c r="A4" s="11" t="s">
        <v>30</v>
      </c>
      <c r="B4" s="11">
        <v>3593</v>
      </c>
      <c r="C4" s="11">
        <v>3625</v>
      </c>
      <c r="D4" s="11">
        <v>4005</v>
      </c>
      <c r="E4" s="11">
        <v>3916</v>
      </c>
      <c r="F4" s="11">
        <v>2034</v>
      </c>
      <c r="G4" s="6"/>
      <c r="H4" s="2">
        <f>AVERAGE(B4:F4)</f>
        <v>3434.6</v>
      </c>
    </row>
    <row r="5" spans="1:8" ht="18" customHeight="1" x14ac:dyDescent="0.3">
      <c r="A5" s="9" t="s">
        <v>29</v>
      </c>
      <c r="B5" s="9">
        <v>5</v>
      </c>
      <c r="C5" s="9">
        <v>5</v>
      </c>
      <c r="D5" s="9">
        <v>5</v>
      </c>
      <c r="E5" s="9">
        <v>5</v>
      </c>
      <c r="F5" s="9">
        <v>5</v>
      </c>
      <c r="G5" s="6"/>
      <c r="H5" s="2">
        <f t="shared" ref="H5:H27" si="0">AVERAGE(B5:F5)</f>
        <v>5</v>
      </c>
    </row>
    <row r="6" spans="1:8" ht="18" customHeight="1" x14ac:dyDescent="0.3">
      <c r="A6" s="11" t="s">
        <v>28</v>
      </c>
      <c r="B6" s="11">
        <v>2</v>
      </c>
      <c r="C6" s="11">
        <v>2</v>
      </c>
      <c r="D6" s="11">
        <v>2</v>
      </c>
      <c r="E6" s="11">
        <v>2</v>
      </c>
      <c r="F6" s="11">
        <v>2</v>
      </c>
      <c r="G6" s="6"/>
      <c r="H6" s="2">
        <f t="shared" si="0"/>
        <v>2</v>
      </c>
    </row>
    <row r="7" spans="1:8" ht="18" customHeight="1" x14ac:dyDescent="0.3">
      <c r="A7" s="9" t="s">
        <v>27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6"/>
      <c r="H7" s="2">
        <f t="shared" si="0"/>
        <v>1</v>
      </c>
    </row>
    <row r="8" spans="1:8" ht="18" customHeight="1" x14ac:dyDescent="0.3">
      <c r="A8" s="11" t="s">
        <v>26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6"/>
      <c r="H8" s="2">
        <f t="shared" si="0"/>
        <v>0</v>
      </c>
    </row>
    <row r="9" spans="1:8" ht="18" customHeight="1" x14ac:dyDescent="0.3">
      <c r="A9" s="9" t="s">
        <v>25</v>
      </c>
      <c r="B9" s="9">
        <f>B4</f>
        <v>3593</v>
      </c>
      <c r="C9" s="9">
        <f t="shared" ref="C9:F9" si="1">C4</f>
        <v>3625</v>
      </c>
      <c r="D9" s="9">
        <f t="shared" si="1"/>
        <v>4005</v>
      </c>
      <c r="E9" s="9">
        <f t="shared" si="1"/>
        <v>3916</v>
      </c>
      <c r="F9" s="9">
        <f t="shared" si="1"/>
        <v>2034</v>
      </c>
      <c r="G9" s="6"/>
      <c r="H9" s="2">
        <f t="shared" si="0"/>
        <v>3434.6</v>
      </c>
    </row>
    <row r="10" spans="1:8" ht="18" customHeight="1" x14ac:dyDescent="0.3">
      <c r="A10" s="11" t="s">
        <v>10</v>
      </c>
      <c r="B10" s="11">
        <v>91741</v>
      </c>
      <c r="C10" s="11">
        <v>93605</v>
      </c>
      <c r="D10" s="11">
        <v>104070</v>
      </c>
      <c r="E10" s="11">
        <v>103351</v>
      </c>
      <c r="F10" s="11">
        <v>51017</v>
      </c>
      <c r="G10" s="6"/>
      <c r="H10" s="2">
        <f t="shared" si="0"/>
        <v>88756.800000000003</v>
      </c>
    </row>
    <row r="11" spans="1:8" ht="18" customHeight="1" x14ac:dyDescent="0.3">
      <c r="A11" s="9" t="s">
        <v>11</v>
      </c>
      <c r="B11" s="9">
        <v>88743</v>
      </c>
      <c r="C11" s="9">
        <v>91649</v>
      </c>
      <c r="D11" s="9">
        <v>101993</v>
      </c>
      <c r="E11" s="9">
        <v>101051</v>
      </c>
      <c r="F11" s="9">
        <v>49662</v>
      </c>
      <c r="G11" s="6"/>
      <c r="H11" s="2">
        <f t="shared" si="0"/>
        <v>86619.6</v>
      </c>
    </row>
    <row r="12" spans="1:8" ht="18" customHeight="1" x14ac:dyDescent="0.3">
      <c r="A12" s="11" t="s">
        <v>12</v>
      </c>
      <c r="B12" s="11">
        <f>B10-B11</f>
        <v>2998</v>
      </c>
      <c r="C12" s="11">
        <f>C10-C11</f>
        <v>1956</v>
      </c>
      <c r="D12" s="11">
        <f>D10-D11</f>
        <v>2077</v>
      </c>
      <c r="E12" s="11">
        <f>E10-E11</f>
        <v>2300</v>
      </c>
      <c r="F12" s="11">
        <f>F10-F11</f>
        <v>1355</v>
      </c>
      <c r="G12" s="6"/>
      <c r="H12" s="2">
        <f t="shared" si="0"/>
        <v>2137.1999999999998</v>
      </c>
    </row>
    <row r="13" spans="1:8" s="1" customFormat="1" ht="14.4" x14ac:dyDescent="0.3">
      <c r="A13" s="9" t="s">
        <v>5</v>
      </c>
      <c r="B13" s="15">
        <f>100-B14</f>
        <v>96.732104511614224</v>
      </c>
      <c r="C13" s="15">
        <f t="shared" ref="C13:F13" si="2">100-C14</f>
        <v>97.910368035895516</v>
      </c>
      <c r="D13" s="15">
        <f t="shared" si="2"/>
        <v>98.004227923513014</v>
      </c>
      <c r="E13" s="15">
        <f t="shared" si="2"/>
        <v>97.77457402444098</v>
      </c>
      <c r="F13" s="15">
        <f t="shared" si="2"/>
        <v>97.344022580708398</v>
      </c>
      <c r="H13" s="2">
        <f t="shared" si="0"/>
        <v>97.553059415234429</v>
      </c>
    </row>
    <row r="14" spans="1:8" s="1" customFormat="1" ht="14.4" x14ac:dyDescent="0.3">
      <c r="A14" s="11" t="s">
        <v>8</v>
      </c>
      <c r="B14" s="14">
        <f>B12/B10*100</f>
        <v>3.2678954883857818</v>
      </c>
      <c r="C14" s="14">
        <f t="shared" ref="C14:F14" si="3">C12/C10*100</f>
        <v>2.0896319641044814</v>
      </c>
      <c r="D14" s="14">
        <f t="shared" si="3"/>
        <v>1.9957720764869797</v>
      </c>
      <c r="E14" s="14">
        <f t="shared" si="3"/>
        <v>2.2254259755590171</v>
      </c>
      <c r="F14" s="14">
        <f t="shared" si="3"/>
        <v>2.6559774192916086</v>
      </c>
      <c r="H14" s="2">
        <f t="shared" si="0"/>
        <v>2.4469405847655734</v>
      </c>
    </row>
    <row r="15" spans="1:8" ht="18" customHeight="1" x14ac:dyDescent="0.3">
      <c r="A15" s="9" t="s">
        <v>9</v>
      </c>
      <c r="B15" s="9">
        <v>31160</v>
      </c>
      <c r="C15" s="9">
        <v>31664</v>
      </c>
      <c r="D15" s="9">
        <v>35099</v>
      </c>
      <c r="E15" s="9">
        <v>34445</v>
      </c>
      <c r="F15" s="9">
        <v>17340</v>
      </c>
      <c r="G15" s="6"/>
      <c r="H15" s="2">
        <f t="shared" si="0"/>
        <v>29941.599999999999</v>
      </c>
    </row>
    <row r="16" spans="1:8" ht="18" customHeight="1" x14ac:dyDescent="0.3">
      <c r="A16" s="11" t="s">
        <v>4</v>
      </c>
      <c r="B16" s="11">
        <v>0.5</v>
      </c>
      <c r="C16" s="11">
        <v>0.5</v>
      </c>
      <c r="D16" s="11">
        <v>0.5</v>
      </c>
      <c r="E16" s="11">
        <v>0.5</v>
      </c>
      <c r="F16" s="11">
        <v>0.5</v>
      </c>
      <c r="G16" s="6"/>
      <c r="H16" s="2">
        <f t="shared" si="0"/>
        <v>0.5</v>
      </c>
    </row>
    <row r="17" spans="1:11" ht="18" customHeight="1" x14ac:dyDescent="0.3">
      <c r="A17" s="9" t="s">
        <v>6</v>
      </c>
      <c r="B17" s="9">
        <v>26.56</v>
      </c>
      <c r="C17" s="9">
        <v>28.52</v>
      </c>
      <c r="D17" s="9">
        <v>34.5</v>
      </c>
      <c r="E17" s="9">
        <v>35.67</v>
      </c>
      <c r="F17" s="9">
        <v>15.66</v>
      </c>
      <c r="G17" s="6"/>
      <c r="H17" s="2">
        <f t="shared" si="0"/>
        <v>28.181999999999999</v>
      </c>
      <c r="J17" s="1">
        <f>B12/B10*100</f>
        <v>3.2678954883857818</v>
      </c>
      <c r="K17" s="1">
        <f>100-J17</f>
        <v>96.732104511614224</v>
      </c>
    </row>
    <row r="18" spans="1:11" ht="31.8" customHeight="1" x14ac:dyDescent="0.3">
      <c r="A18" s="11" t="s">
        <v>13</v>
      </c>
      <c r="B18" s="11">
        <v>23.22</v>
      </c>
      <c r="C18" s="11">
        <v>25.04</v>
      </c>
      <c r="D18" s="11">
        <v>30.54</v>
      </c>
      <c r="E18" s="11">
        <v>31.65</v>
      </c>
      <c r="F18" s="11">
        <v>13.77</v>
      </c>
      <c r="G18" s="6"/>
      <c r="H18" s="2">
        <f t="shared" si="0"/>
        <v>24.843999999999998</v>
      </c>
    </row>
    <row r="19" spans="1:11" ht="31.8" customHeight="1" x14ac:dyDescent="0.3">
      <c r="A19" s="9" t="s">
        <v>14</v>
      </c>
      <c r="B19" s="9">
        <v>2.29</v>
      </c>
      <c r="C19" s="9">
        <v>2.35</v>
      </c>
      <c r="D19" s="9">
        <v>2.66</v>
      </c>
      <c r="E19" s="9">
        <v>2.69</v>
      </c>
      <c r="F19" s="9">
        <v>1.27</v>
      </c>
      <c r="G19" s="6"/>
      <c r="H19" s="2">
        <f t="shared" si="0"/>
        <v>2.2519999999999998</v>
      </c>
    </row>
    <row r="20" spans="1:11" ht="18" customHeight="1" x14ac:dyDescent="0.3">
      <c r="A20" s="11" t="s">
        <v>15</v>
      </c>
      <c r="B20" s="11">
        <v>1.05</v>
      </c>
      <c r="C20" s="11">
        <v>1.115</v>
      </c>
      <c r="D20" s="11">
        <v>1.3</v>
      </c>
      <c r="E20" s="11">
        <v>1.32</v>
      </c>
      <c r="F20" s="11">
        <v>0.6</v>
      </c>
      <c r="G20" s="6"/>
      <c r="H20" s="2">
        <f t="shared" si="0"/>
        <v>1.077</v>
      </c>
    </row>
    <row r="21" spans="1:11" ht="18" customHeight="1" x14ac:dyDescent="0.3">
      <c r="A21" s="9" t="s">
        <v>16</v>
      </c>
      <c r="B21" s="9">
        <v>3.93</v>
      </c>
      <c r="C21" s="9">
        <v>4.03</v>
      </c>
      <c r="D21" s="9">
        <v>4.2699999999999996</v>
      </c>
      <c r="E21" s="9">
        <v>4.43</v>
      </c>
      <c r="F21" s="9">
        <v>4.0599999999999996</v>
      </c>
      <c r="G21" s="6"/>
      <c r="H21" s="2">
        <f t="shared" si="0"/>
        <v>4.1440000000000001</v>
      </c>
    </row>
    <row r="22" spans="1:11" ht="18" customHeight="1" x14ac:dyDescent="0.3">
      <c r="A22" s="11" t="s">
        <v>17</v>
      </c>
      <c r="B22" s="11">
        <v>156.29</v>
      </c>
      <c r="C22" s="11">
        <v>158.47</v>
      </c>
      <c r="D22" s="11">
        <v>168.04</v>
      </c>
      <c r="E22" s="11">
        <v>173.76</v>
      </c>
      <c r="F22" s="11">
        <v>159.80000000000001</v>
      </c>
      <c r="G22" s="6"/>
      <c r="H22" s="2">
        <f t="shared" si="0"/>
        <v>163.27199999999999</v>
      </c>
    </row>
    <row r="23" spans="1:11" ht="28.2" customHeight="1" x14ac:dyDescent="0.3">
      <c r="A23" s="9" t="s">
        <v>18</v>
      </c>
      <c r="B23" s="9">
        <v>39.76</v>
      </c>
      <c r="C23" s="9">
        <v>39.299999999999997</v>
      </c>
      <c r="D23" s="9">
        <v>39.29</v>
      </c>
      <c r="E23" s="9">
        <v>39.159999999999997</v>
      </c>
      <c r="F23" s="9">
        <v>39.299999999999997</v>
      </c>
      <c r="G23" s="6"/>
      <c r="H23" s="2">
        <f t="shared" si="0"/>
        <v>39.362000000000002</v>
      </c>
    </row>
    <row r="24" spans="1:11" ht="18" customHeight="1" x14ac:dyDescent="0.3">
      <c r="A24" s="11" t="s">
        <v>19</v>
      </c>
      <c r="B24" s="11">
        <v>0.8</v>
      </c>
      <c r="C24" s="11">
        <v>0.8</v>
      </c>
      <c r="D24" s="11">
        <v>0.87</v>
      </c>
      <c r="E24" s="11">
        <v>0.89</v>
      </c>
      <c r="F24" s="11">
        <v>0.81</v>
      </c>
      <c r="G24" s="6"/>
      <c r="H24" s="2">
        <f t="shared" si="0"/>
        <v>0.83399999999999996</v>
      </c>
    </row>
    <row r="25" spans="1:11" ht="18" customHeight="1" x14ac:dyDescent="0.3">
      <c r="A25" s="9" t="s">
        <v>23</v>
      </c>
      <c r="B25" s="9">
        <v>0.8</v>
      </c>
      <c r="C25" s="9">
        <v>0.8</v>
      </c>
      <c r="D25" s="9">
        <v>0.86</v>
      </c>
      <c r="E25" s="9">
        <v>0.89</v>
      </c>
      <c r="F25" s="9">
        <v>0.8</v>
      </c>
      <c r="G25" s="6"/>
      <c r="H25" s="2">
        <f t="shared" si="0"/>
        <v>0.83000000000000007</v>
      </c>
    </row>
    <row r="26" spans="1:11" ht="18" customHeight="1" x14ac:dyDescent="0.3">
      <c r="A26" s="11" t="s">
        <v>20</v>
      </c>
      <c r="B26" s="11">
        <v>1.1999999999999999E-3</v>
      </c>
      <c r="C26" s="11">
        <v>1.1999999999999999E-3</v>
      </c>
      <c r="D26" s="11">
        <v>1.4E-3</v>
      </c>
      <c r="E26" s="11">
        <v>1.4E-3</v>
      </c>
      <c r="F26" s="11">
        <v>1.2999999999999999E-3</v>
      </c>
      <c r="G26" s="6"/>
      <c r="H26" s="2">
        <f t="shared" si="0"/>
        <v>1.2999999999999999E-3</v>
      </c>
    </row>
    <row r="27" spans="1:11" ht="18" customHeight="1" x14ac:dyDescent="0.3">
      <c r="A27" s="9" t="s">
        <v>21</v>
      </c>
      <c r="B27" s="9">
        <v>0.8</v>
      </c>
      <c r="C27" s="9">
        <v>0.8</v>
      </c>
      <c r="D27" s="9">
        <v>0.86</v>
      </c>
      <c r="E27" s="9">
        <v>0.89</v>
      </c>
      <c r="F27" s="9">
        <v>0.8</v>
      </c>
      <c r="G27" s="7"/>
      <c r="H27" s="2">
        <f t="shared" si="0"/>
        <v>0.83000000000000007</v>
      </c>
    </row>
    <row r="28" spans="1:11" ht="18" customHeight="1" x14ac:dyDescent="0.3">
      <c r="A28" s="11" t="s">
        <v>22</v>
      </c>
      <c r="B28" s="11"/>
      <c r="C28" s="11"/>
      <c r="D28" s="11"/>
      <c r="E28" s="11"/>
      <c r="F28" s="11"/>
      <c r="G28" s="6"/>
    </row>
    <row r="29" spans="1:11" ht="18" customHeight="1" x14ac:dyDescent="0.3">
      <c r="A29" s="9" t="s">
        <v>7</v>
      </c>
      <c r="B29" s="9" t="s">
        <v>39</v>
      </c>
      <c r="C29" s="9" t="s">
        <v>39</v>
      </c>
      <c r="D29" s="9" t="s">
        <v>39</v>
      </c>
      <c r="E29" s="9" t="s">
        <v>39</v>
      </c>
      <c r="F29" s="9" t="s">
        <v>39</v>
      </c>
      <c r="G29" s="6"/>
    </row>
    <row r="30" spans="1:11" ht="18" customHeight="1" x14ac:dyDescent="0.3">
      <c r="A30" s="11" t="s">
        <v>31</v>
      </c>
      <c r="B30" s="12" t="s">
        <v>38</v>
      </c>
      <c r="C30" s="12" t="s">
        <v>38</v>
      </c>
      <c r="D30" s="12" t="s">
        <v>38</v>
      </c>
      <c r="E30" s="12" t="s">
        <v>38</v>
      </c>
      <c r="F30" s="12" t="s">
        <v>38</v>
      </c>
      <c r="G30" s="6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workbookViewId="0">
      <selection activeCell="H4" sqref="H4"/>
    </sheetView>
  </sheetViews>
  <sheetFormatPr defaultColWidth="13.33203125" defaultRowHeight="13.8" x14ac:dyDescent="0.3"/>
  <cols>
    <col min="1" max="1" width="31.88671875" style="4" customWidth="1"/>
    <col min="2" max="16384" width="13.33203125" style="4"/>
  </cols>
  <sheetData>
    <row r="1" spans="1:8" ht="14.4" x14ac:dyDescent="0.3">
      <c r="A1" s="8" t="s">
        <v>0</v>
      </c>
      <c r="B1" s="9">
        <v>289</v>
      </c>
      <c r="C1" s="9">
        <v>289</v>
      </c>
      <c r="D1" s="9">
        <v>289</v>
      </c>
      <c r="E1" s="9">
        <v>289</v>
      </c>
      <c r="F1" s="9">
        <v>289</v>
      </c>
    </row>
    <row r="2" spans="1:8" ht="14.4" x14ac:dyDescent="0.3">
      <c r="A2" s="11" t="s">
        <v>1</v>
      </c>
      <c r="B2" s="11" t="s">
        <v>2</v>
      </c>
      <c r="C2" s="11" t="s">
        <v>2</v>
      </c>
      <c r="D2" s="11" t="s">
        <v>2</v>
      </c>
      <c r="E2" s="11" t="s">
        <v>2</v>
      </c>
      <c r="F2" s="11" t="s">
        <v>2</v>
      </c>
    </row>
    <row r="3" spans="1:8" ht="14.4" x14ac:dyDescent="0.3">
      <c r="A3" s="8" t="s">
        <v>3</v>
      </c>
      <c r="B3" s="9" t="s">
        <v>24</v>
      </c>
      <c r="C3" s="9" t="s">
        <v>34</v>
      </c>
      <c r="D3" s="9" t="s">
        <v>24</v>
      </c>
      <c r="E3" s="9" t="s">
        <v>24</v>
      </c>
      <c r="F3" s="9" t="s">
        <v>24</v>
      </c>
    </row>
    <row r="4" spans="1:8" ht="14.4" x14ac:dyDescent="0.3">
      <c r="A4" s="11" t="s">
        <v>30</v>
      </c>
      <c r="B4" s="11">
        <v>3416</v>
      </c>
      <c r="C4" s="11">
        <v>3226</v>
      </c>
      <c r="D4" s="11">
        <v>1836</v>
      </c>
      <c r="E4" s="11">
        <v>3941</v>
      </c>
      <c r="F4" s="11">
        <v>4356</v>
      </c>
      <c r="H4" s="4">
        <f>AVERAGE(B4:F4)</f>
        <v>3355</v>
      </c>
    </row>
    <row r="5" spans="1:8" ht="14.4" x14ac:dyDescent="0.3">
      <c r="A5" s="8" t="s">
        <v>29</v>
      </c>
      <c r="B5" s="9">
        <v>5</v>
      </c>
      <c r="C5" s="9">
        <v>5</v>
      </c>
      <c r="D5" s="9">
        <v>5</v>
      </c>
      <c r="E5" s="9">
        <v>5</v>
      </c>
      <c r="F5" s="9">
        <v>5</v>
      </c>
      <c r="H5" s="4">
        <f t="shared" ref="H5:H27" si="0">AVERAGE(B5:F5)</f>
        <v>5</v>
      </c>
    </row>
    <row r="6" spans="1:8" ht="14.4" x14ac:dyDescent="0.3">
      <c r="A6" s="11" t="s">
        <v>28</v>
      </c>
      <c r="B6" s="11">
        <v>2</v>
      </c>
      <c r="C6" s="11">
        <v>2</v>
      </c>
      <c r="D6" s="11">
        <v>2</v>
      </c>
      <c r="E6" s="11">
        <v>2</v>
      </c>
      <c r="F6" s="11">
        <v>2</v>
      </c>
      <c r="H6" s="4">
        <f t="shared" si="0"/>
        <v>2</v>
      </c>
    </row>
    <row r="7" spans="1:8" ht="14.4" x14ac:dyDescent="0.3">
      <c r="A7" s="8" t="s">
        <v>27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H7" s="4">
        <f t="shared" si="0"/>
        <v>1</v>
      </c>
    </row>
    <row r="8" spans="1:8" ht="14.4" x14ac:dyDescent="0.3">
      <c r="A8" s="11" t="s">
        <v>26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H8" s="4">
        <f t="shared" si="0"/>
        <v>0</v>
      </c>
    </row>
    <row r="9" spans="1:8" ht="14.4" x14ac:dyDescent="0.3">
      <c r="A9" s="8" t="s">
        <v>25</v>
      </c>
      <c r="B9" s="9">
        <f>B4</f>
        <v>3416</v>
      </c>
      <c r="C9" s="9">
        <f t="shared" ref="C9:F9" si="1">C4</f>
        <v>3226</v>
      </c>
      <c r="D9" s="9">
        <f t="shared" si="1"/>
        <v>1836</v>
      </c>
      <c r="E9" s="9">
        <f t="shared" si="1"/>
        <v>3941</v>
      </c>
      <c r="F9" s="9">
        <f t="shared" si="1"/>
        <v>4356</v>
      </c>
      <c r="H9" s="4">
        <f t="shared" si="0"/>
        <v>3355</v>
      </c>
    </row>
    <row r="10" spans="1:8" ht="14.4" x14ac:dyDescent="0.3">
      <c r="A10" s="11" t="s">
        <v>10</v>
      </c>
      <c r="B10" s="11">
        <v>84921</v>
      </c>
      <c r="C10" s="11">
        <v>83475</v>
      </c>
      <c r="D10" s="11">
        <v>45863</v>
      </c>
      <c r="E10" s="11">
        <v>97459</v>
      </c>
      <c r="F10" s="11">
        <v>112596</v>
      </c>
      <c r="H10" s="4">
        <f t="shared" si="0"/>
        <v>84862.8</v>
      </c>
    </row>
    <row r="11" spans="1:8" ht="14.4" x14ac:dyDescent="0.3">
      <c r="A11" s="8" t="s">
        <v>11</v>
      </c>
      <c r="B11" s="9">
        <v>83359</v>
      </c>
      <c r="C11" s="9">
        <v>82248</v>
      </c>
      <c r="D11" s="9">
        <v>45037</v>
      </c>
      <c r="E11" s="9">
        <v>95825</v>
      </c>
      <c r="F11" s="9">
        <v>111162</v>
      </c>
      <c r="H11" s="4">
        <f t="shared" si="0"/>
        <v>83526.2</v>
      </c>
    </row>
    <row r="12" spans="1:8" ht="14.4" x14ac:dyDescent="0.3">
      <c r="A12" s="11" t="s">
        <v>12</v>
      </c>
      <c r="B12" s="11">
        <f>B10-B11</f>
        <v>1562</v>
      </c>
      <c r="C12" s="11">
        <f t="shared" ref="C12:D12" si="2">C10-C11</f>
        <v>1227</v>
      </c>
      <c r="D12" s="11">
        <f t="shared" si="2"/>
        <v>826</v>
      </c>
      <c r="E12" s="11">
        <f>E10-E11</f>
        <v>1634</v>
      </c>
      <c r="F12" s="11">
        <f>F10-F11</f>
        <v>1434</v>
      </c>
      <c r="H12" s="4">
        <f t="shared" si="0"/>
        <v>1336.6</v>
      </c>
    </row>
    <row r="13" spans="1:8" s="1" customFormat="1" ht="14.4" x14ac:dyDescent="0.3">
      <c r="A13" s="8" t="s">
        <v>5</v>
      </c>
      <c r="B13" s="15">
        <f>100-B14</f>
        <v>98.160643421532953</v>
      </c>
      <c r="C13" s="15">
        <f t="shared" ref="C13:F13" si="3">100-C14</f>
        <v>98.530098831985626</v>
      </c>
      <c r="D13" s="15">
        <f t="shared" si="3"/>
        <v>98.198983930401411</v>
      </c>
      <c r="E13" s="15">
        <f t="shared" si="3"/>
        <v>98.323397531269563</v>
      </c>
      <c r="F13" s="15">
        <f t="shared" si="3"/>
        <v>98.726420121496318</v>
      </c>
      <c r="H13" s="4">
        <f t="shared" si="0"/>
        <v>98.387908767337166</v>
      </c>
    </row>
    <row r="14" spans="1:8" s="1" customFormat="1" ht="14.4" x14ac:dyDescent="0.3">
      <c r="A14" s="11" t="s">
        <v>8</v>
      </c>
      <c r="B14" s="14">
        <f>B12/B10*100</f>
        <v>1.8393565784670458</v>
      </c>
      <c r="C14" s="14">
        <f t="shared" ref="C14:F14" si="4">C12/C10*100</f>
        <v>1.4699011680143754</v>
      </c>
      <c r="D14" s="14">
        <f t="shared" si="4"/>
        <v>1.8010160695985871</v>
      </c>
      <c r="E14" s="14">
        <f t="shared" si="4"/>
        <v>1.6766024687304406</v>
      </c>
      <c r="F14" s="14">
        <f t="shared" si="4"/>
        <v>1.2735798785036767</v>
      </c>
      <c r="H14" s="4">
        <f t="shared" si="0"/>
        <v>1.6120912326628249</v>
      </c>
    </row>
    <row r="15" spans="1:8" ht="14.4" x14ac:dyDescent="0.3">
      <c r="A15" s="8" t="s">
        <v>9</v>
      </c>
      <c r="B15" s="9">
        <v>28607</v>
      </c>
      <c r="C15" s="9">
        <v>28253</v>
      </c>
      <c r="D15" s="9">
        <v>15559</v>
      </c>
      <c r="E15" s="9">
        <v>32798</v>
      </c>
      <c r="F15" s="9">
        <v>38101</v>
      </c>
      <c r="H15" s="4">
        <f t="shared" si="0"/>
        <v>28663.599999999999</v>
      </c>
    </row>
    <row r="16" spans="1:8" ht="14.4" x14ac:dyDescent="0.3">
      <c r="A16" s="11" t="s">
        <v>4</v>
      </c>
      <c r="B16" s="11">
        <v>0.5</v>
      </c>
      <c r="C16" s="11">
        <v>0.5</v>
      </c>
      <c r="D16" s="11">
        <v>0.5</v>
      </c>
      <c r="E16" s="11">
        <v>0.5</v>
      </c>
      <c r="F16" s="11">
        <v>0.5</v>
      </c>
      <c r="H16" s="4">
        <f t="shared" si="0"/>
        <v>0.5</v>
      </c>
    </row>
    <row r="17" spans="1:11" ht="14.4" x14ac:dyDescent="0.3">
      <c r="A17" s="8" t="s">
        <v>6</v>
      </c>
      <c r="B17" s="9">
        <v>28.619</v>
      </c>
      <c r="C17" s="9">
        <v>27.38</v>
      </c>
      <c r="D17" s="9">
        <v>14.94</v>
      </c>
      <c r="E17" s="9">
        <v>32.49</v>
      </c>
      <c r="F17" s="9">
        <v>36.08</v>
      </c>
      <c r="H17" s="4">
        <f t="shared" si="0"/>
        <v>27.901800000000001</v>
      </c>
    </row>
    <row r="18" spans="1:11" ht="28.8" x14ac:dyDescent="0.3">
      <c r="A18" s="11" t="s">
        <v>13</v>
      </c>
      <c r="B18" s="11">
        <v>24.827000000000002</v>
      </c>
      <c r="C18" s="11">
        <v>23.7</v>
      </c>
      <c r="D18" s="11">
        <v>12.96</v>
      </c>
      <c r="E18" s="11">
        <v>28.19</v>
      </c>
      <c r="F18" s="11">
        <v>31.11</v>
      </c>
      <c r="H18" s="4">
        <f t="shared" si="0"/>
        <v>24.157400000000003</v>
      </c>
      <c r="J18" s="1">
        <f>B12/B10*100</f>
        <v>1.8393565784670458</v>
      </c>
      <c r="K18" s="1">
        <f>100-J18</f>
        <v>98.160643421532953</v>
      </c>
    </row>
    <row r="19" spans="1:11" ht="28.8" x14ac:dyDescent="0.3">
      <c r="A19" s="8" t="s">
        <v>14</v>
      </c>
      <c r="B19" s="9">
        <v>2.61</v>
      </c>
      <c r="C19" s="9">
        <v>2.52</v>
      </c>
      <c r="D19" s="9">
        <v>1.36</v>
      </c>
      <c r="E19" s="9">
        <v>2.97</v>
      </c>
      <c r="F19" s="9">
        <v>3.4</v>
      </c>
      <c r="H19" s="4">
        <f t="shared" si="0"/>
        <v>2.5720000000000001</v>
      </c>
    </row>
    <row r="20" spans="1:11" ht="14.4" x14ac:dyDescent="0.3">
      <c r="A20" s="11" t="s">
        <v>15</v>
      </c>
      <c r="B20" s="11">
        <v>1.18</v>
      </c>
      <c r="C20" s="11">
        <v>1.157</v>
      </c>
      <c r="D20" s="11">
        <v>0.61</v>
      </c>
      <c r="E20" s="11">
        <v>1.33</v>
      </c>
      <c r="F20" s="11">
        <v>1.56</v>
      </c>
      <c r="H20" s="4">
        <f t="shared" si="0"/>
        <v>1.1674</v>
      </c>
    </row>
    <row r="21" spans="1:11" ht="14.4" x14ac:dyDescent="0.3">
      <c r="A21" s="8" t="s">
        <v>16</v>
      </c>
      <c r="B21" s="9">
        <v>4.5999999999999996</v>
      </c>
      <c r="C21" s="9">
        <v>4.4800000000000004</v>
      </c>
      <c r="D21" s="9">
        <v>4.45</v>
      </c>
      <c r="E21" s="9">
        <v>4.55</v>
      </c>
      <c r="F21" s="9">
        <v>4.4000000000000004</v>
      </c>
      <c r="H21" s="4">
        <f t="shared" si="0"/>
        <v>4.4960000000000004</v>
      </c>
    </row>
    <row r="22" spans="1:11" ht="14.4" x14ac:dyDescent="0.3">
      <c r="A22" s="11" t="s">
        <v>17</v>
      </c>
      <c r="B22" s="11">
        <v>182.08</v>
      </c>
      <c r="C22" s="11">
        <v>177.19</v>
      </c>
      <c r="D22" s="11">
        <v>176.47</v>
      </c>
      <c r="E22" s="11">
        <v>180</v>
      </c>
      <c r="F22" s="11">
        <v>174.1</v>
      </c>
      <c r="H22" s="4">
        <f t="shared" si="0"/>
        <v>177.96800000000002</v>
      </c>
    </row>
    <row r="23" spans="1:11" ht="28.8" x14ac:dyDescent="0.3">
      <c r="A23" s="8" t="s">
        <v>18</v>
      </c>
      <c r="B23" s="9">
        <v>39.5</v>
      </c>
      <c r="C23" s="9">
        <v>39.5</v>
      </c>
      <c r="D23" s="9">
        <v>39.590000000000003</v>
      </c>
      <c r="E23" s="9">
        <v>39.5</v>
      </c>
      <c r="F23" s="9">
        <v>39.49</v>
      </c>
      <c r="H23" s="4">
        <f t="shared" si="0"/>
        <v>39.516000000000005</v>
      </c>
    </row>
    <row r="24" spans="1:11" ht="14.4" x14ac:dyDescent="0.3">
      <c r="A24" s="11" t="s">
        <v>19</v>
      </c>
      <c r="B24" s="11">
        <v>0.91</v>
      </c>
      <c r="C24" s="11">
        <v>0.88500000000000001</v>
      </c>
      <c r="D24" s="11">
        <v>0.88400000000000001</v>
      </c>
      <c r="E24" s="11">
        <v>0.91300000000000003</v>
      </c>
      <c r="F24" s="11">
        <v>0.86</v>
      </c>
      <c r="H24" s="4">
        <f t="shared" si="0"/>
        <v>0.89039999999999997</v>
      </c>
    </row>
    <row r="25" spans="1:11" ht="14.4" x14ac:dyDescent="0.3">
      <c r="A25" s="8" t="s">
        <v>23</v>
      </c>
      <c r="B25" s="9">
        <v>0.9</v>
      </c>
      <c r="C25" s="9">
        <v>0.88400000000000001</v>
      </c>
      <c r="D25" s="9">
        <v>0.88300000000000001</v>
      </c>
      <c r="E25" s="9">
        <v>0.91100000000000003</v>
      </c>
      <c r="F25" s="9">
        <v>0.85</v>
      </c>
      <c r="H25" s="4">
        <f t="shared" si="0"/>
        <v>0.88559999999999994</v>
      </c>
    </row>
    <row r="26" spans="1:11" ht="14.4" x14ac:dyDescent="0.3">
      <c r="A26" s="11" t="s">
        <v>20</v>
      </c>
      <c r="B26" s="11">
        <v>1.4E-3</v>
      </c>
      <c r="C26" s="11">
        <v>1.2999999999999999E-3</v>
      </c>
      <c r="D26" s="11">
        <v>1.2999999999999999E-3</v>
      </c>
      <c r="E26" s="11">
        <v>1.2999999999999999E-3</v>
      </c>
      <c r="F26" s="11">
        <v>1.2999999999999999E-3</v>
      </c>
      <c r="H26" s="4">
        <f t="shared" si="0"/>
        <v>1.32E-3</v>
      </c>
    </row>
    <row r="27" spans="1:11" ht="14.4" x14ac:dyDescent="0.3">
      <c r="A27" s="8" t="s">
        <v>21</v>
      </c>
      <c r="B27" s="9">
        <v>0.9</v>
      </c>
      <c r="C27" s="9">
        <v>0.88400000000000001</v>
      </c>
      <c r="D27" s="9">
        <v>0.88300000000000001</v>
      </c>
      <c r="E27" s="9">
        <v>0.91100000000000003</v>
      </c>
      <c r="F27" s="9">
        <v>0.85</v>
      </c>
      <c r="H27" s="4">
        <f t="shared" si="0"/>
        <v>0.88559999999999994</v>
      </c>
    </row>
    <row r="28" spans="1:11" ht="14.4" x14ac:dyDescent="0.3">
      <c r="A28" s="11" t="s">
        <v>22</v>
      </c>
      <c r="B28" s="11"/>
      <c r="C28" s="11"/>
      <c r="D28" s="11"/>
      <c r="E28" s="11"/>
      <c r="F28" s="11"/>
    </row>
    <row r="29" spans="1:11" ht="14.4" x14ac:dyDescent="0.3">
      <c r="A29" s="8" t="s">
        <v>7</v>
      </c>
      <c r="B29" s="9" t="s">
        <v>39</v>
      </c>
      <c r="C29" s="9" t="s">
        <v>39</v>
      </c>
      <c r="D29" s="9" t="s">
        <v>39</v>
      </c>
      <c r="E29" s="9" t="s">
        <v>39</v>
      </c>
      <c r="F29" s="9" t="s">
        <v>39</v>
      </c>
    </row>
    <row r="30" spans="1:11" ht="14.4" x14ac:dyDescent="0.3">
      <c r="A30" s="11" t="s">
        <v>31</v>
      </c>
      <c r="B30" s="12" t="s">
        <v>33</v>
      </c>
      <c r="C30" s="12" t="s">
        <v>33</v>
      </c>
      <c r="D30" s="12" t="s">
        <v>33</v>
      </c>
      <c r="E30" s="12" t="s">
        <v>33</v>
      </c>
      <c r="F30" s="12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workbookViewId="0">
      <selection activeCell="H4" sqref="H4"/>
    </sheetView>
  </sheetViews>
  <sheetFormatPr defaultColWidth="12.109375" defaultRowHeight="14.4" x14ac:dyDescent="0.3"/>
  <cols>
    <col min="1" max="1" width="31" style="5" customWidth="1"/>
    <col min="2" max="16384" width="12.109375" style="5"/>
  </cols>
  <sheetData>
    <row r="1" spans="1:8" x14ac:dyDescent="0.3">
      <c r="A1" s="8" t="s">
        <v>0</v>
      </c>
      <c r="B1" s="9">
        <v>349</v>
      </c>
      <c r="C1" s="9">
        <v>349</v>
      </c>
      <c r="D1" s="9">
        <v>349</v>
      </c>
      <c r="E1" s="9">
        <v>349</v>
      </c>
      <c r="F1" s="9">
        <v>349</v>
      </c>
    </row>
    <row r="2" spans="1:8" x14ac:dyDescent="0.3">
      <c r="A2" s="11" t="s">
        <v>1</v>
      </c>
      <c r="B2" s="11" t="s">
        <v>2</v>
      </c>
      <c r="C2" s="11" t="s">
        <v>2</v>
      </c>
      <c r="D2" s="11" t="s">
        <v>2</v>
      </c>
      <c r="E2" s="11" t="s">
        <v>2</v>
      </c>
      <c r="F2" s="11" t="s">
        <v>2</v>
      </c>
    </row>
    <row r="3" spans="1:8" x14ac:dyDescent="0.3">
      <c r="A3" s="9" t="s">
        <v>3</v>
      </c>
      <c r="B3" s="9" t="s">
        <v>24</v>
      </c>
      <c r="C3" s="9" t="s">
        <v>24</v>
      </c>
      <c r="D3" s="9" t="s">
        <v>24</v>
      </c>
      <c r="E3" s="9" t="s">
        <v>24</v>
      </c>
      <c r="F3" s="9" t="s">
        <v>24</v>
      </c>
    </row>
    <row r="4" spans="1:8" x14ac:dyDescent="0.3">
      <c r="A4" s="11" t="s">
        <v>30</v>
      </c>
      <c r="B4" s="11">
        <v>1841</v>
      </c>
      <c r="C4" s="11">
        <v>3561</v>
      </c>
      <c r="D4" s="11">
        <v>3756</v>
      </c>
      <c r="E4" s="11">
        <v>4238</v>
      </c>
      <c r="F4" s="11">
        <v>4045</v>
      </c>
      <c r="H4" s="5">
        <f>AVERAGE(B4:F4)</f>
        <v>3488.2</v>
      </c>
    </row>
    <row r="5" spans="1:8" x14ac:dyDescent="0.3">
      <c r="A5" s="9" t="s">
        <v>29</v>
      </c>
      <c r="B5" s="9">
        <v>5</v>
      </c>
      <c r="C5" s="9">
        <v>5</v>
      </c>
      <c r="D5" s="9">
        <v>5</v>
      </c>
      <c r="E5" s="9">
        <v>5</v>
      </c>
      <c r="F5" s="9">
        <v>5</v>
      </c>
      <c r="H5" s="5">
        <f t="shared" ref="H5:H27" si="0">AVERAGE(B5:F5)</f>
        <v>5</v>
      </c>
    </row>
    <row r="6" spans="1:8" x14ac:dyDescent="0.3">
      <c r="A6" s="11" t="s">
        <v>28</v>
      </c>
      <c r="B6" s="11">
        <v>2</v>
      </c>
      <c r="C6" s="11">
        <v>2</v>
      </c>
      <c r="D6" s="11">
        <v>2</v>
      </c>
      <c r="E6" s="11">
        <v>2</v>
      </c>
      <c r="F6" s="11">
        <v>2</v>
      </c>
      <c r="H6" s="5">
        <f t="shared" si="0"/>
        <v>2</v>
      </c>
    </row>
    <row r="7" spans="1:8" x14ac:dyDescent="0.3">
      <c r="A7" s="9" t="s">
        <v>27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H7" s="5">
        <f t="shared" si="0"/>
        <v>1</v>
      </c>
    </row>
    <row r="8" spans="1:8" x14ac:dyDescent="0.3">
      <c r="A8" s="11" t="s">
        <v>26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H8" s="5">
        <f t="shared" si="0"/>
        <v>0</v>
      </c>
    </row>
    <row r="9" spans="1:8" x14ac:dyDescent="0.3">
      <c r="A9" s="9" t="s">
        <v>25</v>
      </c>
      <c r="B9" s="9">
        <f t="shared" ref="B9:F9" si="1">B4</f>
        <v>1841</v>
      </c>
      <c r="C9" s="9">
        <f t="shared" si="1"/>
        <v>3561</v>
      </c>
      <c r="D9" s="9">
        <f t="shared" si="1"/>
        <v>3756</v>
      </c>
      <c r="E9" s="9">
        <f t="shared" si="1"/>
        <v>4238</v>
      </c>
      <c r="F9" s="9">
        <f t="shared" si="1"/>
        <v>4045</v>
      </c>
      <c r="H9" s="5">
        <f t="shared" si="0"/>
        <v>3488.2</v>
      </c>
    </row>
    <row r="10" spans="1:8" x14ac:dyDescent="0.3">
      <c r="A10" s="11" t="s">
        <v>10</v>
      </c>
      <c r="B10" s="11">
        <v>42496</v>
      </c>
      <c r="C10" s="11">
        <v>95301</v>
      </c>
      <c r="D10" s="11">
        <v>83726</v>
      </c>
      <c r="E10" s="11">
        <v>113463</v>
      </c>
      <c r="F10" s="11">
        <v>106985</v>
      </c>
      <c r="H10" s="5">
        <f t="shared" si="0"/>
        <v>88394.2</v>
      </c>
    </row>
    <row r="11" spans="1:8" x14ac:dyDescent="0.3">
      <c r="A11" s="9" t="s">
        <v>11</v>
      </c>
      <c r="B11" s="9">
        <v>41859</v>
      </c>
      <c r="C11" s="9">
        <v>93405</v>
      </c>
      <c r="D11" s="9">
        <v>82499</v>
      </c>
      <c r="E11" s="9">
        <v>111228</v>
      </c>
      <c r="F11" s="9">
        <v>105568</v>
      </c>
      <c r="H11" s="5">
        <f t="shared" si="0"/>
        <v>86911.8</v>
      </c>
    </row>
    <row r="12" spans="1:8" x14ac:dyDescent="0.3">
      <c r="A12" s="11" t="s">
        <v>12</v>
      </c>
      <c r="B12" s="11">
        <f>B10-B11</f>
        <v>637</v>
      </c>
      <c r="C12" s="11">
        <f>C10-C11</f>
        <v>1896</v>
      </c>
      <c r="D12" s="11">
        <f>D10-D11</f>
        <v>1227</v>
      </c>
      <c r="E12" s="11">
        <f>E10-E11</f>
        <v>2235</v>
      </c>
      <c r="F12" s="11">
        <f>F10-F11</f>
        <v>1417</v>
      </c>
      <c r="H12" s="5">
        <f t="shared" si="0"/>
        <v>1482.4</v>
      </c>
    </row>
    <row r="13" spans="1:8" s="1" customFormat="1" x14ac:dyDescent="0.3">
      <c r="A13" s="9" t="s">
        <v>5</v>
      </c>
      <c r="B13" s="15">
        <f>100-B14</f>
        <v>98.501035391566262</v>
      </c>
      <c r="C13" s="15">
        <f t="shared" ref="C13:F13" si="2">100-C14</f>
        <v>98.010514055466359</v>
      </c>
      <c r="D13" s="15">
        <f t="shared" si="2"/>
        <v>98.534505410505702</v>
      </c>
      <c r="E13" s="15">
        <f t="shared" si="2"/>
        <v>98.030194865286475</v>
      </c>
      <c r="F13" s="15">
        <f t="shared" si="2"/>
        <v>98.675515259148483</v>
      </c>
      <c r="H13" s="5">
        <f t="shared" si="0"/>
        <v>98.350352996394662</v>
      </c>
    </row>
    <row r="14" spans="1:8" s="1" customFormat="1" x14ac:dyDescent="0.3">
      <c r="A14" s="11" t="s">
        <v>8</v>
      </c>
      <c r="B14" s="14">
        <f>B12/B10*100</f>
        <v>1.4989646084337349</v>
      </c>
      <c r="C14" s="14">
        <f t="shared" ref="C14:F14" si="3">C12/C10*100</f>
        <v>1.9894859445336355</v>
      </c>
      <c r="D14" s="14">
        <f t="shared" si="3"/>
        <v>1.4654945894943028</v>
      </c>
      <c r="E14" s="14">
        <f t="shared" si="3"/>
        <v>1.969805134713519</v>
      </c>
      <c r="F14" s="14">
        <f t="shared" si="3"/>
        <v>1.3244847408515212</v>
      </c>
      <c r="H14" s="5">
        <f t="shared" si="0"/>
        <v>1.6496470036053428</v>
      </c>
    </row>
    <row r="15" spans="1:8" x14ac:dyDescent="0.3">
      <c r="A15" s="9" t="s">
        <v>9</v>
      </c>
      <c r="B15" s="9">
        <v>14290</v>
      </c>
      <c r="C15" s="9">
        <v>31938</v>
      </c>
      <c r="D15" s="9">
        <v>28151</v>
      </c>
      <c r="E15" s="9">
        <v>38154</v>
      </c>
      <c r="F15" s="9">
        <v>35975</v>
      </c>
      <c r="H15" s="5">
        <f t="shared" si="0"/>
        <v>29701.599999999999</v>
      </c>
    </row>
    <row r="16" spans="1:8" x14ac:dyDescent="0.3">
      <c r="A16" s="11" t="s">
        <v>4</v>
      </c>
      <c r="B16" s="11">
        <v>0.5</v>
      </c>
      <c r="C16" s="11">
        <v>0.5</v>
      </c>
      <c r="D16" s="11">
        <v>0.5</v>
      </c>
      <c r="E16" s="11">
        <v>0.5</v>
      </c>
      <c r="F16" s="11">
        <v>0.5</v>
      </c>
      <c r="H16" s="5">
        <f t="shared" si="0"/>
        <v>0.5</v>
      </c>
    </row>
    <row r="17" spans="1:11" x14ac:dyDescent="0.3">
      <c r="A17" s="9" t="s">
        <v>6</v>
      </c>
      <c r="B17" s="9">
        <v>16.670000000000002</v>
      </c>
      <c r="C17" s="9">
        <v>37.1</v>
      </c>
      <c r="D17" s="9">
        <v>31.11</v>
      </c>
      <c r="E17" s="9">
        <v>42.5</v>
      </c>
      <c r="F17" s="9">
        <v>35.9</v>
      </c>
      <c r="H17" s="5">
        <f t="shared" si="0"/>
        <v>32.655999999999999</v>
      </c>
    </row>
    <row r="18" spans="1:11" ht="28.8" x14ac:dyDescent="0.3">
      <c r="A18" s="11" t="s">
        <v>13</v>
      </c>
      <c r="B18" s="11">
        <v>14.52</v>
      </c>
      <c r="C18" s="11">
        <v>32.25</v>
      </c>
      <c r="D18" s="11">
        <v>26.9</v>
      </c>
      <c r="E18" s="11">
        <v>36.78</v>
      </c>
      <c r="F18" s="11">
        <v>30.6</v>
      </c>
      <c r="H18" s="5">
        <f t="shared" si="0"/>
        <v>28.209999999999997</v>
      </c>
      <c r="J18" s="1">
        <f>B12/B10*100</f>
        <v>1.4989646084337349</v>
      </c>
      <c r="K18" s="1">
        <f>100-J18</f>
        <v>98.501035391566262</v>
      </c>
    </row>
    <row r="19" spans="1:11" ht="28.8" x14ac:dyDescent="0.3">
      <c r="A19" s="9" t="s">
        <v>14</v>
      </c>
      <c r="B19" s="9">
        <v>1.47</v>
      </c>
      <c r="C19" s="9">
        <v>3.33</v>
      </c>
      <c r="D19" s="9">
        <v>2.9</v>
      </c>
      <c r="E19" s="9">
        <v>3.9</v>
      </c>
      <c r="F19" s="9">
        <v>3.6</v>
      </c>
      <c r="H19" s="5">
        <f t="shared" si="0"/>
        <v>3.04</v>
      </c>
    </row>
    <row r="20" spans="1:11" x14ac:dyDescent="0.3">
      <c r="A20" s="11" t="s">
        <v>15</v>
      </c>
      <c r="B20" s="11">
        <v>0.66</v>
      </c>
      <c r="C20" s="11">
        <v>1.52</v>
      </c>
      <c r="D20" s="11">
        <v>1.28</v>
      </c>
      <c r="E20" s="11">
        <v>1.8</v>
      </c>
      <c r="F20" s="11">
        <v>1.6</v>
      </c>
      <c r="H20" s="5">
        <f t="shared" si="0"/>
        <v>1.3719999999999999</v>
      </c>
    </row>
    <row r="21" spans="1:11" x14ac:dyDescent="0.3">
      <c r="A21" s="9" t="s">
        <v>16</v>
      </c>
      <c r="B21" s="9">
        <v>5.27</v>
      </c>
      <c r="C21" s="9">
        <v>5.28</v>
      </c>
      <c r="D21" s="9">
        <v>5.09</v>
      </c>
      <c r="E21" s="9">
        <v>5.12</v>
      </c>
      <c r="F21" s="9">
        <v>4.7</v>
      </c>
      <c r="H21" s="5">
        <f t="shared" si="0"/>
        <v>5.0920000000000005</v>
      </c>
    </row>
    <row r="22" spans="1:11" x14ac:dyDescent="0.3">
      <c r="A22" s="11" t="s">
        <v>17</v>
      </c>
      <c r="B22" s="11">
        <v>209.66</v>
      </c>
      <c r="C22" s="11">
        <v>211.14400000000001</v>
      </c>
      <c r="D22" s="11">
        <v>204.16</v>
      </c>
      <c r="E22" s="11">
        <v>204.5</v>
      </c>
      <c r="F22" s="11">
        <v>190.16</v>
      </c>
      <c r="H22" s="5">
        <f t="shared" si="0"/>
        <v>203.92479999999998</v>
      </c>
    </row>
    <row r="23" spans="1:11" ht="28.8" x14ac:dyDescent="0.3">
      <c r="A23" s="9" t="s">
        <v>18</v>
      </c>
      <c r="B23" s="9">
        <v>39.770000000000003</v>
      </c>
      <c r="C23" s="9">
        <v>39.96</v>
      </c>
      <c r="D23" s="9">
        <v>40.03</v>
      </c>
      <c r="E23" s="9">
        <v>39.799999999999997</v>
      </c>
      <c r="F23" s="9">
        <v>36.79</v>
      </c>
      <c r="H23" s="5">
        <f t="shared" si="0"/>
        <v>39.269999999999996</v>
      </c>
    </row>
    <row r="24" spans="1:11" x14ac:dyDescent="0.3">
      <c r="A24" s="11" t="s">
        <v>19</v>
      </c>
      <c r="B24" s="11">
        <v>1.0569999999999999</v>
      </c>
      <c r="C24" s="11">
        <v>1.03</v>
      </c>
      <c r="D24" s="11">
        <v>1.03</v>
      </c>
      <c r="E24" s="11">
        <v>1.02</v>
      </c>
      <c r="F24" s="11">
        <v>0.92</v>
      </c>
      <c r="H24" s="5">
        <f t="shared" si="0"/>
        <v>1.0114000000000001</v>
      </c>
    </row>
    <row r="25" spans="1:11" x14ac:dyDescent="0.3">
      <c r="A25" s="9" t="s">
        <v>23</v>
      </c>
      <c r="B25" s="9">
        <v>1.056</v>
      </c>
      <c r="C25" s="9">
        <v>1.02</v>
      </c>
      <c r="D25" s="9">
        <v>1.03</v>
      </c>
      <c r="E25" s="9">
        <v>1.02</v>
      </c>
      <c r="F25" s="9">
        <v>0.92</v>
      </c>
      <c r="H25" s="5">
        <f t="shared" si="0"/>
        <v>1.0091999999999999</v>
      </c>
    </row>
    <row r="26" spans="1:11" x14ac:dyDescent="0.3">
      <c r="A26" s="11" t="s">
        <v>20</v>
      </c>
      <c r="B26" s="11">
        <v>1.6000000000000001E-3</v>
      </c>
      <c r="C26" s="11">
        <v>1.6000000000000001E-3</v>
      </c>
      <c r="D26" s="11">
        <v>1.5E-3</v>
      </c>
      <c r="E26" s="11">
        <v>1.5E-3</v>
      </c>
      <c r="F26" s="11">
        <v>1.2999999999999999E-3</v>
      </c>
      <c r="H26" s="5">
        <f t="shared" si="0"/>
        <v>1.5E-3</v>
      </c>
    </row>
    <row r="27" spans="1:11" x14ac:dyDescent="0.3">
      <c r="A27" s="9" t="s">
        <v>21</v>
      </c>
      <c r="B27" s="9">
        <v>1.056</v>
      </c>
      <c r="C27" s="9">
        <v>1.02</v>
      </c>
      <c r="D27" s="9">
        <v>1.03</v>
      </c>
      <c r="E27" s="9">
        <v>1.02</v>
      </c>
      <c r="F27" s="9">
        <v>0.92</v>
      </c>
      <c r="H27" s="5">
        <f t="shared" si="0"/>
        <v>1.0091999999999999</v>
      </c>
    </row>
    <row r="28" spans="1:11" x14ac:dyDescent="0.3">
      <c r="A28" s="11" t="s">
        <v>22</v>
      </c>
      <c r="B28" s="11"/>
      <c r="C28" s="11"/>
      <c r="D28" s="11"/>
      <c r="E28" s="11"/>
      <c r="F28" s="11"/>
    </row>
    <row r="29" spans="1:11" x14ac:dyDescent="0.3">
      <c r="A29" s="9" t="s">
        <v>7</v>
      </c>
      <c r="B29" s="9" t="s">
        <v>39</v>
      </c>
      <c r="C29" s="9" t="s">
        <v>39</v>
      </c>
      <c r="D29" s="9" t="s">
        <v>39</v>
      </c>
      <c r="E29" s="9" t="s">
        <v>39</v>
      </c>
      <c r="F29" s="9" t="s">
        <v>39</v>
      </c>
    </row>
    <row r="30" spans="1:11" x14ac:dyDescent="0.3">
      <c r="A30" s="11" t="s">
        <v>31</v>
      </c>
      <c r="B30" s="12" t="s">
        <v>35</v>
      </c>
      <c r="C30" s="12" t="s">
        <v>35</v>
      </c>
      <c r="D30" s="12" t="s">
        <v>35</v>
      </c>
      <c r="E30" s="12" t="s">
        <v>35</v>
      </c>
      <c r="F30" s="1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0"/>
  <sheetViews>
    <sheetView workbookViewId="0">
      <selection activeCell="G22" sqref="G22"/>
    </sheetView>
  </sheetViews>
  <sheetFormatPr defaultColWidth="13.6640625" defaultRowHeight="13.8" x14ac:dyDescent="0.3"/>
  <cols>
    <col min="1" max="1" width="27.5546875" style="4" customWidth="1"/>
    <col min="2" max="16384" width="13.6640625" style="4"/>
  </cols>
  <sheetData>
    <row r="1" spans="1:8" ht="14.4" x14ac:dyDescent="0.3">
      <c r="A1" s="8" t="s">
        <v>0</v>
      </c>
      <c r="B1" s="9">
        <v>177</v>
      </c>
      <c r="C1" s="9">
        <v>177</v>
      </c>
      <c r="D1" s="9">
        <v>177</v>
      </c>
      <c r="E1" s="9">
        <v>177</v>
      </c>
      <c r="F1" s="9">
        <v>177</v>
      </c>
    </row>
    <row r="2" spans="1:8" ht="14.4" x14ac:dyDescent="0.3">
      <c r="A2" s="11" t="s">
        <v>1</v>
      </c>
      <c r="B2" s="11" t="s">
        <v>2</v>
      </c>
      <c r="C2" s="11" t="s">
        <v>2</v>
      </c>
      <c r="D2" s="11" t="s">
        <v>2</v>
      </c>
      <c r="E2" s="11" t="s">
        <v>2</v>
      </c>
      <c r="F2" s="11" t="s">
        <v>2</v>
      </c>
    </row>
    <row r="3" spans="1:8" ht="14.4" x14ac:dyDescent="0.3">
      <c r="A3" s="8" t="s">
        <v>3</v>
      </c>
      <c r="B3" s="9" t="s">
        <v>24</v>
      </c>
      <c r="C3" s="9" t="s">
        <v>24</v>
      </c>
      <c r="D3" s="9" t="s">
        <v>24</v>
      </c>
      <c r="E3" s="9" t="s">
        <v>24</v>
      </c>
      <c r="F3" s="9" t="s">
        <v>24</v>
      </c>
    </row>
    <row r="4" spans="1:8" ht="14.4" x14ac:dyDescent="0.3">
      <c r="A4" s="11" t="s">
        <v>30</v>
      </c>
      <c r="B4" s="11">
        <v>4626</v>
      </c>
      <c r="C4" s="11">
        <v>4073</v>
      </c>
      <c r="D4" s="11">
        <v>4975</v>
      </c>
      <c r="E4" s="11">
        <v>5473</v>
      </c>
      <c r="F4" s="11">
        <v>7567</v>
      </c>
      <c r="H4" s="4">
        <f>AVERAGE(B4:F4)</f>
        <v>5342.8</v>
      </c>
    </row>
    <row r="5" spans="1:8" ht="14.4" x14ac:dyDescent="0.3">
      <c r="A5" s="8" t="s">
        <v>29</v>
      </c>
      <c r="B5" s="9">
        <v>5</v>
      </c>
      <c r="C5" s="9">
        <v>5</v>
      </c>
      <c r="D5" s="9">
        <v>5</v>
      </c>
      <c r="E5" s="9">
        <v>5</v>
      </c>
      <c r="F5" s="9">
        <v>5</v>
      </c>
      <c r="H5" s="4">
        <f t="shared" ref="H5:H27" si="0">AVERAGE(B5:F5)</f>
        <v>5</v>
      </c>
    </row>
    <row r="6" spans="1:8" ht="14.4" x14ac:dyDescent="0.3">
      <c r="A6" s="11" t="s">
        <v>28</v>
      </c>
      <c r="B6" s="11">
        <v>2</v>
      </c>
      <c r="C6" s="11">
        <v>2</v>
      </c>
      <c r="D6" s="11">
        <v>2</v>
      </c>
      <c r="E6" s="11">
        <v>2</v>
      </c>
      <c r="F6" s="11">
        <v>2</v>
      </c>
      <c r="H6" s="4">
        <f t="shared" si="0"/>
        <v>2</v>
      </c>
    </row>
    <row r="7" spans="1:8" ht="14.4" x14ac:dyDescent="0.3">
      <c r="A7" s="8" t="s">
        <v>27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H7" s="4">
        <f t="shared" si="0"/>
        <v>1</v>
      </c>
    </row>
    <row r="8" spans="1:8" ht="14.4" x14ac:dyDescent="0.3">
      <c r="A8" s="11" t="s">
        <v>26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H8" s="4">
        <f t="shared" si="0"/>
        <v>0</v>
      </c>
    </row>
    <row r="9" spans="1:8" ht="14.4" x14ac:dyDescent="0.3">
      <c r="A9" s="8" t="s">
        <v>25</v>
      </c>
      <c r="B9" s="9">
        <f t="shared" ref="B9:F9" si="1">B4</f>
        <v>4626</v>
      </c>
      <c r="C9" s="9">
        <f t="shared" si="1"/>
        <v>4073</v>
      </c>
      <c r="D9" s="9">
        <f t="shared" si="1"/>
        <v>4975</v>
      </c>
      <c r="E9" s="9">
        <f t="shared" si="1"/>
        <v>5473</v>
      </c>
      <c r="F9" s="9">
        <f t="shared" si="1"/>
        <v>7567</v>
      </c>
      <c r="H9" s="4">
        <f t="shared" si="0"/>
        <v>5342.8</v>
      </c>
    </row>
    <row r="10" spans="1:8" ht="14.4" x14ac:dyDescent="0.3">
      <c r="A10" s="11" t="s">
        <v>10</v>
      </c>
      <c r="B10" s="11">
        <v>89648</v>
      </c>
      <c r="C10" s="11">
        <v>78303</v>
      </c>
      <c r="D10" s="11">
        <v>85222</v>
      </c>
      <c r="E10" s="11">
        <v>95420</v>
      </c>
      <c r="F10" s="11">
        <v>108221</v>
      </c>
      <c r="H10" s="4">
        <f t="shared" si="0"/>
        <v>91362.8</v>
      </c>
    </row>
    <row r="11" spans="1:8" ht="14.4" x14ac:dyDescent="0.3">
      <c r="A11" s="8" t="s">
        <v>11</v>
      </c>
      <c r="B11" s="9">
        <v>88619</v>
      </c>
      <c r="C11" s="9">
        <v>77131</v>
      </c>
      <c r="D11" s="9">
        <v>83199</v>
      </c>
      <c r="E11" s="9">
        <v>92462</v>
      </c>
      <c r="F11" s="9">
        <v>105944</v>
      </c>
      <c r="H11" s="4">
        <f t="shared" si="0"/>
        <v>89471</v>
      </c>
    </row>
    <row r="12" spans="1:8" ht="14.4" x14ac:dyDescent="0.3">
      <c r="A12" s="11" t="s">
        <v>12</v>
      </c>
      <c r="B12" s="11">
        <f>B10-B11</f>
        <v>1029</v>
      </c>
      <c r="C12" s="11">
        <f>C10-C11</f>
        <v>1172</v>
      </c>
      <c r="D12" s="11">
        <f>D10-D11</f>
        <v>2023</v>
      </c>
      <c r="E12" s="11">
        <f>E10-E11</f>
        <v>2958</v>
      </c>
      <c r="F12" s="11">
        <f>F10-F11</f>
        <v>2277</v>
      </c>
      <c r="H12" s="4">
        <f t="shared" si="0"/>
        <v>1891.8</v>
      </c>
    </row>
    <row r="13" spans="1:8" s="1" customFormat="1" ht="14.4" x14ac:dyDescent="0.3">
      <c r="A13" s="8" t="s">
        <v>5</v>
      </c>
      <c r="B13" s="15">
        <f>100-B14</f>
        <v>98.852177404961623</v>
      </c>
      <c r="C13" s="15">
        <f t="shared" ref="C13:F13" si="2">100-C14</f>
        <v>98.503250194756262</v>
      </c>
      <c r="D13" s="15">
        <f t="shared" si="2"/>
        <v>97.626199807561434</v>
      </c>
      <c r="E13" s="15">
        <f t="shared" si="2"/>
        <v>96.900020959966469</v>
      </c>
      <c r="F13" s="15">
        <f t="shared" si="2"/>
        <v>97.895972131102099</v>
      </c>
      <c r="H13" s="4">
        <f t="shared" si="0"/>
        <v>97.955524099669574</v>
      </c>
    </row>
    <row r="14" spans="1:8" s="1" customFormat="1" ht="14.4" x14ac:dyDescent="0.3">
      <c r="A14" s="11" t="s">
        <v>8</v>
      </c>
      <c r="B14" s="14">
        <f>B12/B10*100</f>
        <v>1.1478225950383723</v>
      </c>
      <c r="C14" s="14">
        <f t="shared" ref="C14:F14" si="3">C12/C10*100</f>
        <v>1.4967498052437327</v>
      </c>
      <c r="D14" s="14">
        <f t="shared" si="3"/>
        <v>2.3738001924385723</v>
      </c>
      <c r="E14" s="14">
        <f t="shared" si="3"/>
        <v>3.0999790400335359</v>
      </c>
      <c r="F14" s="14">
        <f t="shared" si="3"/>
        <v>2.1040278688979033</v>
      </c>
      <c r="H14" s="4">
        <f t="shared" si="0"/>
        <v>2.0444759003304229</v>
      </c>
    </row>
    <row r="15" spans="1:8" ht="14.4" x14ac:dyDescent="0.3">
      <c r="A15" s="8" t="s">
        <v>9</v>
      </c>
      <c r="B15" s="9">
        <v>30088</v>
      </c>
      <c r="C15" s="9">
        <v>26108</v>
      </c>
      <c r="D15" s="9">
        <v>28287</v>
      </c>
      <c r="E15" s="9">
        <v>31613</v>
      </c>
      <c r="F15" s="9">
        <v>35823</v>
      </c>
      <c r="H15" s="4">
        <f t="shared" si="0"/>
        <v>30383.8</v>
      </c>
    </row>
    <row r="16" spans="1:8" ht="14.4" x14ac:dyDescent="0.3">
      <c r="A16" s="11" t="s">
        <v>4</v>
      </c>
      <c r="B16" s="11">
        <v>0.5</v>
      </c>
      <c r="C16" s="11">
        <v>0.5</v>
      </c>
      <c r="D16" s="11">
        <v>0.5</v>
      </c>
      <c r="E16" s="11">
        <v>0.5</v>
      </c>
      <c r="F16" s="11">
        <v>0.5</v>
      </c>
      <c r="H16" s="4">
        <f t="shared" si="0"/>
        <v>0.5</v>
      </c>
    </row>
    <row r="17" spans="1:11" ht="14.4" x14ac:dyDescent="0.3">
      <c r="A17" s="8" t="s">
        <v>6</v>
      </c>
      <c r="B17" s="9">
        <v>31.9</v>
      </c>
      <c r="C17" s="9">
        <v>28.71</v>
      </c>
      <c r="D17" s="9">
        <v>34.21</v>
      </c>
      <c r="E17" s="9">
        <v>41.86</v>
      </c>
      <c r="F17" s="9">
        <v>45.15</v>
      </c>
      <c r="H17" s="4">
        <f t="shared" si="0"/>
        <v>36.366</v>
      </c>
    </row>
    <row r="18" spans="1:11" ht="28.8" x14ac:dyDescent="0.3">
      <c r="A18" s="11" t="s">
        <v>13</v>
      </c>
      <c r="B18" s="11">
        <v>27.1</v>
      </c>
      <c r="C18" s="11">
        <v>24.43</v>
      </c>
      <c r="D18" s="11">
        <v>29.48</v>
      </c>
      <c r="E18" s="11">
        <v>36.44</v>
      </c>
      <c r="F18" s="11">
        <v>39.090000000000003</v>
      </c>
      <c r="H18" s="4">
        <f t="shared" si="0"/>
        <v>31.308000000000003</v>
      </c>
      <c r="J18" s="1">
        <f>B12/B10*100</f>
        <v>1.1478225950383723</v>
      </c>
      <c r="K18" s="1">
        <f>100-J18</f>
        <v>98.852177404961623</v>
      </c>
    </row>
    <row r="19" spans="1:11" ht="28.8" x14ac:dyDescent="0.3">
      <c r="A19" s="8" t="s">
        <v>14</v>
      </c>
      <c r="B19" s="9">
        <v>3.44</v>
      </c>
      <c r="C19" s="9">
        <v>3.04</v>
      </c>
      <c r="D19" s="9">
        <v>3.34</v>
      </c>
      <c r="E19" s="9">
        <v>3.8</v>
      </c>
      <c r="F19" s="9">
        <v>4.26</v>
      </c>
      <c r="H19" s="4">
        <f t="shared" si="0"/>
        <v>3.5760000000000005</v>
      </c>
    </row>
    <row r="20" spans="1:11" ht="14.4" x14ac:dyDescent="0.3">
      <c r="A20" s="11" t="s">
        <v>15</v>
      </c>
      <c r="B20" s="11">
        <v>1.35</v>
      </c>
      <c r="C20" s="11">
        <v>1.2390000000000001</v>
      </c>
      <c r="D20" s="11">
        <v>1.38</v>
      </c>
      <c r="E20" s="11">
        <v>1.61</v>
      </c>
      <c r="F20" s="11">
        <v>1.79</v>
      </c>
      <c r="H20" s="4">
        <f t="shared" si="0"/>
        <v>1.4738000000000002</v>
      </c>
    </row>
    <row r="21" spans="1:11" ht="14.4" x14ac:dyDescent="0.3">
      <c r="A21" s="8" t="s">
        <v>16</v>
      </c>
      <c r="B21" s="9">
        <v>5.15</v>
      </c>
      <c r="C21" s="9">
        <v>5.28</v>
      </c>
      <c r="D21" s="9">
        <v>5.65</v>
      </c>
      <c r="E21" s="9">
        <v>6.06</v>
      </c>
      <c r="F21" s="9">
        <v>5.7869999999999999</v>
      </c>
      <c r="H21" s="4">
        <f t="shared" si="0"/>
        <v>5.585399999999999</v>
      </c>
    </row>
    <row r="22" spans="1:11" ht="28.8" x14ac:dyDescent="0.3">
      <c r="A22" s="11" t="s">
        <v>17</v>
      </c>
      <c r="B22" s="11">
        <v>208.27</v>
      </c>
      <c r="C22" s="11">
        <v>213.47</v>
      </c>
      <c r="D22" s="11">
        <v>227.12</v>
      </c>
      <c r="E22" s="11">
        <v>242.18</v>
      </c>
      <c r="F22" s="11">
        <v>231.95</v>
      </c>
      <c r="H22" s="4">
        <f t="shared" si="0"/>
        <v>224.59800000000001</v>
      </c>
    </row>
    <row r="23" spans="1:11" ht="28.8" x14ac:dyDescent="0.3">
      <c r="A23" s="8" t="s">
        <v>18</v>
      </c>
      <c r="B23" s="9">
        <v>40.43</v>
      </c>
      <c r="C23" s="9">
        <v>40.35</v>
      </c>
      <c r="D23" s="9">
        <v>40.130000000000003</v>
      </c>
      <c r="E23" s="9">
        <v>39.92</v>
      </c>
      <c r="F23" s="9">
        <v>40.08</v>
      </c>
      <c r="H23" s="4">
        <f t="shared" si="0"/>
        <v>40.181999999999995</v>
      </c>
    </row>
    <row r="24" spans="1:11" ht="14.4" x14ac:dyDescent="0.3">
      <c r="A24" s="11" t="s">
        <v>19</v>
      </c>
      <c r="B24" s="11">
        <v>1.1100000000000001</v>
      </c>
      <c r="C24" s="11">
        <v>1.139</v>
      </c>
      <c r="D24" s="11">
        <v>1.2749999999999999</v>
      </c>
      <c r="E24" s="11">
        <v>1.355</v>
      </c>
      <c r="F24" s="11">
        <v>1.3140000000000001</v>
      </c>
      <c r="H24" s="4">
        <f t="shared" si="0"/>
        <v>1.2385999999999999</v>
      </c>
    </row>
    <row r="25" spans="1:11" ht="14.4" x14ac:dyDescent="0.3">
      <c r="A25" s="8" t="s">
        <v>23</v>
      </c>
      <c r="B25" s="9">
        <v>1.1000000000000001</v>
      </c>
      <c r="C25" s="9">
        <v>1.1379999999999999</v>
      </c>
      <c r="D25" s="9">
        <v>1.2729999999999999</v>
      </c>
      <c r="E25" s="9">
        <v>1.353</v>
      </c>
      <c r="F25" s="9">
        <v>1.3120000000000001</v>
      </c>
      <c r="H25" s="4">
        <f t="shared" si="0"/>
        <v>1.2352000000000001</v>
      </c>
    </row>
    <row r="26" spans="1:11" ht="28.8" x14ac:dyDescent="0.3">
      <c r="A26" s="11" t="s">
        <v>20</v>
      </c>
      <c r="B26" s="11">
        <v>1.4E-3</v>
      </c>
      <c r="C26" s="11">
        <v>1.5E-3</v>
      </c>
      <c r="D26" s="11">
        <v>1.6000000000000001E-3</v>
      </c>
      <c r="E26" s="11">
        <v>1.8E-3</v>
      </c>
      <c r="F26" s="11">
        <v>1.6999999999999999E-3</v>
      </c>
      <c r="H26" s="4">
        <f t="shared" si="0"/>
        <v>1.6000000000000001E-3</v>
      </c>
    </row>
    <row r="27" spans="1:11" ht="28.8" x14ac:dyDescent="0.3">
      <c r="A27" s="8" t="s">
        <v>21</v>
      </c>
      <c r="B27" s="9">
        <v>1.1000000000000001</v>
      </c>
      <c r="C27" s="9">
        <v>1.1379999999999999</v>
      </c>
      <c r="D27" s="9">
        <v>1.2729999999999999</v>
      </c>
      <c r="E27" s="9">
        <v>1.353</v>
      </c>
      <c r="F27" s="9">
        <v>1.3120000000000001</v>
      </c>
      <c r="H27" s="4">
        <f t="shared" si="0"/>
        <v>1.2352000000000001</v>
      </c>
    </row>
    <row r="28" spans="1:11" ht="28.8" x14ac:dyDescent="0.3">
      <c r="A28" s="11" t="s">
        <v>22</v>
      </c>
      <c r="B28" s="11"/>
      <c r="C28" s="11"/>
      <c r="D28" s="11"/>
      <c r="E28" s="11"/>
      <c r="F28" s="11"/>
    </row>
    <row r="29" spans="1:11" ht="14.4" x14ac:dyDescent="0.3">
      <c r="A29" s="8" t="s">
        <v>7</v>
      </c>
      <c r="B29" s="9" t="s">
        <v>39</v>
      </c>
      <c r="C29" s="9" t="s">
        <v>39</v>
      </c>
      <c r="D29" s="9" t="s">
        <v>39</v>
      </c>
      <c r="E29" s="9" t="s">
        <v>39</v>
      </c>
      <c r="F29" s="9" t="s">
        <v>39</v>
      </c>
    </row>
    <row r="30" spans="1:11" ht="14.4" x14ac:dyDescent="0.3">
      <c r="A30" s="11" t="s">
        <v>31</v>
      </c>
      <c r="B30" s="12" t="s">
        <v>37</v>
      </c>
      <c r="C30" s="12" t="s">
        <v>37</v>
      </c>
      <c r="D30" s="12" t="s">
        <v>37</v>
      </c>
      <c r="E30" s="12" t="s">
        <v>37</v>
      </c>
      <c r="F30" s="12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0"/>
  <sheetViews>
    <sheetView workbookViewId="0">
      <selection activeCell="H20" sqref="H20"/>
    </sheetView>
  </sheetViews>
  <sheetFormatPr defaultColWidth="14" defaultRowHeight="14.4" x14ac:dyDescent="0.3"/>
  <cols>
    <col min="1" max="1" width="25.88671875" style="1" customWidth="1"/>
    <col min="2" max="5" width="14" style="1"/>
    <col min="6" max="6" width="17.33203125" style="1" customWidth="1"/>
    <col min="7" max="16384" width="14" style="1"/>
  </cols>
  <sheetData>
    <row r="1" spans="1:8" x14ac:dyDescent="0.3">
      <c r="A1" s="8" t="s">
        <v>0</v>
      </c>
      <c r="B1" s="9">
        <v>479</v>
      </c>
      <c r="C1" s="9">
        <v>177</v>
      </c>
      <c r="D1" s="9">
        <v>177</v>
      </c>
      <c r="E1" s="9">
        <v>177</v>
      </c>
      <c r="F1" s="9">
        <v>177</v>
      </c>
    </row>
    <row r="2" spans="1:8" x14ac:dyDescent="0.3">
      <c r="A2" s="11" t="s">
        <v>1</v>
      </c>
      <c r="B2" s="11" t="s">
        <v>2</v>
      </c>
      <c r="C2" s="11" t="s">
        <v>2</v>
      </c>
      <c r="D2" s="11" t="s">
        <v>2</v>
      </c>
      <c r="E2" s="11" t="s">
        <v>2</v>
      </c>
      <c r="F2" s="11" t="s">
        <v>2</v>
      </c>
    </row>
    <row r="3" spans="1:8" x14ac:dyDescent="0.3">
      <c r="A3" s="8" t="s">
        <v>3</v>
      </c>
      <c r="B3" s="9" t="s">
        <v>24</v>
      </c>
      <c r="C3" s="9" t="s">
        <v>24</v>
      </c>
      <c r="D3" s="9" t="s">
        <v>24</v>
      </c>
      <c r="E3" s="9" t="s">
        <v>24</v>
      </c>
      <c r="F3" s="9" t="s">
        <v>24</v>
      </c>
    </row>
    <row r="4" spans="1:8" x14ac:dyDescent="0.3">
      <c r="A4" s="11" t="s">
        <v>30</v>
      </c>
      <c r="B4" s="11">
        <v>9676</v>
      </c>
      <c r="C4" s="11">
        <v>1903</v>
      </c>
      <c r="D4" s="11">
        <v>12016</v>
      </c>
      <c r="E4" s="11">
        <v>8493</v>
      </c>
      <c r="F4" s="11">
        <v>4021</v>
      </c>
      <c r="H4" s="1">
        <f>AVERAGE(B4:F4)</f>
        <v>7221.8</v>
      </c>
    </row>
    <row r="5" spans="1:8" x14ac:dyDescent="0.3">
      <c r="A5" s="8" t="s">
        <v>29</v>
      </c>
      <c r="B5" s="9">
        <v>5</v>
      </c>
      <c r="C5" s="9">
        <v>5</v>
      </c>
      <c r="D5" s="9">
        <v>5</v>
      </c>
      <c r="E5" s="9">
        <v>5</v>
      </c>
      <c r="F5" s="9">
        <v>5</v>
      </c>
      <c r="H5" s="1">
        <f t="shared" ref="H5:H27" si="0">AVERAGE(B5:F5)</f>
        <v>5</v>
      </c>
    </row>
    <row r="6" spans="1:8" x14ac:dyDescent="0.3">
      <c r="A6" s="11" t="s">
        <v>28</v>
      </c>
      <c r="B6" s="11">
        <v>2</v>
      </c>
      <c r="C6" s="11">
        <v>2</v>
      </c>
      <c r="D6" s="11">
        <v>2</v>
      </c>
      <c r="E6" s="11">
        <v>2</v>
      </c>
      <c r="F6" s="11">
        <v>2</v>
      </c>
      <c r="H6" s="1">
        <f t="shared" si="0"/>
        <v>2</v>
      </c>
    </row>
    <row r="7" spans="1:8" x14ac:dyDescent="0.3">
      <c r="A7" s="8" t="s">
        <v>27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H7" s="1">
        <f t="shared" si="0"/>
        <v>1</v>
      </c>
    </row>
    <row r="8" spans="1:8" x14ac:dyDescent="0.3">
      <c r="A8" s="11" t="s">
        <v>26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H8" s="1">
        <f t="shared" si="0"/>
        <v>0</v>
      </c>
    </row>
    <row r="9" spans="1:8" x14ac:dyDescent="0.3">
      <c r="A9" s="8" t="s">
        <v>25</v>
      </c>
      <c r="B9" s="9">
        <f t="shared" ref="B9:F9" si="1">B4</f>
        <v>9676</v>
      </c>
      <c r="C9" s="9">
        <f t="shared" si="1"/>
        <v>1903</v>
      </c>
      <c r="D9" s="9">
        <f t="shared" si="1"/>
        <v>12016</v>
      </c>
      <c r="E9" s="9">
        <f t="shared" si="1"/>
        <v>8493</v>
      </c>
      <c r="F9" s="9">
        <f t="shared" si="1"/>
        <v>4021</v>
      </c>
      <c r="H9" s="1">
        <f t="shared" si="0"/>
        <v>7221.8</v>
      </c>
    </row>
    <row r="10" spans="1:8" x14ac:dyDescent="0.3">
      <c r="A10" s="11" t="s">
        <v>10</v>
      </c>
      <c r="B10" s="11">
        <v>104266</v>
      </c>
      <c r="C10" s="11">
        <v>50237</v>
      </c>
      <c r="D10" s="11">
        <v>106656</v>
      </c>
      <c r="E10" s="11">
        <v>84982</v>
      </c>
      <c r="F10" s="11">
        <v>104562</v>
      </c>
      <c r="H10" s="1">
        <f t="shared" si="0"/>
        <v>90140.6</v>
      </c>
    </row>
    <row r="11" spans="1:8" x14ac:dyDescent="0.3">
      <c r="A11" s="8" t="s">
        <v>11</v>
      </c>
      <c r="B11" s="9">
        <v>103228</v>
      </c>
      <c r="C11" s="9">
        <v>48970</v>
      </c>
      <c r="D11" s="9">
        <v>104182</v>
      </c>
      <c r="E11" s="9">
        <v>83214</v>
      </c>
      <c r="F11" s="9">
        <v>102504</v>
      </c>
      <c r="H11" s="1">
        <f t="shared" si="0"/>
        <v>88419.6</v>
      </c>
    </row>
    <row r="12" spans="1:8" x14ac:dyDescent="0.3">
      <c r="A12" s="11" t="s">
        <v>12</v>
      </c>
      <c r="B12" s="11">
        <f>B10-B11</f>
        <v>1038</v>
      </c>
      <c r="C12" s="11">
        <f>C10-C11</f>
        <v>1267</v>
      </c>
      <c r="D12" s="11">
        <f>D10-D11</f>
        <v>2474</v>
      </c>
      <c r="E12" s="11">
        <f>E10-E11</f>
        <v>1768</v>
      </c>
      <c r="F12" s="11">
        <f>F10-F11</f>
        <v>2058</v>
      </c>
      <c r="H12" s="1">
        <f t="shared" si="0"/>
        <v>1721</v>
      </c>
    </row>
    <row r="13" spans="1:8" x14ac:dyDescent="0.3">
      <c r="A13" s="8" t="s">
        <v>5</v>
      </c>
      <c r="B13" s="15">
        <f>100-B14</f>
        <v>99.004469338039243</v>
      </c>
      <c r="C13" s="15">
        <f t="shared" ref="C13:F13" si="2">100-C14</f>
        <v>97.477954495690426</v>
      </c>
      <c r="D13" s="15">
        <f t="shared" si="2"/>
        <v>97.680393039303937</v>
      </c>
      <c r="E13" s="15">
        <f t="shared" si="2"/>
        <v>97.91955943611589</v>
      </c>
      <c r="F13" s="15">
        <f t="shared" si="2"/>
        <v>98.031789751534973</v>
      </c>
      <c r="H13" s="1">
        <f t="shared" si="0"/>
        <v>98.022833212136902</v>
      </c>
    </row>
    <row r="14" spans="1:8" x14ac:dyDescent="0.3">
      <c r="A14" s="11" t="s">
        <v>8</v>
      </c>
      <c r="B14" s="14">
        <f>B12/B10*100</f>
        <v>0.99553066196075424</v>
      </c>
      <c r="C14" s="14">
        <f t="shared" ref="C14:F14" si="3">C12/C10*100</f>
        <v>2.5220455043095726</v>
      </c>
      <c r="D14" s="14">
        <f t="shared" si="3"/>
        <v>2.3196069606960696</v>
      </c>
      <c r="E14" s="14">
        <f t="shared" si="3"/>
        <v>2.0804405638841166</v>
      </c>
      <c r="F14" s="14">
        <f t="shared" si="3"/>
        <v>1.9682102484650255</v>
      </c>
      <c r="H14" s="1">
        <f t="shared" si="0"/>
        <v>1.9771667878631078</v>
      </c>
    </row>
    <row r="15" spans="1:8" x14ac:dyDescent="0.3">
      <c r="A15" s="8" t="s">
        <v>9</v>
      </c>
      <c r="B15" s="9">
        <v>34839</v>
      </c>
      <c r="C15" s="9">
        <v>16678</v>
      </c>
      <c r="D15" s="9">
        <v>35271</v>
      </c>
      <c r="E15" s="9">
        <v>28217</v>
      </c>
      <c r="F15" s="9">
        <v>34931</v>
      </c>
      <c r="H15" s="1">
        <f t="shared" si="0"/>
        <v>29987.200000000001</v>
      </c>
    </row>
    <row r="16" spans="1:8" x14ac:dyDescent="0.3">
      <c r="A16" s="11" t="s">
        <v>4</v>
      </c>
      <c r="B16" s="11">
        <v>0.5</v>
      </c>
      <c r="C16" s="11">
        <v>0.5</v>
      </c>
      <c r="D16" s="11">
        <v>0.5</v>
      </c>
      <c r="E16" s="11">
        <v>0.5</v>
      </c>
      <c r="F16" s="11">
        <v>0.5</v>
      </c>
      <c r="H16" s="1">
        <f t="shared" si="0"/>
        <v>0.5</v>
      </c>
    </row>
    <row r="17" spans="1:11" x14ac:dyDescent="0.3">
      <c r="A17" s="8" t="s">
        <v>6</v>
      </c>
      <c r="B17" s="9">
        <v>38.677999999999997</v>
      </c>
      <c r="C17" s="9">
        <v>21.84</v>
      </c>
      <c r="D17" s="9">
        <v>49.67</v>
      </c>
      <c r="E17" s="9">
        <v>37.83</v>
      </c>
      <c r="F17" s="9">
        <v>43.39</v>
      </c>
      <c r="H17" s="1">
        <f t="shared" si="0"/>
        <v>38.281600000000005</v>
      </c>
    </row>
    <row r="18" spans="1:11" ht="28.8" x14ac:dyDescent="0.3">
      <c r="A18" s="11" t="s">
        <v>13</v>
      </c>
      <c r="B18" s="11">
        <v>32.36</v>
      </c>
      <c r="C18" s="11">
        <v>18.7</v>
      </c>
      <c r="D18" s="11">
        <v>42.89</v>
      </c>
      <c r="E18" s="11">
        <v>32.49</v>
      </c>
      <c r="F18" s="11">
        <v>34.880000000000003</v>
      </c>
      <c r="H18" s="1">
        <f t="shared" si="0"/>
        <v>32.263999999999996</v>
      </c>
      <c r="J18" s="1">
        <f>B12/B10*100</f>
        <v>0.99553066196075424</v>
      </c>
      <c r="K18" s="1">
        <f>100-J18</f>
        <v>99.004469338039243</v>
      </c>
    </row>
    <row r="19" spans="1:11" ht="28.8" x14ac:dyDescent="0.3">
      <c r="A19" s="8" t="s">
        <v>14</v>
      </c>
      <c r="B19" s="9">
        <v>4.5999999999999996</v>
      </c>
      <c r="C19" s="9">
        <v>2.226</v>
      </c>
      <c r="D19" s="9">
        <v>4.82</v>
      </c>
      <c r="E19" s="9">
        <v>3.8</v>
      </c>
      <c r="F19" s="9">
        <v>4.5999999999999996</v>
      </c>
      <c r="H19" s="1">
        <f>AVERAGE(B19:F19)</f>
        <v>4.0091999999999999</v>
      </c>
    </row>
    <row r="20" spans="1:11" x14ac:dyDescent="0.3">
      <c r="A20" s="11" t="s">
        <v>15</v>
      </c>
      <c r="B20" s="11">
        <v>1.71</v>
      </c>
      <c r="C20" s="11">
        <v>0.91</v>
      </c>
      <c r="D20" s="11">
        <v>1.95</v>
      </c>
      <c r="E20" s="11">
        <v>1.52</v>
      </c>
      <c r="F20" s="11">
        <v>1.89</v>
      </c>
      <c r="H20" s="1">
        <f t="shared" si="0"/>
        <v>1.5959999999999999</v>
      </c>
    </row>
    <row r="21" spans="1:11" x14ac:dyDescent="0.3">
      <c r="A21" s="8" t="s">
        <v>16</v>
      </c>
      <c r="B21" s="9">
        <v>5.59</v>
      </c>
      <c r="C21" s="9">
        <v>6.23</v>
      </c>
      <c r="D21" s="9">
        <v>6.54</v>
      </c>
      <c r="E21" s="9">
        <v>6.33</v>
      </c>
      <c r="F21" s="9">
        <v>6</v>
      </c>
      <c r="H21" s="1">
        <f t="shared" si="0"/>
        <v>6.1379999999999999</v>
      </c>
    </row>
    <row r="22" spans="1:11" ht="28.8" x14ac:dyDescent="0.3">
      <c r="A22" s="11" t="s">
        <v>17</v>
      </c>
      <c r="B22" s="11">
        <v>226.7</v>
      </c>
      <c r="C22" s="11">
        <v>251.06</v>
      </c>
      <c r="D22" s="11">
        <v>263.3</v>
      </c>
      <c r="E22" s="11">
        <v>254.8</v>
      </c>
      <c r="F22" s="11">
        <v>242.77</v>
      </c>
      <c r="H22" s="1">
        <f t="shared" si="0"/>
        <v>247.72599999999997</v>
      </c>
    </row>
    <row r="23" spans="1:11" ht="28.8" x14ac:dyDescent="0.3">
      <c r="A23" s="8" t="s">
        <v>18</v>
      </c>
      <c r="B23" s="9">
        <v>40.54</v>
      </c>
      <c r="C23" s="9">
        <v>40.26</v>
      </c>
      <c r="D23" s="9">
        <v>40.24</v>
      </c>
      <c r="E23" s="9">
        <v>40.200000000000003</v>
      </c>
      <c r="F23" s="9">
        <v>40.409999999999997</v>
      </c>
      <c r="H23" s="1">
        <f t="shared" si="0"/>
        <v>40.33</v>
      </c>
    </row>
    <row r="24" spans="1:11" x14ac:dyDescent="0.3">
      <c r="A24" s="11" t="s">
        <v>19</v>
      </c>
      <c r="B24" s="11">
        <v>1.268</v>
      </c>
      <c r="C24" s="11">
        <v>1.2809999999999999</v>
      </c>
      <c r="D24" s="11">
        <v>1.581</v>
      </c>
      <c r="E24" s="11">
        <v>1.51</v>
      </c>
      <c r="F24" s="11">
        <v>1.24</v>
      </c>
      <c r="H24" s="1">
        <f t="shared" si="0"/>
        <v>1.3759999999999999</v>
      </c>
    </row>
    <row r="25" spans="1:11" ht="28.8" x14ac:dyDescent="0.3">
      <c r="A25" s="8" t="s">
        <v>23</v>
      </c>
      <c r="B25" s="9">
        <v>1.2669999999999999</v>
      </c>
      <c r="C25" s="9">
        <v>1.28</v>
      </c>
      <c r="D25" s="9">
        <v>1.57</v>
      </c>
      <c r="E25" s="9">
        <v>1.5</v>
      </c>
      <c r="F25" s="9">
        <v>1.24</v>
      </c>
      <c r="H25" s="1">
        <f t="shared" si="0"/>
        <v>1.3714</v>
      </c>
    </row>
    <row r="26" spans="1:11" ht="28.8" x14ac:dyDescent="0.3">
      <c r="A26" s="11" t="s">
        <v>20</v>
      </c>
      <c r="B26" s="11">
        <v>1.5E-3</v>
      </c>
      <c r="C26" s="11">
        <v>1.8E-3</v>
      </c>
      <c r="D26" s="11">
        <v>1.9E-3</v>
      </c>
      <c r="E26" s="11">
        <v>1.8E-3</v>
      </c>
      <c r="F26" s="11">
        <v>1.6999999999999999E-3</v>
      </c>
      <c r="H26" s="1">
        <f t="shared" si="0"/>
        <v>1.7399999999999998E-3</v>
      </c>
    </row>
    <row r="27" spans="1:11" ht="28.8" x14ac:dyDescent="0.3">
      <c r="A27" s="8" t="s">
        <v>21</v>
      </c>
      <c r="B27" s="9">
        <v>1.2669999999999999</v>
      </c>
      <c r="C27" s="9">
        <v>1.28</v>
      </c>
      <c r="D27" s="9">
        <v>1.57</v>
      </c>
      <c r="E27" s="9">
        <v>1.5</v>
      </c>
      <c r="F27" s="9">
        <v>1.24</v>
      </c>
      <c r="H27" s="1">
        <f t="shared" si="0"/>
        <v>1.3714</v>
      </c>
    </row>
    <row r="28" spans="1:11" ht="28.8" x14ac:dyDescent="0.3">
      <c r="A28" s="11" t="s">
        <v>22</v>
      </c>
      <c r="B28" s="11"/>
      <c r="C28" s="11"/>
      <c r="D28" s="11"/>
      <c r="E28" s="11"/>
      <c r="F28" s="11"/>
    </row>
    <row r="29" spans="1:11" x14ac:dyDescent="0.3">
      <c r="A29" s="8" t="s">
        <v>7</v>
      </c>
      <c r="B29" s="9" t="s">
        <v>39</v>
      </c>
      <c r="C29" s="9" t="s">
        <v>39</v>
      </c>
      <c r="D29" s="9" t="s">
        <v>39</v>
      </c>
      <c r="E29" s="9" t="s">
        <v>39</v>
      </c>
      <c r="F29" s="9" t="s">
        <v>39</v>
      </c>
    </row>
    <row r="30" spans="1:11" x14ac:dyDescent="0.3">
      <c r="A30" s="11" t="s">
        <v>31</v>
      </c>
      <c r="B30" s="12" t="s">
        <v>36</v>
      </c>
      <c r="C30" s="12" t="s">
        <v>36</v>
      </c>
      <c r="D30" s="12" t="s">
        <v>36</v>
      </c>
      <c r="E30" s="12" t="s">
        <v>36</v>
      </c>
      <c r="F30" s="12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7"/>
  <sheetViews>
    <sheetView tabSelected="1" zoomScale="70" zoomScaleNormal="70" workbookViewId="0">
      <selection activeCell="B43" sqref="B43:J43"/>
    </sheetView>
  </sheetViews>
  <sheetFormatPr defaultColWidth="14" defaultRowHeight="14.4" x14ac:dyDescent="0.3"/>
  <cols>
    <col min="1" max="1" width="32.88671875" style="1" bestFit="1" customWidth="1"/>
    <col min="2" max="5" width="14" style="1"/>
    <col min="6" max="6" width="17.33203125" style="1" customWidth="1"/>
    <col min="7" max="11" width="14" style="1"/>
    <col min="12" max="12" width="8.21875" style="1" bestFit="1" customWidth="1"/>
    <col min="13" max="16384" width="14" style="1"/>
  </cols>
  <sheetData>
    <row r="1" spans="1:12" x14ac:dyDescent="0.3">
      <c r="A1" s="8" t="s">
        <v>0</v>
      </c>
      <c r="B1" s="9">
        <v>479</v>
      </c>
      <c r="C1" s="9">
        <v>479</v>
      </c>
      <c r="D1" s="9">
        <v>479</v>
      </c>
      <c r="E1" s="9">
        <v>479</v>
      </c>
      <c r="F1" s="9">
        <v>479</v>
      </c>
      <c r="G1" s="9">
        <v>479</v>
      </c>
      <c r="H1" s="9">
        <v>479</v>
      </c>
      <c r="I1" s="9">
        <v>479</v>
      </c>
      <c r="J1" s="9">
        <v>479</v>
      </c>
    </row>
    <row r="2" spans="1:12" x14ac:dyDescent="0.3">
      <c r="A2" s="11" t="s">
        <v>1</v>
      </c>
      <c r="B2" s="11" t="s">
        <v>2</v>
      </c>
      <c r="C2" s="11" t="s">
        <v>2</v>
      </c>
      <c r="D2" s="11" t="s">
        <v>2</v>
      </c>
      <c r="E2" s="11" t="s">
        <v>2</v>
      </c>
      <c r="F2" s="11" t="s">
        <v>2</v>
      </c>
      <c r="G2" s="11" t="s">
        <v>2</v>
      </c>
      <c r="H2" s="11" t="s">
        <v>2</v>
      </c>
      <c r="I2" s="11" t="s">
        <v>2</v>
      </c>
      <c r="J2" s="11" t="s">
        <v>2</v>
      </c>
    </row>
    <row r="3" spans="1:12" x14ac:dyDescent="0.3">
      <c r="A3" s="8" t="s">
        <v>3</v>
      </c>
      <c r="B3" s="9" t="s">
        <v>24</v>
      </c>
      <c r="C3" s="9" t="s">
        <v>24</v>
      </c>
      <c r="D3" s="9" t="s">
        <v>24</v>
      </c>
      <c r="E3" s="9" t="s">
        <v>24</v>
      </c>
      <c r="F3" s="9" t="s">
        <v>24</v>
      </c>
      <c r="G3" s="9" t="s">
        <v>24</v>
      </c>
      <c r="H3" s="9" t="s">
        <v>24</v>
      </c>
      <c r="I3" s="9" t="s">
        <v>24</v>
      </c>
      <c r="J3" s="9" t="s">
        <v>24</v>
      </c>
    </row>
    <row r="4" spans="1:12" x14ac:dyDescent="0.3">
      <c r="A4" s="11" t="s">
        <v>30</v>
      </c>
      <c r="B4" s="17">
        <f>10000*B35/B43</f>
        <v>10892.901681049534</v>
      </c>
      <c r="C4" s="17">
        <f>10000*C35/C43</f>
        <v>7479.1099427283825</v>
      </c>
      <c r="D4" s="17">
        <f>10000*D35/D43</f>
        <v>8581.5833387512739</v>
      </c>
      <c r="E4" s="17">
        <f>10000*E35/E43</f>
        <v>7643.0818178531399</v>
      </c>
      <c r="F4" s="17">
        <f>10000*F35/F43</f>
        <v>1279.9273006885464</v>
      </c>
      <c r="G4" s="17">
        <f>10000*G35/G43</f>
        <v>2277.1664130780937</v>
      </c>
      <c r="H4" s="17">
        <f>10000*H35/H43</f>
        <v>19328.570331105479</v>
      </c>
      <c r="I4" s="17">
        <v>19328.570331105479</v>
      </c>
      <c r="J4" s="17">
        <f>10000*J35/J43</f>
        <v>4915.7659714822148</v>
      </c>
    </row>
    <row r="5" spans="1:12" x14ac:dyDescent="0.3">
      <c r="A5" s="8" t="s">
        <v>29</v>
      </c>
      <c r="B5" s="18">
        <v>5</v>
      </c>
      <c r="C5" s="18">
        <v>5</v>
      </c>
      <c r="D5" s="18">
        <v>5</v>
      </c>
      <c r="E5" s="18">
        <v>5</v>
      </c>
      <c r="F5" s="18">
        <v>5</v>
      </c>
      <c r="G5" s="18">
        <v>5</v>
      </c>
      <c r="H5" s="18">
        <v>5</v>
      </c>
      <c r="I5" s="18">
        <v>5</v>
      </c>
      <c r="J5" s="18">
        <v>5</v>
      </c>
      <c r="L5" s="16"/>
    </row>
    <row r="6" spans="1:12" x14ac:dyDescent="0.3">
      <c r="A6" s="11" t="s">
        <v>28</v>
      </c>
      <c r="B6" s="17">
        <v>2</v>
      </c>
      <c r="C6" s="17">
        <v>2</v>
      </c>
      <c r="D6" s="17">
        <v>2</v>
      </c>
      <c r="E6" s="17">
        <v>2</v>
      </c>
      <c r="F6" s="17">
        <v>2</v>
      </c>
      <c r="G6" s="17">
        <v>2</v>
      </c>
      <c r="H6" s="17">
        <v>2</v>
      </c>
      <c r="I6" s="17">
        <v>2</v>
      </c>
      <c r="J6" s="17">
        <v>2</v>
      </c>
    </row>
    <row r="7" spans="1:12" x14ac:dyDescent="0.3">
      <c r="A7" s="8" t="s">
        <v>27</v>
      </c>
      <c r="B7" s="18">
        <v>1</v>
      </c>
      <c r="C7" s="18">
        <v>1</v>
      </c>
      <c r="D7" s="18">
        <v>1</v>
      </c>
      <c r="E7" s="18">
        <v>1</v>
      </c>
      <c r="F7" s="18">
        <v>1</v>
      </c>
      <c r="G7" s="18">
        <v>1</v>
      </c>
      <c r="H7" s="18">
        <v>1</v>
      </c>
      <c r="I7" s="18">
        <v>1</v>
      </c>
      <c r="J7" s="18">
        <v>1</v>
      </c>
    </row>
    <row r="8" spans="1:12" x14ac:dyDescent="0.3">
      <c r="A8" s="11" t="s">
        <v>26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</row>
    <row r="9" spans="1:12" x14ac:dyDescent="0.3">
      <c r="A9" s="8" t="s">
        <v>25</v>
      </c>
      <c r="B9" s="18">
        <f>B4</f>
        <v>10892.901681049534</v>
      </c>
      <c r="C9" s="18">
        <f>C4</f>
        <v>7479.1099427283825</v>
      </c>
      <c r="D9" s="18">
        <f>D4</f>
        <v>8581.5833387512739</v>
      </c>
      <c r="E9" s="18">
        <f>E4</f>
        <v>7643.0818178531399</v>
      </c>
      <c r="F9" s="18">
        <f>F4</f>
        <v>1279.9273006885464</v>
      </c>
      <c r="G9" s="18">
        <f>G4</f>
        <v>2277.1664130780937</v>
      </c>
      <c r="H9" s="18">
        <f>H4</f>
        <v>19328.570331105479</v>
      </c>
      <c r="I9" s="18">
        <v>19328.570331105479</v>
      </c>
      <c r="J9" s="18">
        <f>J4</f>
        <v>4915.7659714822148</v>
      </c>
    </row>
    <row r="10" spans="1:12" x14ac:dyDescent="0.3">
      <c r="A10" s="11" t="s">
        <v>10</v>
      </c>
      <c r="B10" s="17">
        <f>10000*B36/B43</f>
        <v>30113.982141966379</v>
      </c>
      <c r="C10" s="17">
        <f>10000*C36/C43</f>
        <v>30904.609895784433</v>
      </c>
      <c r="D10" s="17">
        <f>10000*D36/D43</f>
        <v>31476.930411980149</v>
      </c>
      <c r="E10" s="17">
        <f>10000*E36/E43</f>
        <v>31161.466430456632</v>
      </c>
      <c r="F10" s="17">
        <f>10000*F36/F43</f>
        <v>31077.907098668344</v>
      </c>
      <c r="G10" s="17">
        <f>10000*G36/G43</f>
        <v>30319.521602207991</v>
      </c>
      <c r="H10" s="17">
        <f>10000*H36/H43</f>
        <v>30464.776830298841</v>
      </c>
      <c r="I10" s="17">
        <v>30464.776830298841</v>
      </c>
      <c r="J10" s="17">
        <f>10000*J36/J43</f>
        <v>30317.653625615265</v>
      </c>
    </row>
    <row r="11" spans="1:12" x14ac:dyDescent="0.3">
      <c r="A11" s="8" t="s">
        <v>11</v>
      </c>
      <c r="B11" s="18">
        <f>10000*B37/B43</f>
        <v>29530.603082755526</v>
      </c>
      <c r="C11" s="18">
        <f>10000*C37/C43</f>
        <v>27587.78518448972</v>
      </c>
      <c r="D11" s="18">
        <f>10000*D37/D43</f>
        <v>29479.227618490346</v>
      </c>
      <c r="E11" s="18">
        <f>10000*E37/E43</f>
        <v>28948.805090567264</v>
      </c>
      <c r="F11" s="18">
        <f>10000*F37/F43</f>
        <v>30243.962112474223</v>
      </c>
      <c r="G11" s="18">
        <f>10000*G37/G43</f>
        <v>28399.384310533951</v>
      </c>
      <c r="H11" s="18">
        <f>10000*H37/H43</f>
        <v>26855.650303449336</v>
      </c>
      <c r="I11" s="18">
        <v>26855.650303449336</v>
      </c>
      <c r="J11" s="18">
        <f>10000*J37/J43</f>
        <v>26855.68579692495</v>
      </c>
    </row>
    <row r="12" spans="1:12" x14ac:dyDescent="0.3">
      <c r="A12" s="11" t="s">
        <v>12</v>
      </c>
      <c r="B12" s="17">
        <f>B10-B11</f>
        <v>583.37905921085257</v>
      </c>
      <c r="C12" s="17">
        <f>C10-C11</f>
        <v>3316.8247112947138</v>
      </c>
      <c r="D12" s="17">
        <f>D10-D11</f>
        <v>1997.7027934898033</v>
      </c>
      <c r="E12" s="17">
        <f>E10-E11</f>
        <v>2212.6613398893678</v>
      </c>
      <c r="F12" s="17">
        <f>F10-F11</f>
        <v>833.94498619412116</v>
      </c>
      <c r="G12" s="17">
        <f>G10-G11</f>
        <v>1920.1372916740402</v>
      </c>
      <c r="H12" s="17">
        <f>H10-H11</f>
        <v>3609.1265268495044</v>
      </c>
      <c r="I12" s="17">
        <v>3609.1265268495044</v>
      </c>
      <c r="J12" s="17">
        <f>J10-J11</f>
        <v>3461.9678286903145</v>
      </c>
    </row>
    <row r="13" spans="1:12" x14ac:dyDescent="0.3">
      <c r="A13" s="8" t="s">
        <v>5</v>
      </c>
      <c r="B13" s="15">
        <f>100-B14</f>
        <v>98.062763481559401</v>
      </c>
      <c r="C13" s="15">
        <f>100-C14</f>
        <v>89.26754059514225</v>
      </c>
      <c r="D13" s="15">
        <f>100-D14</f>
        <v>93.653438352014547</v>
      </c>
      <c r="E13" s="15">
        <f>100-E14</f>
        <v>92.899367092279221</v>
      </c>
      <c r="F13" s="15">
        <f>100-F14</f>
        <v>97.316598625684634</v>
      </c>
      <c r="G13" s="15">
        <f>100-G14</f>
        <v>93.666993441168913</v>
      </c>
      <c r="H13" s="15">
        <f>100-H14</f>
        <v>88.153116804518859</v>
      </c>
      <c r="I13" s="15">
        <v>88.153116804518859</v>
      </c>
      <c r="J13" s="15">
        <f>100-J14</f>
        <v>88.581016620081343</v>
      </c>
    </row>
    <row r="14" spans="1:12" x14ac:dyDescent="0.3">
      <c r="A14" s="11" t="s">
        <v>8</v>
      </c>
      <c r="B14" s="14">
        <f>B12/B10*100</f>
        <v>1.9372365184405969</v>
      </c>
      <c r="C14" s="14">
        <f>C12/C10*100</f>
        <v>10.732459404857746</v>
      </c>
      <c r="D14" s="14">
        <f>D12/D10*100</f>
        <v>6.3465616479854585</v>
      </c>
      <c r="E14" s="14">
        <f>E12/E10*100</f>
        <v>7.1006329077207804</v>
      </c>
      <c r="F14" s="14">
        <f>F12/F10*100</f>
        <v>2.6834013743153728</v>
      </c>
      <c r="G14" s="14">
        <f>G12/G10*100</f>
        <v>6.3330065588310864</v>
      </c>
      <c r="H14" s="14">
        <f>H12/H10*100</f>
        <v>11.846883195481137</v>
      </c>
      <c r="I14" s="14">
        <v>11.846883195481137</v>
      </c>
      <c r="J14" s="14">
        <f>J12/J10*100</f>
        <v>11.418983379918661</v>
      </c>
    </row>
    <row r="15" spans="1:12" x14ac:dyDescent="0.3">
      <c r="A15" s="8" t="s">
        <v>9</v>
      </c>
      <c r="B15" s="9">
        <f>10000*B43/B43</f>
        <v>10000</v>
      </c>
      <c r="C15" s="9">
        <f>10000*C43/C43</f>
        <v>10000</v>
      </c>
      <c r="D15" s="9">
        <f>10000*D43/D43</f>
        <v>10000</v>
      </c>
      <c r="E15" s="9">
        <f>10000*E43/E43</f>
        <v>10000</v>
      </c>
      <c r="F15" s="9">
        <f>10000*F43/F43</f>
        <v>10000</v>
      </c>
      <c r="G15" s="9">
        <f>10000*G43/G43</f>
        <v>10000</v>
      </c>
      <c r="H15" s="9">
        <f>10000*H43/H43</f>
        <v>10000</v>
      </c>
      <c r="I15" s="9">
        <v>10000</v>
      </c>
      <c r="J15" s="9">
        <f>10000*J43/J43</f>
        <v>10000</v>
      </c>
    </row>
    <row r="16" spans="1:12" x14ac:dyDescent="0.3">
      <c r="A16" s="11" t="s">
        <v>4</v>
      </c>
      <c r="B16" s="11">
        <v>0.5</v>
      </c>
      <c r="C16" s="11">
        <v>0.5</v>
      </c>
      <c r="D16" s="11">
        <v>0.5</v>
      </c>
      <c r="E16" s="11">
        <v>0.5</v>
      </c>
      <c r="F16" s="11">
        <v>0.5</v>
      </c>
      <c r="G16" s="11">
        <v>0.5</v>
      </c>
      <c r="H16" s="11">
        <v>0.5</v>
      </c>
      <c r="I16" s="11">
        <v>0.5</v>
      </c>
      <c r="J16" s="11">
        <v>0.5</v>
      </c>
    </row>
    <row r="17" spans="1:10" x14ac:dyDescent="0.3">
      <c r="A17" s="8" t="s">
        <v>6</v>
      </c>
      <c r="B17" s="9">
        <f>B18+B19+B20</f>
        <v>11.285977951813239</v>
      </c>
      <c r="C17" s="9">
        <f>C18+C19+C20</f>
        <v>12.20542672049573</v>
      </c>
      <c r="D17" s="9">
        <f>D18+D19+D20</f>
        <v>12.186030383806862</v>
      </c>
      <c r="E17" s="9">
        <f>E18+E19+E20</f>
        <v>12.4751437145233</v>
      </c>
      <c r="F17" s="9">
        <f>F18+F19+F20</f>
        <v>12.855195554157493</v>
      </c>
      <c r="G17" s="9">
        <f>G18+G19+G20</f>
        <v>13.134708609037189</v>
      </c>
      <c r="H17" s="9">
        <f>H18+H19+H20</f>
        <v>13.958669432280862</v>
      </c>
      <c r="I17" s="9">
        <v>13.958669432280862</v>
      </c>
      <c r="J17" s="9">
        <f>J18+J19+J20</f>
        <v>14.987060435378291</v>
      </c>
    </row>
    <row r="18" spans="1:10" ht="28.8" x14ac:dyDescent="0.3">
      <c r="A18" s="11" t="s">
        <v>13</v>
      </c>
      <c r="B18" s="11">
        <f>10000*B40/B43</f>
        <v>9.6523170549209354</v>
      </c>
      <c r="C18" s="11">
        <f>10000*C40/C43</f>
        <v>9.8112853253215668</v>
      </c>
      <c r="D18" s="11">
        <f>10000*D40/D43</f>
        <v>10.18572697917344</v>
      </c>
      <c r="E18" s="11">
        <f>10000*E40/E43</f>
        <v>10.48302541668173</v>
      </c>
      <c r="F18" s="11">
        <f>10000*F40/F43</f>
        <v>10.974799902135542</v>
      </c>
      <c r="G18" s="11">
        <f>10000*G40/G43</f>
        <v>11.146102402604296</v>
      </c>
      <c r="H18" s="11">
        <f>10000*H40/H43</f>
        <v>11.408158561880617</v>
      </c>
      <c r="I18" s="11">
        <v>11.408158561880617</v>
      </c>
      <c r="J18" s="11">
        <f>10000*J40/J43</f>
        <v>12.853300857563301</v>
      </c>
    </row>
    <row r="19" spans="1:10" ht="28.8" x14ac:dyDescent="0.3">
      <c r="A19" s="8" t="s">
        <v>14</v>
      </c>
      <c r="B19" s="9">
        <f>10000*B41/B43</f>
        <v>1.1822217788197735</v>
      </c>
      <c r="C19" s="9">
        <f>10000*C41/C43</f>
        <v>1.9153131161393295</v>
      </c>
      <c r="D19" s="9">
        <f>10000*D41/D43</f>
        <v>1.4953514075807814</v>
      </c>
      <c r="E19" s="9">
        <f>10000*E41/E43</f>
        <v>1.4877616688962001</v>
      </c>
      <c r="F19" s="9">
        <f>10000*F41/F43</f>
        <v>1.3281604977106707</v>
      </c>
      <c r="G19" s="9">
        <f>10000*G41/G43</f>
        <v>1.4419164219242064</v>
      </c>
      <c r="H19" s="9">
        <f>10000*H41/H43</f>
        <v>1.989705769378505</v>
      </c>
      <c r="I19" s="9">
        <v>1.989705769378505</v>
      </c>
      <c r="J19" s="9">
        <f>10000*J41/J43</f>
        <v>1.4994671943979296</v>
      </c>
    </row>
    <row r="20" spans="1:10" x14ac:dyDescent="0.3">
      <c r="A20" s="11" t="s">
        <v>15</v>
      </c>
      <c r="B20" s="11">
        <f>10000*B42/B43</f>
        <v>0.45143911807252957</v>
      </c>
      <c r="C20" s="11">
        <f>10000*C42/C43</f>
        <v>0.47882827903483238</v>
      </c>
      <c r="D20" s="11">
        <f>10000*D42/D43</f>
        <v>0.50495199705264071</v>
      </c>
      <c r="E20" s="11">
        <f>10000*E42/E43</f>
        <v>0.50435662894537037</v>
      </c>
      <c r="F20" s="11">
        <f>10000*F42/F43</f>
        <v>0.5522351543112789</v>
      </c>
      <c r="G20" s="11">
        <f>10000*G42/G43</f>
        <v>0.54668978450868688</v>
      </c>
      <c r="H20" s="11">
        <f>10000*H42/H43</f>
        <v>0.56080510102174075</v>
      </c>
      <c r="I20" s="11">
        <v>0.56080510102174075</v>
      </c>
      <c r="J20" s="11">
        <f>10000*J42/J43</f>
        <v>0.63429238341705996</v>
      </c>
    </row>
    <row r="21" spans="1:10" x14ac:dyDescent="0.3">
      <c r="A21" s="8" t="s">
        <v>16</v>
      </c>
      <c r="B21" s="9">
        <v>5.42</v>
      </c>
      <c r="C21" s="9">
        <v>7.69</v>
      </c>
      <c r="D21" s="9">
        <v>6.32</v>
      </c>
      <c r="E21" s="9">
        <v>6.48</v>
      </c>
      <c r="F21" s="9"/>
      <c r="G21" s="9">
        <v>6.69</v>
      </c>
      <c r="H21" s="9"/>
      <c r="I21" s="9">
        <v>8.06</v>
      </c>
      <c r="J21" s="9">
        <v>7.76</v>
      </c>
    </row>
    <row r="22" spans="1:10" x14ac:dyDescent="0.3">
      <c r="A22" s="11" t="s">
        <v>17</v>
      </c>
      <c r="B22" s="11">
        <v>217.7</v>
      </c>
      <c r="C22" s="11">
        <v>301.5</v>
      </c>
      <c r="D22" s="11">
        <v>253.45</v>
      </c>
      <c r="E22" s="11">
        <v>259.7</v>
      </c>
      <c r="F22" s="11"/>
      <c r="G22" s="11">
        <v>268</v>
      </c>
      <c r="H22" s="11"/>
      <c r="I22" s="11">
        <v>315.60000000000002</v>
      </c>
      <c r="J22" s="11">
        <v>309.39999999999998</v>
      </c>
    </row>
    <row r="23" spans="1:10" ht="28.8" x14ac:dyDescent="0.3">
      <c r="A23" s="8" t="s">
        <v>18</v>
      </c>
      <c r="B23" s="9">
        <v>40.14</v>
      </c>
      <c r="C23" s="9">
        <v>39.200000000000003</v>
      </c>
      <c r="D23" s="9">
        <v>40.049999999999997</v>
      </c>
      <c r="E23" s="9">
        <v>40.03</v>
      </c>
      <c r="F23" s="9"/>
      <c r="G23" s="9">
        <v>40.049999999999997</v>
      </c>
      <c r="H23" s="9"/>
      <c r="I23" s="9">
        <v>39.15</v>
      </c>
      <c r="J23" s="9">
        <v>39.799999999999997</v>
      </c>
    </row>
    <row r="24" spans="1:10" x14ac:dyDescent="0.3">
      <c r="A24" s="11" t="s">
        <v>19</v>
      </c>
      <c r="B24" s="11">
        <v>1.3</v>
      </c>
      <c r="C24" s="11">
        <v>2.1440000000000001</v>
      </c>
      <c r="D24" s="11">
        <v>1.72</v>
      </c>
      <c r="E24" s="11">
        <v>1.71</v>
      </c>
      <c r="F24" s="11"/>
      <c r="G24" s="11">
        <v>1.59</v>
      </c>
      <c r="H24" s="11"/>
      <c r="I24" s="11">
        <v>2.11</v>
      </c>
      <c r="J24" s="11">
        <v>1.57</v>
      </c>
    </row>
    <row r="25" spans="1:10" x14ac:dyDescent="0.3">
      <c r="A25" s="8" t="s">
        <v>23</v>
      </c>
      <c r="B25" s="9">
        <v>1.3</v>
      </c>
      <c r="C25" s="9">
        <v>2.14</v>
      </c>
      <c r="D25" s="9">
        <v>1.71</v>
      </c>
      <c r="E25" s="9">
        <v>1.7</v>
      </c>
      <c r="F25" s="9"/>
      <c r="G25" s="9">
        <v>1.59</v>
      </c>
      <c r="H25" s="9"/>
      <c r="I25" s="9">
        <v>2.109</v>
      </c>
      <c r="J25" s="9">
        <v>1.57</v>
      </c>
    </row>
    <row r="26" spans="1:10" x14ac:dyDescent="0.3">
      <c r="A26" s="11" t="s">
        <v>20</v>
      </c>
      <c r="B26" s="11">
        <v>1.5E-3</v>
      </c>
      <c r="C26" s="11">
        <v>1.8E-3</v>
      </c>
      <c r="D26" s="11">
        <v>1.6999999999999999E-3</v>
      </c>
      <c r="E26" s="11">
        <v>1.6999999999999999E-3</v>
      </c>
      <c r="F26" s="11"/>
      <c r="G26" s="11">
        <v>1.9E-3</v>
      </c>
      <c r="H26" s="11"/>
      <c r="I26" s="11">
        <v>1.9E-3</v>
      </c>
      <c r="J26" s="11">
        <v>2.3E-3</v>
      </c>
    </row>
    <row r="27" spans="1:10" x14ac:dyDescent="0.3">
      <c r="A27" s="8" t="s">
        <v>21</v>
      </c>
      <c r="B27" s="9">
        <f>B25</f>
        <v>1.3</v>
      </c>
      <c r="C27" s="9">
        <f>C25</f>
        <v>2.14</v>
      </c>
      <c r="D27" s="9">
        <f>D25</f>
        <v>1.71</v>
      </c>
      <c r="E27" s="9">
        <f>E25</f>
        <v>1.7</v>
      </c>
      <c r="F27" s="9">
        <f>F25</f>
        <v>0</v>
      </c>
      <c r="G27" s="9">
        <f>G25</f>
        <v>1.59</v>
      </c>
      <c r="H27" s="9">
        <f>H25</f>
        <v>0</v>
      </c>
      <c r="I27" s="9">
        <f>I25</f>
        <v>2.109</v>
      </c>
      <c r="J27" s="9">
        <f>J25</f>
        <v>1.57</v>
      </c>
    </row>
    <row r="28" spans="1:10" x14ac:dyDescent="0.3">
      <c r="A28" s="11" t="s">
        <v>22</v>
      </c>
      <c r="B28" s="11"/>
      <c r="C28" s="11"/>
      <c r="D28" s="11"/>
      <c r="E28" s="11"/>
      <c r="F28" s="11"/>
      <c r="G28" s="11"/>
      <c r="H28" s="11"/>
      <c r="I28" s="11"/>
      <c r="J28" s="11"/>
    </row>
    <row r="29" spans="1:10" x14ac:dyDescent="0.3">
      <c r="A29" s="8" t="s">
        <v>7</v>
      </c>
      <c r="B29" s="9" t="s">
        <v>40</v>
      </c>
      <c r="C29" s="9" t="s">
        <v>41</v>
      </c>
      <c r="D29" s="9" t="s">
        <v>42</v>
      </c>
      <c r="E29" s="9" t="s">
        <v>43</v>
      </c>
      <c r="F29" s="9" t="s">
        <v>44</v>
      </c>
      <c r="G29" s="9" t="s">
        <v>45</v>
      </c>
      <c r="H29" s="9" t="s">
        <v>46</v>
      </c>
      <c r="I29" s="9" t="s">
        <v>47</v>
      </c>
      <c r="J29" s="9" t="s">
        <v>48</v>
      </c>
    </row>
    <row r="30" spans="1:10" x14ac:dyDescent="0.3">
      <c r="A30" s="11" t="s">
        <v>31</v>
      </c>
      <c r="B30" s="12" t="s">
        <v>36</v>
      </c>
      <c r="C30" s="12" t="s">
        <v>36</v>
      </c>
      <c r="D30" s="12" t="s">
        <v>36</v>
      </c>
      <c r="E30" s="12" t="s">
        <v>36</v>
      </c>
      <c r="F30" s="12" t="s">
        <v>36</v>
      </c>
      <c r="G30" s="12" t="s">
        <v>36</v>
      </c>
      <c r="H30" s="12" t="s">
        <v>36</v>
      </c>
      <c r="I30" s="12" t="s">
        <v>36</v>
      </c>
      <c r="J30" s="12" t="s">
        <v>36</v>
      </c>
    </row>
    <row r="35" spans="1:10" x14ac:dyDescent="0.3">
      <c r="A35" s="11" t="s">
        <v>30</v>
      </c>
      <c r="B35" s="11">
        <v>43674</v>
      </c>
      <c r="C35" s="11">
        <v>31864</v>
      </c>
      <c r="D35" s="11">
        <v>39598</v>
      </c>
      <c r="E35" s="11">
        <v>42280</v>
      </c>
      <c r="F35" s="11">
        <v>3662</v>
      </c>
      <c r="G35" s="11">
        <v>12871</v>
      </c>
      <c r="H35" s="11">
        <v>25160</v>
      </c>
      <c r="I35" s="11">
        <v>19149</v>
      </c>
      <c r="J35" s="11">
        <v>19375</v>
      </c>
    </row>
    <row r="36" spans="1:10" x14ac:dyDescent="0.3">
      <c r="A36" s="11" t="s">
        <v>10</v>
      </c>
      <c r="B36" s="11">
        <v>120739</v>
      </c>
      <c r="C36" s="11">
        <v>131666</v>
      </c>
      <c r="D36" s="11">
        <v>145244</v>
      </c>
      <c r="E36" s="11">
        <v>172379</v>
      </c>
      <c r="F36" s="11">
        <v>88917</v>
      </c>
      <c r="G36" s="11">
        <v>171372</v>
      </c>
      <c r="H36" s="11">
        <v>39656</v>
      </c>
      <c r="I36" s="11">
        <v>136656</v>
      </c>
      <c r="J36" s="11">
        <v>119494</v>
      </c>
    </row>
    <row r="37" spans="1:10" x14ac:dyDescent="0.3">
      <c r="A37" s="8" t="s">
        <v>11</v>
      </c>
      <c r="B37" s="9">
        <v>118400</v>
      </c>
      <c r="C37" s="9">
        <v>117535</v>
      </c>
      <c r="D37" s="9">
        <v>136026</v>
      </c>
      <c r="E37" s="9">
        <v>160139</v>
      </c>
      <c r="F37" s="9">
        <v>86531</v>
      </c>
      <c r="G37" s="9">
        <v>160519</v>
      </c>
      <c r="H37" s="9">
        <v>34958</v>
      </c>
      <c r="I37" s="9">
        <v>117825</v>
      </c>
      <c r="J37" s="9">
        <v>105849</v>
      </c>
    </row>
    <row r="38" spans="1:10" x14ac:dyDescent="0.3">
      <c r="A38" s="11" t="s">
        <v>12</v>
      </c>
      <c r="B38" s="11">
        <f>B36-B37</f>
        <v>2339</v>
      </c>
      <c r="C38" s="11">
        <f>C36-C37</f>
        <v>14131</v>
      </c>
      <c r="D38" s="11">
        <f>D36-D37</f>
        <v>9218</v>
      </c>
      <c r="E38" s="11">
        <f>E36-E37</f>
        <v>12240</v>
      </c>
      <c r="F38" s="11">
        <f>F36-F37</f>
        <v>2386</v>
      </c>
      <c r="G38" s="11">
        <f>G36-G37</f>
        <v>10853</v>
      </c>
      <c r="H38" s="11">
        <f>H36-H37</f>
        <v>4698</v>
      </c>
      <c r="I38" s="11">
        <f>I36-I37</f>
        <v>18831</v>
      </c>
      <c r="J38" s="11">
        <f>J36-J37</f>
        <v>13645</v>
      </c>
    </row>
    <row r="39" spans="1:10" x14ac:dyDescent="0.3">
      <c r="A39" s="8" t="s">
        <v>6</v>
      </c>
      <c r="B39" s="9">
        <v>45.28</v>
      </c>
      <c r="C39" s="9">
        <v>52</v>
      </c>
      <c r="D39" s="9">
        <v>56.3</v>
      </c>
      <c r="E39" s="9">
        <v>69.03</v>
      </c>
      <c r="F39" s="9">
        <v>36.880000000000003</v>
      </c>
      <c r="G39" s="9">
        <v>74.3</v>
      </c>
      <c r="H39" s="9">
        <v>18.170000000000002</v>
      </c>
      <c r="I39" s="9">
        <v>55.92</v>
      </c>
      <c r="J39" s="9">
        <v>59.07</v>
      </c>
    </row>
    <row r="40" spans="1:10" ht="28.8" x14ac:dyDescent="0.3">
      <c r="A40" s="11" t="s">
        <v>13</v>
      </c>
      <c r="B40" s="11">
        <v>38.700000000000003</v>
      </c>
      <c r="C40" s="11">
        <v>41.8</v>
      </c>
      <c r="D40" s="11">
        <v>47</v>
      </c>
      <c r="E40" s="11">
        <v>57.99</v>
      </c>
      <c r="F40" s="11">
        <v>31.4</v>
      </c>
      <c r="G40" s="11">
        <v>63</v>
      </c>
      <c r="H40" s="11">
        <v>14.85</v>
      </c>
      <c r="I40" s="11">
        <v>45.32</v>
      </c>
      <c r="J40" s="11">
        <v>50.66</v>
      </c>
    </row>
    <row r="41" spans="1:10" ht="28.8" x14ac:dyDescent="0.3">
      <c r="A41" s="8" t="s">
        <v>14</v>
      </c>
      <c r="B41" s="9">
        <v>4.74</v>
      </c>
      <c r="C41" s="9">
        <v>8.16</v>
      </c>
      <c r="D41" s="9">
        <v>6.9</v>
      </c>
      <c r="E41" s="9">
        <v>8.23</v>
      </c>
      <c r="F41" s="9">
        <v>3.8</v>
      </c>
      <c r="G41" s="9">
        <v>8.15</v>
      </c>
      <c r="H41" s="9">
        <v>2.59</v>
      </c>
      <c r="I41" s="9">
        <v>8.41</v>
      </c>
      <c r="J41" s="9">
        <v>5.91</v>
      </c>
    </row>
    <row r="42" spans="1:10" x14ac:dyDescent="0.3">
      <c r="A42" s="11" t="s">
        <v>15</v>
      </c>
      <c r="B42" s="11">
        <v>1.81</v>
      </c>
      <c r="C42" s="11">
        <v>2.04</v>
      </c>
      <c r="D42" s="11">
        <v>2.33</v>
      </c>
      <c r="E42" s="11">
        <v>2.79</v>
      </c>
      <c r="F42" s="11">
        <v>1.58</v>
      </c>
      <c r="G42" s="11">
        <v>3.09</v>
      </c>
      <c r="H42" s="11">
        <v>0.73</v>
      </c>
      <c r="I42" s="11">
        <v>2.19</v>
      </c>
      <c r="J42" s="11">
        <v>2.5</v>
      </c>
    </row>
    <row r="43" spans="1:10" x14ac:dyDescent="0.3">
      <c r="A43" s="8" t="s">
        <v>49</v>
      </c>
      <c r="B43" s="9">
        <v>40094</v>
      </c>
      <c r="C43" s="9">
        <v>42604</v>
      </c>
      <c r="D43" s="9">
        <v>46143</v>
      </c>
      <c r="E43" s="9">
        <v>55318</v>
      </c>
      <c r="F43" s="9">
        <v>28611</v>
      </c>
      <c r="G43" s="9">
        <v>56522</v>
      </c>
      <c r="H43" s="9">
        <v>13017</v>
      </c>
      <c r="I43" s="9">
        <v>43810</v>
      </c>
      <c r="J43" s="9">
        <v>39414</v>
      </c>
    </row>
    <row r="47" spans="1:10" x14ac:dyDescent="0.3">
      <c r="B47" s="1">
        <f>(B20+0.81)/2</f>
        <v>0.63071955903626487</v>
      </c>
      <c r="C47" s="1">
        <f t="shared" ref="C47:J47" si="0">(C20+0.81)/2</f>
        <v>0.64441413951741622</v>
      </c>
      <c r="D47" s="1">
        <f t="shared" si="0"/>
        <v>0.65747599852632033</v>
      </c>
      <c r="E47" s="1">
        <f t="shared" si="0"/>
        <v>0.65717831447268527</v>
      </c>
      <c r="F47" s="1">
        <f t="shared" si="0"/>
        <v>0.68111757715563948</v>
      </c>
      <c r="G47" s="1">
        <f t="shared" si="0"/>
        <v>0.67834489225434347</v>
      </c>
      <c r="H47" s="1">
        <f t="shared" si="0"/>
        <v>0.6854025505108704</v>
      </c>
      <c r="I47" s="1">
        <f t="shared" si="0"/>
        <v>0.6854025505108704</v>
      </c>
      <c r="J47" s="1">
        <f t="shared" si="0"/>
        <v>0.72214619170853001</v>
      </c>
    </row>
  </sheetData>
  <sortState columnSort="1" ref="B1:J51">
    <sortCondition ref="B18:J18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400</vt:lpstr>
      <vt:lpstr>450</vt:lpstr>
      <vt:lpstr>500</vt:lpstr>
      <vt:lpstr>550</vt:lpstr>
      <vt:lpstr>600</vt:lpstr>
      <vt:lpstr>650</vt:lpstr>
      <vt:lpstr>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2021-08-24T16:36:06Z</dcterms:modified>
</cp:coreProperties>
</file>