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4480" yWindow="144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4" i="1"/>
  <c r="J5" i="1"/>
  <c r="J4" i="1"/>
  <c r="I5" i="1"/>
  <c r="I4" i="1"/>
  <c r="J3" i="1"/>
  <c r="B12" i="1"/>
  <c r="C12" i="1"/>
  <c r="D12" i="1"/>
  <c r="E12" i="1"/>
  <c r="F12" i="1"/>
  <c r="G12" i="1"/>
  <c r="H12" i="1"/>
  <c r="K3" i="1"/>
  <c r="L3" i="1"/>
  <c r="M3" i="1"/>
  <c r="H4" i="1"/>
  <c r="G4" i="1"/>
  <c r="F4" i="1"/>
  <c r="E4" i="1"/>
  <c r="H5" i="1"/>
  <c r="G5" i="1"/>
  <c r="B8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F6" i="1"/>
  <c r="M6" i="1"/>
  <c r="L6" i="1"/>
  <c r="K6" i="1"/>
  <c r="J6" i="1"/>
  <c r="I6" i="1"/>
  <c r="H6" i="1"/>
  <c r="G6" i="1"/>
  <c r="E6" i="1"/>
  <c r="D6" i="1"/>
  <c r="C6" i="1"/>
  <c r="B6" i="1"/>
  <c r="B4" i="1"/>
  <c r="C3" i="1"/>
  <c r="C4" i="1"/>
  <c r="D4" i="1"/>
</calcChain>
</file>

<file path=xl/sharedStrings.xml><?xml version="1.0" encoding="utf-8"?>
<sst xmlns="http://schemas.openxmlformats.org/spreadsheetml/2006/main" count="24" uniqueCount="24">
  <si>
    <t>Afleveringsstatistik</t>
  </si>
  <si>
    <t>Antal afleverede opgaver</t>
  </si>
  <si>
    <t>Uge</t>
  </si>
  <si>
    <t>Antal studerende</t>
  </si>
  <si>
    <t>Difference</t>
  </si>
  <si>
    <t>1g</t>
  </si>
  <si>
    <t>2i</t>
  </si>
  <si>
    <t>3i</t>
  </si>
  <si>
    <t>4g</t>
  </si>
  <si>
    <t>Diff i procent</t>
  </si>
  <si>
    <t>5i</t>
  </si>
  <si>
    <t>Afleverede og ikke udmeldte</t>
  </si>
  <si>
    <t>Afleveret max 1</t>
  </si>
  <si>
    <t>Afleveret ingen</t>
  </si>
  <si>
    <t>6g</t>
  </si>
  <si>
    <t>7i</t>
  </si>
  <si>
    <t>8i</t>
  </si>
  <si>
    <t>9g</t>
  </si>
  <si>
    <t>10i</t>
  </si>
  <si>
    <t>11g</t>
  </si>
  <si>
    <t>12i</t>
  </si>
  <si>
    <t>Endeligt antal studerende</t>
  </si>
  <si>
    <t>Afl. i procent</t>
  </si>
  <si>
    <t>Afl. fraregnet aldrig afleveret i 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</si>
</sst>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239.0</c:v>
                </c:pt>
                <c:pt idx="1">
                  <c:v>235.0</c:v>
                </c:pt>
                <c:pt idx="2">
                  <c:v>231.0</c:v>
                </c:pt>
                <c:pt idx="3">
                  <c:v>230.0</c:v>
                </c:pt>
                <c:pt idx="4">
                  <c:v>229.0</c:v>
                </c:pt>
                <c:pt idx="5">
                  <c:v>223.0</c:v>
                </c:pt>
                <c:pt idx="6">
                  <c:v>223.0</c:v>
                </c:pt>
                <c:pt idx="7">
                  <c:v>212.0</c:v>
                </c:pt>
                <c:pt idx="8">
                  <c:v>212.0</c:v>
                </c:pt>
                <c:pt idx="9">
                  <c:v>212.0</c:v>
                </c:pt>
                <c:pt idx="10">
                  <c:v>212.0</c:v>
                </c:pt>
                <c:pt idx="11">
                  <c:v>212.0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219.0</c:v>
                </c:pt>
                <c:pt idx="1">
                  <c:v>206.0</c:v>
                </c:pt>
                <c:pt idx="2">
                  <c:v>194.0</c:v>
                </c:pt>
                <c:pt idx="3">
                  <c:v>201.0</c:v>
                </c:pt>
                <c:pt idx="4">
                  <c:v>190.0</c:v>
                </c:pt>
                <c:pt idx="5">
                  <c:v>199.0</c:v>
                </c:pt>
                <c:pt idx="6">
                  <c:v>193.0</c:v>
                </c:pt>
                <c:pt idx="7">
                  <c:v>180.0</c:v>
                </c:pt>
                <c:pt idx="8">
                  <c:v>178.0</c:v>
                </c:pt>
                <c:pt idx="9">
                  <c:v>170.0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0.966981132075472</c:v>
                </c:pt>
                <c:pt idx="1">
                  <c:v>0.94811320754717</c:v>
                </c:pt>
                <c:pt idx="2">
                  <c:v>0.929245283018868</c:v>
                </c:pt>
                <c:pt idx="3">
                  <c:v>0.957547169811321</c:v>
                </c:pt>
                <c:pt idx="4">
                  <c:v>0.929245283018868</c:v>
                </c:pt>
                <c:pt idx="5">
                  <c:v>0.94811320754717</c:v>
                </c:pt>
                <c:pt idx="6">
                  <c:v>0.924528301886792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1.009852216748768</c:v>
                </c:pt>
                <c:pt idx="1">
                  <c:v>0.990147783251231</c:v>
                </c:pt>
                <c:pt idx="2">
                  <c:v>0.970443349753695</c:v>
                </c:pt>
                <c:pt idx="3">
                  <c:v>1.0</c:v>
                </c:pt>
                <c:pt idx="4">
                  <c:v>0.970443349753695</c:v>
                </c:pt>
                <c:pt idx="5">
                  <c:v>0.990147783251231</c:v>
                </c:pt>
                <c:pt idx="6">
                  <c:v>0.96551724137931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05144"/>
        <c:axId val="2074102008"/>
      </c:barChart>
      <c:catAx>
        <c:axId val="207410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02008"/>
        <c:crosses val="autoZero"/>
        <c:auto val="1"/>
        <c:lblAlgn val="ctr"/>
        <c:lblOffset val="100"/>
        <c:noMultiLvlLbl val="0"/>
      </c:catAx>
      <c:valAx>
        <c:axId val="207410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0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Sheet1!$B$6:$M$6</c:f>
              <c:numCache>
                <c:formatCode>0%</c:formatCode>
                <c:ptCount val="12"/>
                <c:pt idx="0">
                  <c:v>0.916317991631799</c:v>
                </c:pt>
                <c:pt idx="1">
                  <c:v>0.876595744680851</c:v>
                </c:pt>
                <c:pt idx="2">
                  <c:v>0.83982683982684</c:v>
                </c:pt>
                <c:pt idx="3">
                  <c:v>0.873913043478261</c:v>
                </c:pt>
                <c:pt idx="4">
                  <c:v>0.829694323144105</c:v>
                </c:pt>
                <c:pt idx="5">
                  <c:v>0.89237668161435</c:v>
                </c:pt>
                <c:pt idx="6">
                  <c:v>0.865470852017937</c:v>
                </c:pt>
                <c:pt idx="7">
                  <c:v>0.849056603773585</c:v>
                </c:pt>
                <c:pt idx="8">
                  <c:v>0.839622641509434</c:v>
                </c:pt>
                <c:pt idx="9">
                  <c:v>0.80188679245283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Sheet1!$B$13:$M$13</c:f>
              <c:numCache>
                <c:formatCode>0%</c:formatCode>
                <c:ptCount val="12"/>
                <c:pt idx="0">
                  <c:v>0.966981132075472</c:v>
                </c:pt>
                <c:pt idx="1">
                  <c:v>0.94811320754717</c:v>
                </c:pt>
                <c:pt idx="2">
                  <c:v>0.929245283018868</c:v>
                </c:pt>
                <c:pt idx="3">
                  <c:v>0.957547169811321</c:v>
                </c:pt>
                <c:pt idx="4">
                  <c:v>0.929245283018868</c:v>
                </c:pt>
                <c:pt idx="5">
                  <c:v>0.94811320754717</c:v>
                </c:pt>
                <c:pt idx="6">
                  <c:v>0.924528301886792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Sheet1!$B$2:$M$2</c:f>
              <c:strCache>
                <c:ptCount val="12"/>
                <c:pt idx="0">
                  <c:v>1g</c:v>
                </c:pt>
                <c:pt idx="1">
                  <c:v>2i</c:v>
                </c:pt>
                <c:pt idx="2">
                  <c:v>3i</c:v>
                </c:pt>
                <c:pt idx="3">
                  <c:v>4g</c:v>
                </c:pt>
                <c:pt idx="4">
                  <c:v>5i</c:v>
                </c:pt>
                <c:pt idx="5">
                  <c:v>6g</c:v>
                </c:pt>
                <c:pt idx="6">
                  <c:v>7i</c:v>
                </c:pt>
                <c:pt idx="7">
                  <c:v>8i</c:v>
                </c:pt>
                <c:pt idx="8">
                  <c:v>9g</c:v>
                </c:pt>
                <c:pt idx="9">
                  <c:v>10i</c:v>
                </c:pt>
                <c:pt idx="10">
                  <c:v>11g</c:v>
                </c:pt>
                <c:pt idx="11">
                  <c:v>12i</c:v>
                </c:pt>
              </c:strCache>
            </c:strRef>
          </c:cat>
          <c:val>
            <c:numRef>
              <c:f>Sheet1!$B$14:$M$14</c:f>
              <c:numCache>
                <c:formatCode>0%</c:formatCode>
                <c:ptCount val="12"/>
                <c:pt idx="0">
                  <c:v>1.009852216748768</c:v>
                </c:pt>
                <c:pt idx="1">
                  <c:v>0.990147783251231</c:v>
                </c:pt>
                <c:pt idx="2">
                  <c:v>0.970443349753695</c:v>
                </c:pt>
                <c:pt idx="3">
                  <c:v>1.0</c:v>
                </c:pt>
                <c:pt idx="4">
                  <c:v>0.970443349753695</c:v>
                </c:pt>
                <c:pt idx="5">
                  <c:v>0.990147783251231</c:v>
                </c:pt>
                <c:pt idx="6">
                  <c:v>0.96551724137931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812344"/>
        <c:axId val="2073815320"/>
      </c:barChart>
      <c:catAx>
        <c:axId val="207381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15320"/>
        <c:crosses val="autoZero"/>
        <c:auto val="1"/>
        <c:lblAlgn val="ctr"/>
        <c:lblOffset val="100"/>
        <c:noMultiLvlLbl val="0"/>
      </c:catAx>
      <c:valAx>
        <c:axId val="2073815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381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1498600</xdr:colOff>
      <xdr:row>14</xdr:row>
      <xdr:rowOff>165100</xdr:rowOff>
    </xdr:from>
    <xdr:to>
      <xdr:col>13</xdr:col>
      <xdr:colOff>177800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1473200</xdr:colOff>
      <xdr:row>30</xdr:row>
      <xdr:rowOff>12700</xdr:rowOff>
    </xdr:from>
    <xdr:to>
      <xdr:col>13</xdr:col>
      <xdr:colOff>165100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B13" sqref="B13"/>
    </sheetView>
  </sheetViews>
  <sheetFormatPr baseColWidth="10" defaultRowHeight="15" x14ac:dyDescent="0"/>
  <cols>
    <col min="1" max="1" width="24.83203125" customWidth="1"/>
  </cols>
  <sheetData>
    <row r="1" spans="1:13">
      <c r="A1" t="s">
        <v>0</v>
      </c>
    </row>
    <row r="2" spans="1:13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>
      <c r="A3" t="s">
        <v>3</v>
      </c>
      <c r="B3">
        <v>239</v>
      </c>
      <c r="C3" s="2">
        <f>(B3+D3)/2</f>
        <v>235</v>
      </c>
      <c r="D3">
        <v>231</v>
      </c>
      <c r="E3">
        <v>230</v>
      </c>
      <c r="F3">
        <v>229</v>
      </c>
      <c r="G3">
        <v>223</v>
      </c>
      <c r="H3">
        <v>223</v>
      </c>
      <c r="I3">
        <v>212</v>
      </c>
      <c r="J3">
        <f>I3</f>
        <v>212</v>
      </c>
      <c r="K3">
        <f>J3</f>
        <v>212</v>
      </c>
      <c r="L3">
        <f>K3</f>
        <v>212</v>
      </c>
      <c r="M3">
        <f>L3</f>
        <v>212</v>
      </c>
    </row>
    <row r="4" spans="1:13">
      <c r="A4" t="s">
        <v>1</v>
      </c>
      <c r="B4">
        <f>B3-B5</f>
        <v>219</v>
      </c>
      <c r="C4">
        <f>C3-C5</f>
        <v>206</v>
      </c>
      <c r="D4">
        <f>D3-D5</f>
        <v>194</v>
      </c>
      <c r="E4">
        <f>E3-E5</f>
        <v>201</v>
      </c>
      <c r="F4">
        <f>F3-F5</f>
        <v>190</v>
      </c>
      <c r="G4">
        <f>223-24</f>
        <v>199</v>
      </c>
      <c r="H4">
        <f>H3-30</f>
        <v>193</v>
      </c>
      <c r="I4">
        <f>I3-32</f>
        <v>180</v>
      </c>
      <c r="J4">
        <f>J3-34</f>
        <v>178</v>
      </c>
      <c r="K4">
        <f>K3-42</f>
        <v>170</v>
      </c>
    </row>
    <row r="5" spans="1:13">
      <c r="A5" t="s">
        <v>4</v>
      </c>
      <c r="B5">
        <v>20</v>
      </c>
      <c r="C5">
        <v>29</v>
      </c>
      <c r="D5">
        <v>37</v>
      </c>
      <c r="E5">
        <v>29</v>
      </c>
      <c r="F5">
        <v>39</v>
      </c>
      <c r="G5">
        <f>G3-G4</f>
        <v>24</v>
      </c>
      <c r="H5">
        <f>H3-H4</f>
        <v>30</v>
      </c>
      <c r="I5">
        <f>I3-I4</f>
        <v>32</v>
      </c>
      <c r="J5">
        <f>J3-J4</f>
        <v>34</v>
      </c>
      <c r="K5">
        <f>K3-K4</f>
        <v>42</v>
      </c>
    </row>
    <row r="6" spans="1:13">
      <c r="A6" t="s">
        <v>9</v>
      </c>
      <c r="B6" s="1">
        <f>B4/B3</f>
        <v>0.91631799163179917</v>
      </c>
      <c r="C6" s="1">
        <f t="shared" ref="C6:M6" si="0">C4/C3</f>
        <v>0.87659574468085111</v>
      </c>
      <c r="D6" s="1">
        <f t="shared" si="0"/>
        <v>0.83982683982683981</v>
      </c>
      <c r="E6" s="1">
        <f t="shared" si="0"/>
        <v>0.87391304347826082</v>
      </c>
      <c r="F6" s="1">
        <f>F4/F3</f>
        <v>0.82969432314410485</v>
      </c>
      <c r="G6" s="1">
        <f t="shared" si="0"/>
        <v>0.8923766816143498</v>
      </c>
      <c r="H6" s="1">
        <f t="shared" si="0"/>
        <v>0.86547085201793716</v>
      </c>
      <c r="I6" s="1">
        <f t="shared" si="0"/>
        <v>0.84905660377358494</v>
      </c>
      <c r="J6" s="1">
        <f t="shared" si="0"/>
        <v>0.839622641509434</v>
      </c>
      <c r="K6" s="1">
        <f t="shared" si="0"/>
        <v>0.80188679245283023</v>
      </c>
      <c r="L6" s="1">
        <f t="shared" si="0"/>
        <v>0</v>
      </c>
      <c r="M6" s="1">
        <f t="shared" si="0"/>
        <v>0</v>
      </c>
    </row>
    <row r="7" spans="1:13">
      <c r="B7" s="1"/>
      <c r="C7" s="1"/>
      <c r="D7" s="1"/>
      <c r="E7" s="1"/>
      <c r="F7" s="1"/>
    </row>
    <row r="8" spans="1:13">
      <c r="A8" t="s">
        <v>21</v>
      </c>
      <c r="B8" s="3">
        <f>M3</f>
        <v>212</v>
      </c>
      <c r="C8" s="1"/>
      <c r="D8" s="1"/>
      <c r="E8" s="1"/>
      <c r="F8" s="1"/>
    </row>
    <row r="9" spans="1:13">
      <c r="A9" t="s">
        <v>13</v>
      </c>
      <c r="B9">
        <v>9</v>
      </c>
    </row>
    <row r="10" spans="1:13">
      <c r="A10" t="s">
        <v>12</v>
      </c>
      <c r="B10">
        <v>4</v>
      </c>
    </row>
    <row r="12" spans="1:13">
      <c r="A12" t="s">
        <v>11</v>
      </c>
      <c r="B12">
        <f>220-15</f>
        <v>205</v>
      </c>
      <c r="C12">
        <f>220-19</f>
        <v>201</v>
      </c>
      <c r="D12">
        <f>220-23</f>
        <v>197</v>
      </c>
      <c r="E12">
        <f>220-17</f>
        <v>203</v>
      </c>
      <c r="F12">
        <f>220-23</f>
        <v>197</v>
      </c>
      <c r="G12">
        <f>220-19</f>
        <v>201</v>
      </c>
      <c r="H12">
        <f>220-24</f>
        <v>196</v>
      </c>
    </row>
    <row r="13" spans="1:13">
      <c r="A13" t="s">
        <v>22</v>
      </c>
      <c r="B13" s="1">
        <f>B12/$B8</f>
        <v>0.96698113207547165</v>
      </c>
      <c r="C13" s="1">
        <f t="shared" ref="C13:M13" si="1">C12/$B8</f>
        <v>0.94811320754716977</v>
      </c>
      <c r="D13" s="1">
        <f t="shared" si="1"/>
        <v>0.92924528301886788</v>
      </c>
      <c r="E13" s="1">
        <f t="shared" si="1"/>
        <v>0.95754716981132071</v>
      </c>
      <c r="F13" s="1">
        <f t="shared" si="1"/>
        <v>0.92924528301886788</v>
      </c>
      <c r="G13" s="1">
        <f t="shared" si="1"/>
        <v>0.94811320754716977</v>
      </c>
      <c r="H13" s="1">
        <f t="shared" si="1"/>
        <v>0.92452830188679247</v>
      </c>
      <c r="I13" s="1">
        <f t="shared" si="1"/>
        <v>0</v>
      </c>
      <c r="J13" s="1">
        <f t="shared" si="1"/>
        <v>0</v>
      </c>
      <c r="K13" s="1">
        <f t="shared" si="1"/>
        <v>0</v>
      </c>
      <c r="L13" s="1">
        <f t="shared" si="1"/>
        <v>0</v>
      </c>
      <c r="M13" s="1">
        <f t="shared" si="1"/>
        <v>0</v>
      </c>
    </row>
    <row r="14" spans="1:13">
      <c r="A14" t="s">
        <v>23</v>
      </c>
      <c r="B14" s="1">
        <f>B12/($B8-$B9)</f>
        <v>1.0098522167487685</v>
      </c>
      <c r="C14" s="1">
        <f t="shared" ref="C14:M14" si="2">C12/($B8-$B9)</f>
        <v>0.99014778325123154</v>
      </c>
      <c r="D14" s="1">
        <f t="shared" si="2"/>
        <v>0.97044334975369462</v>
      </c>
      <c r="E14" s="1">
        <f t="shared" si="2"/>
        <v>1</v>
      </c>
      <c r="F14" s="1">
        <f t="shared" si="2"/>
        <v>0.97044334975369462</v>
      </c>
      <c r="G14" s="1">
        <f t="shared" si="2"/>
        <v>0.99014778325123154</v>
      </c>
      <c r="H14" s="1">
        <f t="shared" si="2"/>
        <v>0.96551724137931039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1">
        <f t="shared" si="2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2015-09-28T08:19:43Z</dcterms:created>
  <dcterms:modified xsi:type="dcterms:W3CDTF">2016-01-06T15:48:01Z</dcterms:modified>
</cp:coreProperties>
</file>