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6. DECENT ENGINEERING PROJECTS\3.Construction of Cabins\4.Post Contract\"/>
    </mc:Choice>
  </mc:AlternateContent>
  <xr:revisionPtr revIDLastSave="0" documentId="13_ncr:1_{889FBA6F-EF18-4339-910D-D964E01381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UDGET COST" sheetId="1" r:id="rId1"/>
  </sheets>
  <definedNames>
    <definedName name="_xlnm.Print_Area" localSheetId="0">'BUDGET COST'!$A$1:$F$174</definedName>
    <definedName name="_xlnm.Print_Titles" localSheetId="0">'BUDGET COST'!$1:$1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1" i="1" l="1"/>
  <c r="F117" i="1"/>
  <c r="B15" i="1"/>
  <c r="B14" i="1"/>
  <c r="B13" i="1"/>
  <c r="B12" i="1"/>
  <c r="B11" i="1"/>
  <c r="B10" i="1"/>
  <c r="B9" i="1"/>
  <c r="B8" i="1"/>
  <c r="B7" i="1"/>
  <c r="B6" i="1"/>
  <c r="B5" i="1"/>
  <c r="B4" i="1"/>
  <c r="F166" i="1"/>
  <c r="F167" i="1" s="1"/>
  <c r="F14" i="1" s="1"/>
  <c r="F161" i="1"/>
  <c r="F160" i="1"/>
  <c r="F159" i="1"/>
  <c r="F157" i="1"/>
  <c r="F156" i="1"/>
  <c r="F154" i="1"/>
  <c r="F153" i="1"/>
  <c r="F152" i="1"/>
  <c r="F150" i="1"/>
  <c r="F146" i="1"/>
  <c r="F145" i="1"/>
  <c r="F144" i="1"/>
  <c r="F143" i="1"/>
  <c r="F142" i="1"/>
  <c r="F140" i="1"/>
  <c r="F139" i="1"/>
  <c r="F137" i="1"/>
  <c r="F136" i="1"/>
  <c r="F135" i="1"/>
  <c r="F134" i="1"/>
  <c r="F133" i="1"/>
  <c r="F132" i="1"/>
  <c r="F130" i="1"/>
  <c r="F129" i="1"/>
  <c r="F128" i="1"/>
  <c r="F127" i="1"/>
  <c r="F126" i="1"/>
  <c r="F125" i="1"/>
  <c r="F124" i="1"/>
  <c r="F123" i="1"/>
  <c r="F118" i="1"/>
  <c r="F116" i="1"/>
  <c r="F114" i="1"/>
  <c r="F112" i="1"/>
  <c r="F110" i="1"/>
  <c r="F104" i="1"/>
  <c r="F103" i="1"/>
  <c r="F101" i="1"/>
  <c r="F100" i="1"/>
  <c r="F99" i="1"/>
  <c r="F94" i="1"/>
  <c r="F93" i="1"/>
  <c r="F91" i="1"/>
  <c r="F89" i="1"/>
  <c r="F88" i="1"/>
  <c r="F83" i="1"/>
  <c r="F82" i="1"/>
  <c r="F80" i="1"/>
  <c r="F79" i="1"/>
  <c r="F77" i="1"/>
  <c r="F72" i="1"/>
  <c r="F71" i="1"/>
  <c r="F70" i="1"/>
  <c r="F69" i="1"/>
  <c r="F68" i="1"/>
  <c r="F67" i="1"/>
  <c r="F66" i="1"/>
  <c r="F64" i="1"/>
  <c r="F63" i="1"/>
  <c r="F62" i="1"/>
  <c r="F61" i="1"/>
  <c r="F60" i="1"/>
  <c r="F59" i="1"/>
  <c r="F58" i="1"/>
  <c r="F56" i="1"/>
  <c r="F55" i="1"/>
  <c r="F54" i="1"/>
  <c r="F53" i="1"/>
  <c r="F52" i="1"/>
  <c r="F51" i="1"/>
  <c r="F50" i="1"/>
  <c r="F45" i="1"/>
  <c r="F44" i="1"/>
  <c r="F43" i="1"/>
  <c r="F39" i="1"/>
  <c r="F38" i="1"/>
  <c r="F37" i="1"/>
  <c r="F36" i="1"/>
  <c r="F35" i="1"/>
  <c r="F31" i="1"/>
  <c r="F30" i="1"/>
  <c r="F29" i="1"/>
  <c r="F28" i="1"/>
  <c r="F26" i="1"/>
  <c r="F25" i="1"/>
  <c r="F24" i="1"/>
  <c r="F23" i="1"/>
  <c r="F22" i="1"/>
  <c r="F21" i="1"/>
  <c r="F84" i="1" l="1"/>
  <c r="F8" i="1" s="1"/>
  <c r="F147" i="1"/>
  <c r="F12" i="1" s="1"/>
  <c r="F46" i="1"/>
  <c r="F6" i="1" s="1"/>
  <c r="F105" i="1"/>
  <c r="F10" i="1" s="1"/>
  <c r="F73" i="1"/>
  <c r="F7" i="1" s="1"/>
  <c r="F162" i="1"/>
  <c r="F13" i="1" s="1"/>
  <c r="F95" i="1"/>
  <c r="F9" i="1" s="1"/>
  <c r="F40" i="1"/>
  <c r="F5" i="1" s="1"/>
  <c r="F119" i="1"/>
  <c r="F11" i="1" s="1"/>
  <c r="F32" i="1"/>
  <c r="F4" i="1" s="1"/>
  <c r="F169" i="1" l="1"/>
  <c r="F172" i="1" l="1"/>
  <c r="F15" i="1"/>
  <c r="F17" i="1" s="1"/>
</calcChain>
</file>

<file path=xl/sharedStrings.xml><?xml version="1.0" encoding="utf-8"?>
<sst xmlns="http://schemas.openxmlformats.org/spreadsheetml/2006/main" count="355" uniqueCount="256">
  <si>
    <t>Code</t>
  </si>
  <si>
    <t>Description</t>
  </si>
  <si>
    <t>Quantity</t>
  </si>
  <si>
    <t>UOM</t>
  </si>
  <si>
    <t>A</t>
  </si>
  <si>
    <t>EARTH WORKS</t>
  </si>
  <si>
    <t>Earth Works</t>
  </si>
  <si>
    <t>A.1</t>
  </si>
  <si>
    <t>Site  clearence</t>
  </si>
  <si>
    <t>m2</t>
  </si>
  <si>
    <t>A.2</t>
  </si>
  <si>
    <t>Oversite  excavation</t>
  </si>
  <si>
    <t>A.3</t>
  </si>
  <si>
    <t>Footings Excavations</t>
  </si>
  <si>
    <t>m3</t>
  </si>
  <si>
    <t>A.4</t>
  </si>
  <si>
    <t>Excavations for beams</t>
  </si>
  <si>
    <t>A.5</t>
  </si>
  <si>
    <t>Excavation for trenches for cable</t>
  </si>
  <si>
    <t>A.6</t>
  </si>
  <si>
    <t>Disposal of soil</t>
  </si>
  <si>
    <t>Anti-termite</t>
  </si>
  <si>
    <t>A.7</t>
  </si>
  <si>
    <t>Anti-terminte for foundations</t>
  </si>
  <si>
    <t>A.8</t>
  </si>
  <si>
    <t>Anti-terminte for slabs</t>
  </si>
  <si>
    <t>A.9</t>
  </si>
  <si>
    <t>Anti-terminte  for beams</t>
  </si>
  <si>
    <t>A.10</t>
  </si>
  <si>
    <t>Ditto to trench of cable</t>
  </si>
  <si>
    <t>TOTAL Earth Works</t>
  </si>
  <si>
    <t>B</t>
  </si>
  <si>
    <t>SUBSTRUCTURE (EXCL CONCRETE)</t>
  </si>
  <si>
    <t>B.1</t>
  </si>
  <si>
    <t>Allow for keeping all excavations free from water</t>
  </si>
  <si>
    <t>Item</t>
  </si>
  <si>
    <t>B.2</t>
  </si>
  <si>
    <t>Allow for planking and strutting</t>
  </si>
  <si>
    <t>B.3</t>
  </si>
  <si>
    <t>Damp proof membrane black polythene sheet</t>
  </si>
  <si>
    <t>B.4</t>
  </si>
  <si>
    <t>200 mm thick Rubble soling</t>
  </si>
  <si>
    <t>B.5</t>
  </si>
  <si>
    <t>300 mm thick filling materials</t>
  </si>
  <si>
    <t>TOTAL Substructure (Excl concrete)</t>
  </si>
  <si>
    <t>C</t>
  </si>
  <si>
    <t>PLAIN CONCRETE WORKS</t>
  </si>
  <si>
    <t>C.1</t>
  </si>
  <si>
    <t>75mm Blinding for bases</t>
  </si>
  <si>
    <t>C.2</t>
  </si>
  <si>
    <t>75mm Blinding for cable trenches</t>
  </si>
  <si>
    <t>C.3</t>
  </si>
  <si>
    <t>75mm Blinding for beams</t>
  </si>
  <si>
    <t>TOTAL Plain Concrete Works</t>
  </si>
  <si>
    <t>D</t>
  </si>
  <si>
    <t>REINFORCED CONCRETE WORKS</t>
  </si>
  <si>
    <t>Concrete works Class C25</t>
  </si>
  <si>
    <t>D.1</t>
  </si>
  <si>
    <t>Reinforced concrete for Column bases</t>
  </si>
  <si>
    <t>D.2</t>
  </si>
  <si>
    <t>Reinforced concrete for ground beams</t>
  </si>
  <si>
    <t>D.3</t>
  </si>
  <si>
    <t>Reinforced concrete for columns(all)</t>
  </si>
  <si>
    <t>D.4</t>
  </si>
  <si>
    <t>Reinforced concrete for ground slab</t>
  </si>
  <si>
    <t>D.5</t>
  </si>
  <si>
    <t>Reinforced concrete for roof  slab</t>
  </si>
  <si>
    <t>D.6</t>
  </si>
  <si>
    <t>Reinforced concrete for lintels</t>
  </si>
  <si>
    <t>D.7</t>
  </si>
  <si>
    <t>Reinforced concrete for ring beams</t>
  </si>
  <si>
    <t>Reinforcements</t>
  </si>
  <si>
    <t>D.8</t>
  </si>
  <si>
    <t>Reinforcements for Column bases</t>
  </si>
  <si>
    <t>kg</t>
  </si>
  <si>
    <t>D.9</t>
  </si>
  <si>
    <t>Reinforcements for concrete for ground beams</t>
  </si>
  <si>
    <t>D.10</t>
  </si>
  <si>
    <t>Reinforcements for concrete for columns(all)</t>
  </si>
  <si>
    <t>D.11</t>
  </si>
  <si>
    <t>Reinforcements for concrete for ground slab</t>
  </si>
  <si>
    <t>D.12</t>
  </si>
  <si>
    <t>Reinforcements for concrete for roof  slab</t>
  </si>
  <si>
    <t>D.13</t>
  </si>
  <si>
    <t>Reinforcements for concrete for lintels</t>
  </si>
  <si>
    <t>D.14</t>
  </si>
  <si>
    <t>Reinforcements for concrete for ring beams</t>
  </si>
  <si>
    <t>Well sawn formworks with oil</t>
  </si>
  <si>
    <t>D.15</t>
  </si>
  <si>
    <t>Formworks for Column bases</t>
  </si>
  <si>
    <t>D.16</t>
  </si>
  <si>
    <t>Formworks  for ground beams</t>
  </si>
  <si>
    <t>D.17</t>
  </si>
  <si>
    <t>Formworks  for columns(all)</t>
  </si>
  <si>
    <t>D.18</t>
  </si>
  <si>
    <t>Formworks  for ground slab</t>
  </si>
  <si>
    <t>D.19</t>
  </si>
  <si>
    <t>Formworks  for roof  slab</t>
  </si>
  <si>
    <t>D.20</t>
  </si>
  <si>
    <t>Formworks  for lintels</t>
  </si>
  <si>
    <t>D.21</t>
  </si>
  <si>
    <t>Formworks  for ring beams</t>
  </si>
  <si>
    <t>TOTAL Reinforced Concrete Works</t>
  </si>
  <si>
    <t>E</t>
  </si>
  <si>
    <t>MASORY WORKS</t>
  </si>
  <si>
    <t>Damp proof course</t>
  </si>
  <si>
    <t>E.1</t>
  </si>
  <si>
    <t>Supply and install damp proof course</t>
  </si>
  <si>
    <t>m</t>
  </si>
  <si>
    <t>E.2</t>
  </si>
  <si>
    <t>Plastering</t>
  </si>
  <si>
    <t>E.3</t>
  </si>
  <si>
    <t>12 mm thick internal block walls plaster</t>
  </si>
  <si>
    <t>E.4</t>
  </si>
  <si>
    <t>15 mm thick  external block walls plaster</t>
  </si>
  <si>
    <t>TOTAL Masory Works</t>
  </si>
  <si>
    <t>F</t>
  </si>
  <si>
    <t>DOORS AND WINDOWS</t>
  </si>
  <si>
    <t>DOORS</t>
  </si>
  <si>
    <t>F.1</t>
  </si>
  <si>
    <t>Metal door overal size 2000x3000mm</t>
  </si>
  <si>
    <t>Nr.</t>
  </si>
  <si>
    <t>F.2</t>
  </si>
  <si>
    <t>Metal door overal size 1200x3000mm</t>
  </si>
  <si>
    <t>WINDOWS</t>
  </si>
  <si>
    <t>F.3</t>
  </si>
  <si>
    <t>Metal window overal size 1600x1500mm with louvers</t>
  </si>
  <si>
    <t>LOUVERS</t>
  </si>
  <si>
    <t>F.4</t>
  </si>
  <si>
    <t>Metal Louvers  overal size 1600x400mm</t>
  </si>
  <si>
    <t>F.5</t>
  </si>
  <si>
    <t>Metal Louvers  overal size 2600x400mm</t>
  </si>
  <si>
    <t>TOTAL Doors and Windows</t>
  </si>
  <si>
    <t>G</t>
  </si>
  <si>
    <t>FINISHINGS WORKS</t>
  </si>
  <si>
    <t>Floor Finishes and Ceiling</t>
  </si>
  <si>
    <t>G.1</t>
  </si>
  <si>
    <t>Cement and Sand Screed</t>
  </si>
  <si>
    <t>G.2</t>
  </si>
  <si>
    <t>Epoxy paint</t>
  </si>
  <si>
    <t>G.3</t>
  </si>
  <si>
    <t>Ceiling enamel  Paint</t>
  </si>
  <si>
    <t>Walls finishes</t>
  </si>
  <si>
    <t>G.4</t>
  </si>
  <si>
    <t>External wall paint wallmaster</t>
  </si>
  <si>
    <t>G.5</t>
  </si>
  <si>
    <t>Internal enamel  wall paint</t>
  </si>
  <si>
    <t>TOTAL Finishings Works</t>
  </si>
  <si>
    <t>H</t>
  </si>
  <si>
    <t>ROOF DRAINAGE</t>
  </si>
  <si>
    <t>GUTTER WORK</t>
  </si>
  <si>
    <t>H.1</t>
  </si>
  <si>
    <t>Gutter as Archtect details</t>
  </si>
  <si>
    <t>H.2</t>
  </si>
  <si>
    <t>Extra over gutterwork for running outlet; 110 mm Ø</t>
  </si>
  <si>
    <t>Nr</t>
  </si>
  <si>
    <t>PIPE WORK</t>
  </si>
  <si>
    <t>H.3</t>
  </si>
  <si>
    <t>Rain water pipes</t>
  </si>
  <si>
    <t>H.4</t>
  </si>
  <si>
    <t>Extra over; ɸ110 mm Swan neck bends of 90°.</t>
  </si>
  <si>
    <t>H.5</t>
  </si>
  <si>
    <t>Extra over; Horse shoes.</t>
  </si>
  <si>
    <t>TOTAL Roof Drainage</t>
  </si>
  <si>
    <t>I</t>
  </si>
  <si>
    <t>FENCING  AND LANDSCAPE</t>
  </si>
  <si>
    <t>Fencings</t>
  </si>
  <si>
    <t>I.1</t>
  </si>
  <si>
    <t>Excavation for foundation (600mm wide, 400mm deep)</t>
  </si>
  <si>
    <t>m³</t>
  </si>
  <si>
    <t>I.2</t>
  </si>
  <si>
    <t>400mm thick stone masonry foundation</t>
  </si>
  <si>
    <t>I.3</t>
  </si>
  <si>
    <t>Blinding for bases</t>
  </si>
  <si>
    <t>I.4</t>
  </si>
  <si>
    <t>Reinforced concrete footing</t>
  </si>
  <si>
    <t>I.5</t>
  </si>
  <si>
    <t>Formworks for footings and columns</t>
  </si>
  <si>
    <t>I.6</t>
  </si>
  <si>
    <t>Reinforced concrete ground beam (200mm x 200mm)</t>
  </si>
  <si>
    <t>I.7</t>
  </si>
  <si>
    <t>Concrete in columns 300x300mm</t>
  </si>
  <si>
    <t>I.8</t>
  </si>
  <si>
    <t>400mm high burnt brick wall (including CMT mortar)</t>
  </si>
  <si>
    <t>m²</t>
  </si>
  <si>
    <t>I.9</t>
  </si>
  <si>
    <t>Finishing on columns</t>
  </si>
  <si>
    <t>I.10</t>
  </si>
  <si>
    <t>Metal fence with spikes (per meter run)</t>
  </si>
  <si>
    <t>I.11</t>
  </si>
  <si>
    <t>Fabrication and installation of Main Gate</t>
  </si>
  <si>
    <t>I.12</t>
  </si>
  <si>
    <t>Fabrication and installation of  pedestrian gate</t>
  </si>
  <si>
    <t>I.13</t>
  </si>
  <si>
    <t>Reinforcement steel (Y12 and R6 bars, approximate)</t>
  </si>
  <si>
    <t>I.14</t>
  </si>
  <si>
    <t>Finishings on the Fence</t>
  </si>
  <si>
    <t>Landscaping</t>
  </si>
  <si>
    <t>I.15</t>
  </si>
  <si>
    <t>Compaction for the surface</t>
  </si>
  <si>
    <t>I.16</t>
  </si>
  <si>
    <t>Supply and fill 50 mm thick gravel</t>
  </si>
  <si>
    <t>Ramp Works</t>
  </si>
  <si>
    <t>I.17</t>
  </si>
  <si>
    <t>Filling with fill materils</t>
  </si>
  <si>
    <t>I.18</t>
  </si>
  <si>
    <t>Concrete casting</t>
  </si>
  <si>
    <t>I.19</t>
  </si>
  <si>
    <t>BRC Mesh</t>
  </si>
  <si>
    <t>I.20</t>
  </si>
  <si>
    <t>Formworks</t>
  </si>
  <si>
    <t>I.21</t>
  </si>
  <si>
    <t>Stone fill</t>
  </si>
  <si>
    <t>TOTAL Fencing  and landscape</t>
  </si>
  <si>
    <t>J</t>
  </si>
  <si>
    <t>CABLE TRENCH CONSTRUCTION</t>
  </si>
  <si>
    <t>J.1</t>
  </si>
  <si>
    <t>Excavation of Cable trench</t>
  </si>
  <si>
    <t>Concrete works</t>
  </si>
  <si>
    <t>J.2</t>
  </si>
  <si>
    <t>Blinding concrete for cable trench</t>
  </si>
  <si>
    <t>J.3</t>
  </si>
  <si>
    <t>Reinforced concrete for cable trench base</t>
  </si>
  <si>
    <t>J.4</t>
  </si>
  <si>
    <t>Reinforced concrete for walls</t>
  </si>
  <si>
    <t>Reinforcements worrks</t>
  </si>
  <si>
    <t>J.5</t>
  </si>
  <si>
    <t>Reinforcements bars t10 for base and walls -Straight</t>
  </si>
  <si>
    <t>J.6</t>
  </si>
  <si>
    <t>Reinforcements bars t10 for base and walls-U shape</t>
  </si>
  <si>
    <t>Formw works</t>
  </si>
  <si>
    <t>J.7</t>
  </si>
  <si>
    <t>Formworks for cable trench walls</t>
  </si>
  <si>
    <t>J.8</t>
  </si>
  <si>
    <t>Allow for provisional sum for cable trenches piping embedements</t>
  </si>
  <si>
    <t>J.9</t>
  </si>
  <si>
    <t>TOTAL Cable Trench construction</t>
  </si>
  <si>
    <t>K</t>
  </si>
  <si>
    <t>ALLOW FOR INTERNAL ELECTRICAL INSTALLATION</t>
  </si>
  <si>
    <t>Internal Lightining Electrical installations</t>
  </si>
  <si>
    <t>K.1</t>
  </si>
  <si>
    <t>TOTAL Allow for internal electrical installation</t>
  </si>
  <si>
    <t>L</t>
  </si>
  <si>
    <t>Preliminaries and General</t>
  </si>
  <si>
    <t>Rate (RWF)</t>
  </si>
  <si>
    <t>Amount (RWF)</t>
  </si>
  <si>
    <t xml:space="preserve">TOTAL FOR BUILDING (RWF)  ( 1USD for 1410  RWF) </t>
  </si>
  <si>
    <t>Allow for provisional sum related to Cable trenche Cover welding works</t>
  </si>
  <si>
    <t>SUMMARY OF SCOPE</t>
  </si>
  <si>
    <t>TOTAL FOR THE PROJECT IN RWF</t>
  </si>
  <si>
    <t>200 mm thick internal block walls 1:4 mortar</t>
  </si>
  <si>
    <t>200 mm thick  external block walls 1:4 mortar</t>
  </si>
  <si>
    <t>Hollow blocks Walling</t>
  </si>
  <si>
    <t>App waterproofing membrane torch on</t>
  </si>
  <si>
    <t>H.6</t>
  </si>
  <si>
    <t>Burnt bricks for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</si>
</sst>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WF]\ * #,##0.00_-;\-[$RWF]\ * #,##0.00_-;_-[$RWF]\ * &quot;-&quot;??_-;_-@_-"/>
  </numFmts>
  <fonts count="5" x14ac:knownFonts="1">
    <font>
      <sz val="10"/>
      <name val="Arial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3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3" borderId="0" xfId="0" applyFont="1" applyFill="1"/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2"/>
  <sheetViews>
    <sheetView showGridLines="0" tabSelected="1" view="pageBreakPreview" topLeftCell="C1" zoomScale="104" zoomScaleNormal="100" zoomScaleSheetLayoutView="104" workbookViewId="0">
      <selection activeCell="J1" sqref="J1"/>
    </sheetView>
  </sheetViews>
  <sheetFormatPr defaultColWidth="9.1796875" defaultRowHeight="13" x14ac:dyDescent="0.3"/>
  <cols>
    <col min="1" max="1" width="7.7265625" style="2" customWidth="1"/>
    <col min="2" max="2" width="49.81640625" style="2" customWidth="1"/>
    <col min="3" max="3" width="10.7265625" style="2" customWidth="1"/>
    <col min="4" max="4" width="7.7265625" style="8" customWidth="1"/>
    <col min="5" max="5" width="10.54296875" style="2" customWidth="1"/>
    <col min="6" max="6" width="21.54296875" style="11" customWidth="1"/>
    <col min="7" max="16384" width="9.1796875" style="2"/>
  </cols>
  <sheetData>
    <row r="1" spans="1:6" x14ac:dyDescent="0.3">
      <c r="A1" s="3" t="s">
        <v>0</v>
      </c>
      <c r="B1" s="3" t="s">
        <v>1</v>
      </c>
      <c r="C1" s="4" t="s">
        <v>2</v>
      </c>
      <c r="D1" s="5" t="s">
        <v>3</v>
      </c>
      <c r="E1" s="4" t="s">
        <v>244</v>
      </c>
      <c r="F1" s="6" t="s">
        <v>245</v>
      </c>
    </row>
    <row r="3" spans="1:6" x14ac:dyDescent="0.3">
      <c r="A3" s="3"/>
      <c r="B3" s="3" t="s">
        <v>248</v>
      </c>
      <c r="C3" s="4"/>
      <c r="D3" s="5"/>
      <c r="E3" s="4"/>
      <c r="F3" s="7"/>
    </row>
    <row r="4" spans="1:6" x14ac:dyDescent="0.3">
      <c r="A4" s="2" t="s">
        <v>4</v>
      </c>
      <c r="B4" s="2" t="str">
        <f t="shared" ref="B4:B15" si="0">VLOOKUP(A4,$A$19:$F$172,2)</f>
        <v>EARTH WORKS</v>
      </c>
      <c r="F4" s="9">
        <f>F32</f>
        <v>4397983.7200000007</v>
      </c>
    </row>
    <row r="5" spans="1:6" x14ac:dyDescent="0.3">
      <c r="A5" s="2" t="s">
        <v>31</v>
      </c>
      <c r="B5" s="2" t="str">
        <f t="shared" si="0"/>
        <v>SUBSTRUCTURE (EXCL CONCRETE)</v>
      </c>
      <c r="F5" s="9">
        <f>F40</f>
        <v>3427572</v>
      </c>
    </row>
    <row r="6" spans="1:6" x14ac:dyDescent="0.3">
      <c r="A6" s="2" t="s">
        <v>45</v>
      </c>
      <c r="B6" s="2" t="str">
        <f t="shared" si="0"/>
        <v>PLAIN CONCRETE WORKS</v>
      </c>
      <c r="F6" s="9">
        <f>F46</f>
        <v>931174.99199999997</v>
      </c>
    </row>
    <row r="7" spans="1:6" x14ac:dyDescent="0.3">
      <c r="A7" s="2" t="s">
        <v>54</v>
      </c>
      <c r="B7" s="2" t="str">
        <f t="shared" si="0"/>
        <v>REINFORCED CONCRETE WORKS</v>
      </c>
      <c r="F7" s="9">
        <f>F73</f>
        <v>29566419.999999996</v>
      </c>
    </row>
    <row r="8" spans="1:6" x14ac:dyDescent="0.3">
      <c r="A8" s="2" t="s">
        <v>103</v>
      </c>
      <c r="B8" s="2" t="str">
        <f t="shared" si="0"/>
        <v>MASORY WORKS</v>
      </c>
      <c r="F8" s="9">
        <f>F84</f>
        <v>8703005.1999999993</v>
      </c>
    </row>
    <row r="9" spans="1:6" x14ac:dyDescent="0.3">
      <c r="A9" s="10" t="s">
        <v>116</v>
      </c>
      <c r="B9" s="2" t="str">
        <f t="shared" si="0"/>
        <v>DOORS AND WINDOWS</v>
      </c>
      <c r="C9" s="10"/>
      <c r="E9" s="10"/>
      <c r="F9" s="9">
        <f>F95</f>
        <v>4589640</v>
      </c>
    </row>
    <row r="10" spans="1:6" x14ac:dyDescent="0.3">
      <c r="A10" s="2" t="s">
        <v>133</v>
      </c>
      <c r="B10" s="2" t="str">
        <f t="shared" si="0"/>
        <v>FINISHINGS WORKS</v>
      </c>
      <c r="F10" s="9">
        <f>F105</f>
        <v>7955015.3999999994</v>
      </c>
    </row>
    <row r="11" spans="1:6" x14ac:dyDescent="0.3">
      <c r="A11" s="2" t="s">
        <v>148</v>
      </c>
      <c r="B11" s="2" t="str">
        <f t="shared" si="0"/>
        <v>ROOF DRAINAGE</v>
      </c>
      <c r="F11" s="9">
        <f>F119</f>
        <v>5221320</v>
      </c>
    </row>
    <row r="12" spans="1:6" x14ac:dyDescent="0.3">
      <c r="A12" s="2" t="s">
        <v>164</v>
      </c>
      <c r="B12" s="2" t="str">
        <f t="shared" si="0"/>
        <v>FENCING  AND LANDSCAPE</v>
      </c>
      <c r="F12" s="9">
        <f>F147</f>
        <v>19296819.400000002</v>
      </c>
    </row>
    <row r="13" spans="1:6" x14ac:dyDescent="0.3">
      <c r="A13" s="2" t="s">
        <v>214</v>
      </c>
      <c r="B13" s="2" t="str">
        <f t="shared" si="0"/>
        <v>CABLE TRENCH CONSTRUCTION</v>
      </c>
      <c r="F13" s="9">
        <f>F162</f>
        <v>7748578.5999999996</v>
      </c>
    </row>
    <row r="14" spans="1:6" x14ac:dyDescent="0.3">
      <c r="A14" s="2" t="s">
        <v>237</v>
      </c>
      <c r="B14" s="2" t="str">
        <f t="shared" si="0"/>
        <v>ALLOW FOR INTERNAL ELECTRICAL INSTALLATION</v>
      </c>
      <c r="F14" s="9">
        <f>F167</f>
        <v>1430000</v>
      </c>
    </row>
    <row r="15" spans="1:6" x14ac:dyDescent="0.3">
      <c r="A15" s="2" t="s">
        <v>242</v>
      </c>
      <c r="B15" s="2" t="str">
        <f t="shared" si="0"/>
        <v>Preliminaries and General</v>
      </c>
      <c r="F15" s="11">
        <f>F169</f>
        <v>9326752.9312000014</v>
      </c>
    </row>
    <row r="17" spans="1:6" x14ac:dyDescent="0.3">
      <c r="A17" s="3"/>
      <c r="B17" s="3" t="s">
        <v>249</v>
      </c>
      <c r="C17" s="4"/>
      <c r="D17" s="5"/>
      <c r="E17" s="4"/>
      <c r="F17" s="7">
        <f>SUM(F4:F16)</f>
        <v>102594282.24319999</v>
      </c>
    </row>
    <row r="19" spans="1:6" x14ac:dyDescent="0.3">
      <c r="A19" s="12" t="s">
        <v>4</v>
      </c>
      <c r="B19" s="12" t="s">
        <v>5</v>
      </c>
      <c r="C19" s="13"/>
      <c r="D19" s="14"/>
      <c r="E19" s="13"/>
      <c r="F19" s="15"/>
    </row>
    <row r="20" spans="1:6" x14ac:dyDescent="0.3">
      <c r="A20" s="10"/>
      <c r="B20" s="10" t="s">
        <v>6</v>
      </c>
      <c r="C20" s="10"/>
      <c r="E20" s="10"/>
    </row>
    <row r="21" spans="1:6" x14ac:dyDescent="0.3">
      <c r="A21" s="10" t="s">
        <v>7</v>
      </c>
      <c r="B21" s="10" t="s">
        <v>8</v>
      </c>
      <c r="C21" s="16">
        <v>269.14</v>
      </c>
      <c r="D21" s="8" t="s">
        <v>9</v>
      </c>
      <c r="E21" s="17">
        <v>2376</v>
      </c>
      <c r="F21" s="9">
        <f t="shared" ref="F21:F26" si="1">C21*E21</f>
        <v>639476.64</v>
      </c>
    </row>
    <row r="22" spans="1:6" x14ac:dyDescent="0.3">
      <c r="A22" s="10" t="s">
        <v>10</v>
      </c>
      <c r="B22" s="10" t="s">
        <v>11</v>
      </c>
      <c r="C22" s="16">
        <v>269.14</v>
      </c>
      <c r="D22" s="8" t="s">
        <v>9</v>
      </c>
      <c r="E22" s="17">
        <v>4500</v>
      </c>
      <c r="F22" s="9">
        <f t="shared" si="1"/>
        <v>1211130</v>
      </c>
    </row>
    <row r="23" spans="1:6" x14ac:dyDescent="0.3">
      <c r="A23" s="10" t="s">
        <v>12</v>
      </c>
      <c r="B23" s="10" t="s">
        <v>13</v>
      </c>
      <c r="C23" s="16">
        <v>65.34</v>
      </c>
      <c r="D23" s="8" t="s">
        <v>14</v>
      </c>
      <c r="E23" s="17">
        <v>8500</v>
      </c>
      <c r="F23" s="9">
        <f t="shared" si="1"/>
        <v>555390</v>
      </c>
    </row>
    <row r="24" spans="1:6" x14ac:dyDescent="0.3">
      <c r="A24" s="10" t="s">
        <v>15</v>
      </c>
      <c r="B24" s="10" t="s">
        <v>16</v>
      </c>
      <c r="C24" s="16">
        <v>4.6399999999999997</v>
      </c>
      <c r="D24" s="8" t="s">
        <v>14</v>
      </c>
      <c r="E24" s="17">
        <v>8500</v>
      </c>
      <c r="F24" s="9">
        <f t="shared" si="1"/>
        <v>39440</v>
      </c>
    </row>
    <row r="25" spans="1:6" x14ac:dyDescent="0.3">
      <c r="A25" s="10" t="s">
        <v>17</v>
      </c>
      <c r="B25" s="10" t="s">
        <v>18</v>
      </c>
      <c r="C25" s="16">
        <v>24.68</v>
      </c>
      <c r="D25" s="8" t="s">
        <v>14</v>
      </c>
      <c r="E25" s="17">
        <v>8500</v>
      </c>
      <c r="F25" s="9">
        <f t="shared" si="1"/>
        <v>209780</v>
      </c>
    </row>
    <row r="26" spans="1:6" x14ac:dyDescent="0.3">
      <c r="A26" s="10" t="s">
        <v>19</v>
      </c>
      <c r="B26" s="10" t="s">
        <v>20</v>
      </c>
      <c r="C26" s="16">
        <v>153.828</v>
      </c>
      <c r="D26" s="8" t="s">
        <v>14</v>
      </c>
      <c r="E26" s="17">
        <v>8360</v>
      </c>
      <c r="F26" s="9">
        <f t="shared" si="1"/>
        <v>1286002.08</v>
      </c>
    </row>
    <row r="27" spans="1:6" x14ac:dyDescent="0.3">
      <c r="A27" s="18"/>
      <c r="B27" s="18" t="s">
        <v>21</v>
      </c>
    </row>
    <row r="28" spans="1:6" x14ac:dyDescent="0.3">
      <c r="A28" s="10" t="s">
        <v>22</v>
      </c>
      <c r="B28" s="10" t="s">
        <v>23</v>
      </c>
      <c r="C28" s="16">
        <v>161.13999999999999</v>
      </c>
      <c r="D28" s="8" t="s">
        <v>9</v>
      </c>
      <c r="E28" s="17">
        <v>1500</v>
      </c>
      <c r="F28" s="9">
        <f>C28*E28</f>
        <v>241709.99999999997</v>
      </c>
    </row>
    <row r="29" spans="1:6" x14ac:dyDescent="0.3">
      <c r="A29" s="10" t="s">
        <v>24</v>
      </c>
      <c r="B29" s="10" t="s">
        <v>25</v>
      </c>
      <c r="C29" s="17">
        <v>37.200000000000003</v>
      </c>
      <c r="D29" s="8" t="s">
        <v>9</v>
      </c>
      <c r="E29" s="17">
        <v>1500</v>
      </c>
      <c r="F29" s="9">
        <f>C29*E29</f>
        <v>55800.000000000007</v>
      </c>
    </row>
    <row r="30" spans="1:6" x14ac:dyDescent="0.3">
      <c r="A30" s="10" t="s">
        <v>26</v>
      </c>
      <c r="B30" s="10" t="s">
        <v>27</v>
      </c>
      <c r="C30" s="16">
        <v>42.99</v>
      </c>
      <c r="D30" s="8" t="s">
        <v>9</v>
      </c>
      <c r="E30" s="17">
        <v>1500</v>
      </c>
      <c r="F30" s="9">
        <f>C30*E30</f>
        <v>64485</v>
      </c>
    </row>
    <row r="31" spans="1:6" x14ac:dyDescent="0.3">
      <c r="A31" s="10" t="s">
        <v>28</v>
      </c>
      <c r="B31" s="10" t="s">
        <v>29</v>
      </c>
      <c r="C31" s="16">
        <v>63.18</v>
      </c>
      <c r="D31" s="8" t="s">
        <v>9</v>
      </c>
      <c r="E31" s="17">
        <v>1500</v>
      </c>
      <c r="F31" s="9">
        <f>C31*E31</f>
        <v>94770</v>
      </c>
    </row>
    <row r="32" spans="1:6" x14ac:dyDescent="0.3">
      <c r="B32" s="18" t="s">
        <v>30</v>
      </c>
      <c r="C32" s="18"/>
      <c r="D32" s="19"/>
      <c r="E32" s="18"/>
      <c r="F32" s="20">
        <f>SUM(F20:F31)</f>
        <v>4397983.7200000007</v>
      </c>
    </row>
    <row r="34" spans="1:6" x14ac:dyDescent="0.3">
      <c r="A34" s="12" t="s">
        <v>31</v>
      </c>
      <c r="B34" s="12" t="s">
        <v>32</v>
      </c>
      <c r="C34" s="13"/>
      <c r="D34" s="14"/>
      <c r="E34" s="13"/>
      <c r="F34" s="15"/>
    </row>
    <row r="35" spans="1:6" x14ac:dyDescent="0.3">
      <c r="A35" s="10" t="s">
        <v>33</v>
      </c>
      <c r="B35" s="10" t="s">
        <v>34</v>
      </c>
      <c r="C35" s="17">
        <v>1</v>
      </c>
      <c r="D35" s="8" t="s">
        <v>35</v>
      </c>
      <c r="E35" s="17">
        <v>600000</v>
      </c>
      <c r="F35" s="9">
        <f>C35*E35</f>
        <v>600000</v>
      </c>
    </row>
    <row r="36" spans="1:6" x14ac:dyDescent="0.3">
      <c r="A36" s="10" t="s">
        <v>36</v>
      </c>
      <c r="B36" s="10" t="s">
        <v>37</v>
      </c>
      <c r="C36" s="17">
        <v>1</v>
      </c>
      <c r="D36" s="8" t="s">
        <v>35</v>
      </c>
      <c r="E36" s="17">
        <v>500000</v>
      </c>
      <c r="F36" s="9">
        <f>C36*E36</f>
        <v>500000</v>
      </c>
    </row>
    <row r="37" spans="1:6" x14ac:dyDescent="0.3">
      <c r="A37" s="10" t="s">
        <v>38</v>
      </c>
      <c r="B37" s="10" t="s">
        <v>39</v>
      </c>
      <c r="C37" s="16">
        <v>112</v>
      </c>
      <c r="D37" s="8" t="s">
        <v>9</v>
      </c>
      <c r="E37" s="17">
        <v>3256</v>
      </c>
      <c r="F37" s="9">
        <f>C37*E37</f>
        <v>364672</v>
      </c>
    </row>
    <row r="38" spans="1:6" x14ac:dyDescent="0.3">
      <c r="A38" s="10" t="s">
        <v>40</v>
      </c>
      <c r="B38" s="10" t="s">
        <v>41</v>
      </c>
      <c r="C38" s="16">
        <v>17.448</v>
      </c>
      <c r="D38" s="8" t="s">
        <v>14</v>
      </c>
      <c r="E38" s="17">
        <v>75000</v>
      </c>
      <c r="F38" s="9">
        <f>C38*E38</f>
        <v>1308600</v>
      </c>
    </row>
    <row r="39" spans="1:6" x14ac:dyDescent="0.3">
      <c r="A39" s="10" t="s">
        <v>42</v>
      </c>
      <c r="B39" s="10" t="s">
        <v>43</v>
      </c>
      <c r="C39" s="16">
        <v>26.172000000000001</v>
      </c>
      <c r="D39" s="8" t="s">
        <v>14</v>
      </c>
      <c r="E39" s="17">
        <v>25000</v>
      </c>
      <c r="F39" s="9">
        <f>C39*E39</f>
        <v>654300</v>
      </c>
    </row>
    <row r="40" spans="1:6" x14ac:dyDescent="0.3">
      <c r="B40" s="18" t="s">
        <v>44</v>
      </c>
      <c r="C40" s="18"/>
      <c r="D40" s="19"/>
      <c r="E40" s="18"/>
      <c r="F40" s="20">
        <f>SUM(F35:F39)</f>
        <v>3427572</v>
      </c>
    </row>
    <row r="42" spans="1:6" x14ac:dyDescent="0.3">
      <c r="A42" s="12" t="s">
        <v>45</v>
      </c>
      <c r="B42" s="12" t="s">
        <v>46</v>
      </c>
      <c r="C42" s="13"/>
      <c r="D42" s="14"/>
      <c r="E42" s="13"/>
      <c r="F42" s="15"/>
    </row>
    <row r="43" spans="1:6" x14ac:dyDescent="0.3">
      <c r="A43" s="10" t="s">
        <v>47</v>
      </c>
      <c r="B43" s="10" t="s">
        <v>48</v>
      </c>
      <c r="C43" s="17">
        <v>3.1486299999999998</v>
      </c>
      <c r="D43" s="8" t="s">
        <v>14</v>
      </c>
      <c r="E43" s="17">
        <v>158400</v>
      </c>
      <c r="F43" s="9">
        <f>C43*E43</f>
        <v>498742.99199999997</v>
      </c>
    </row>
    <row r="44" spans="1:6" x14ac:dyDescent="0.3">
      <c r="A44" s="10" t="s">
        <v>49</v>
      </c>
      <c r="B44" s="10" t="s">
        <v>50</v>
      </c>
      <c r="C44" s="17">
        <v>1.73</v>
      </c>
      <c r="D44" s="8" t="s">
        <v>14</v>
      </c>
      <c r="E44" s="17">
        <v>158400</v>
      </c>
      <c r="F44" s="9">
        <f>C44*E44</f>
        <v>274032</v>
      </c>
    </row>
    <row r="45" spans="1:6" x14ac:dyDescent="0.3">
      <c r="A45" s="10" t="s">
        <v>51</v>
      </c>
      <c r="B45" s="10" t="s">
        <v>52</v>
      </c>
      <c r="C45" s="17">
        <v>1</v>
      </c>
      <c r="D45" s="8" t="s">
        <v>14</v>
      </c>
      <c r="E45" s="17">
        <v>158400</v>
      </c>
      <c r="F45" s="9">
        <f>C45*E45</f>
        <v>158400</v>
      </c>
    </row>
    <row r="46" spans="1:6" x14ac:dyDescent="0.3">
      <c r="B46" s="18" t="s">
        <v>53</v>
      </c>
      <c r="C46" s="18"/>
      <c r="D46" s="19"/>
      <c r="E46" s="18"/>
      <c r="F46" s="20">
        <f>SUM(F43:F45)</f>
        <v>931174.99199999997</v>
      </c>
    </row>
    <row r="48" spans="1:6" x14ac:dyDescent="0.3">
      <c r="A48" s="12" t="s">
        <v>54</v>
      </c>
      <c r="B48" s="12" t="s">
        <v>55</v>
      </c>
      <c r="C48" s="13"/>
      <c r="D48" s="14"/>
      <c r="E48" s="13"/>
      <c r="F48" s="15"/>
    </row>
    <row r="49" spans="1:6" s="24" customFormat="1" x14ac:dyDescent="0.3">
      <c r="A49" s="21"/>
      <c r="B49" s="21" t="s">
        <v>56</v>
      </c>
      <c r="C49" s="21"/>
      <c r="D49" s="22"/>
      <c r="E49" s="21"/>
      <c r="F49" s="23"/>
    </row>
    <row r="50" spans="1:6" x14ac:dyDescent="0.3">
      <c r="A50" s="10" t="s">
        <v>57</v>
      </c>
      <c r="B50" s="10" t="s">
        <v>58</v>
      </c>
      <c r="C50" s="17">
        <v>15.75</v>
      </c>
      <c r="D50" s="8" t="s">
        <v>14</v>
      </c>
      <c r="E50" s="17">
        <v>218240</v>
      </c>
      <c r="F50" s="9">
        <f t="shared" ref="F50:F56" si="2">C50*E50</f>
        <v>3437280</v>
      </c>
    </row>
    <row r="51" spans="1:6" x14ac:dyDescent="0.3">
      <c r="A51" s="10" t="s">
        <v>59</v>
      </c>
      <c r="B51" s="10" t="s">
        <v>60</v>
      </c>
      <c r="C51" s="17">
        <v>4.6399999999999997</v>
      </c>
      <c r="D51" s="8" t="s">
        <v>14</v>
      </c>
      <c r="E51" s="17">
        <v>218240</v>
      </c>
      <c r="F51" s="9">
        <f t="shared" si="2"/>
        <v>1012633.6</v>
      </c>
    </row>
    <row r="52" spans="1:6" x14ac:dyDescent="0.3">
      <c r="A52" s="10" t="s">
        <v>61</v>
      </c>
      <c r="B52" s="10" t="s">
        <v>62</v>
      </c>
      <c r="C52" s="17">
        <v>8.26</v>
      </c>
      <c r="D52" s="8" t="s">
        <v>14</v>
      </c>
      <c r="E52" s="17">
        <v>218240</v>
      </c>
      <c r="F52" s="9">
        <f t="shared" si="2"/>
        <v>1802662.4</v>
      </c>
    </row>
    <row r="53" spans="1:6" x14ac:dyDescent="0.3">
      <c r="A53" s="10" t="s">
        <v>63</v>
      </c>
      <c r="B53" s="10" t="s">
        <v>64</v>
      </c>
      <c r="C53" s="17">
        <v>12</v>
      </c>
      <c r="D53" s="8" t="s">
        <v>14</v>
      </c>
      <c r="E53" s="17">
        <v>218240</v>
      </c>
      <c r="F53" s="9">
        <f t="shared" si="2"/>
        <v>2618880</v>
      </c>
    </row>
    <row r="54" spans="1:6" x14ac:dyDescent="0.3">
      <c r="A54" s="10" t="s">
        <v>65</v>
      </c>
      <c r="B54" s="10" t="s">
        <v>66</v>
      </c>
      <c r="C54" s="17">
        <v>13.95</v>
      </c>
      <c r="D54" s="8" t="s">
        <v>14</v>
      </c>
      <c r="E54" s="17">
        <v>218240</v>
      </c>
      <c r="F54" s="9">
        <f t="shared" si="2"/>
        <v>3044448</v>
      </c>
    </row>
    <row r="55" spans="1:6" x14ac:dyDescent="0.3">
      <c r="A55" s="10" t="s">
        <v>67</v>
      </c>
      <c r="B55" s="10" t="s">
        <v>68</v>
      </c>
      <c r="C55" s="16">
        <v>1.02</v>
      </c>
      <c r="D55" s="8" t="s">
        <v>14</v>
      </c>
      <c r="E55" s="17">
        <v>218240</v>
      </c>
      <c r="F55" s="9">
        <f t="shared" si="2"/>
        <v>222604.80000000002</v>
      </c>
    </row>
    <row r="56" spans="1:6" x14ac:dyDescent="0.3">
      <c r="A56" s="10" t="s">
        <v>69</v>
      </c>
      <c r="B56" s="10" t="s">
        <v>70</v>
      </c>
      <c r="C56" s="16">
        <v>2.59</v>
      </c>
      <c r="D56" s="8" t="s">
        <v>14</v>
      </c>
      <c r="E56" s="17">
        <v>218240</v>
      </c>
      <c r="F56" s="9">
        <f t="shared" si="2"/>
        <v>565241.59999999998</v>
      </c>
    </row>
    <row r="57" spans="1:6" x14ac:dyDescent="0.3">
      <c r="A57" s="21"/>
      <c r="B57" s="21" t="s">
        <v>71</v>
      </c>
      <c r="C57" s="21"/>
      <c r="D57" s="22"/>
      <c r="E57" s="21"/>
      <c r="F57" s="23"/>
    </row>
    <row r="58" spans="1:6" x14ac:dyDescent="0.3">
      <c r="A58" s="10" t="s">
        <v>72</v>
      </c>
      <c r="B58" s="10" t="s">
        <v>73</v>
      </c>
      <c r="C58" s="16">
        <v>1512</v>
      </c>
      <c r="D58" s="8" t="s">
        <v>74</v>
      </c>
      <c r="E58" s="17">
        <v>2500</v>
      </c>
      <c r="F58" s="9">
        <f t="shared" ref="F58:F64" si="3">C58*E58</f>
        <v>3780000</v>
      </c>
    </row>
    <row r="59" spans="1:6" x14ac:dyDescent="0.3">
      <c r="A59" s="10" t="s">
        <v>75</v>
      </c>
      <c r="B59" s="10" t="s">
        <v>76</v>
      </c>
      <c r="C59" s="16">
        <v>445.44</v>
      </c>
      <c r="D59" s="8" t="s">
        <v>74</v>
      </c>
      <c r="E59" s="17">
        <v>2500</v>
      </c>
      <c r="F59" s="9">
        <f t="shared" si="3"/>
        <v>1113600</v>
      </c>
    </row>
    <row r="60" spans="1:6" x14ac:dyDescent="0.3">
      <c r="A60" s="10" t="s">
        <v>77</v>
      </c>
      <c r="B60" s="10" t="s">
        <v>78</v>
      </c>
      <c r="C60" s="16">
        <v>792.96</v>
      </c>
      <c r="D60" s="8" t="s">
        <v>74</v>
      </c>
      <c r="E60" s="17">
        <v>2500</v>
      </c>
      <c r="F60" s="9">
        <f t="shared" si="3"/>
        <v>1982400</v>
      </c>
    </row>
    <row r="61" spans="1:6" x14ac:dyDescent="0.3">
      <c r="A61" s="10" t="s">
        <v>79</v>
      </c>
      <c r="B61" s="10" t="s">
        <v>80</v>
      </c>
      <c r="C61" s="16">
        <v>477.75</v>
      </c>
      <c r="D61" s="8" t="s">
        <v>74</v>
      </c>
      <c r="E61" s="17">
        <v>2500</v>
      </c>
      <c r="F61" s="9">
        <f t="shared" si="3"/>
        <v>1194375</v>
      </c>
    </row>
    <row r="62" spans="1:6" x14ac:dyDescent="0.3">
      <c r="A62" s="10" t="s">
        <v>81</v>
      </c>
      <c r="B62" s="10" t="s">
        <v>82</v>
      </c>
      <c r="C62" s="16">
        <v>902.72</v>
      </c>
      <c r="D62" s="8" t="s">
        <v>74</v>
      </c>
      <c r="E62" s="17">
        <v>2500</v>
      </c>
      <c r="F62" s="9">
        <f t="shared" si="3"/>
        <v>2256800</v>
      </c>
    </row>
    <row r="63" spans="1:6" x14ac:dyDescent="0.3">
      <c r="A63" s="10" t="s">
        <v>83</v>
      </c>
      <c r="B63" s="10" t="s">
        <v>84</v>
      </c>
      <c r="C63" s="16">
        <v>122.4</v>
      </c>
      <c r="D63" s="8" t="s">
        <v>74</v>
      </c>
      <c r="E63" s="17">
        <v>2500</v>
      </c>
      <c r="F63" s="9">
        <f t="shared" si="3"/>
        <v>306000</v>
      </c>
    </row>
    <row r="64" spans="1:6" x14ac:dyDescent="0.3">
      <c r="A64" s="10" t="s">
        <v>85</v>
      </c>
      <c r="B64" s="10" t="s">
        <v>86</v>
      </c>
      <c r="C64" s="16">
        <v>248.64</v>
      </c>
      <c r="D64" s="8" t="s">
        <v>74</v>
      </c>
      <c r="E64" s="17">
        <v>2500</v>
      </c>
      <c r="F64" s="9">
        <f t="shared" si="3"/>
        <v>621600</v>
      </c>
    </row>
    <row r="65" spans="1:6" s="24" customFormat="1" x14ac:dyDescent="0.3">
      <c r="A65" s="21"/>
      <c r="B65" s="21" t="s">
        <v>87</v>
      </c>
      <c r="C65" s="21"/>
      <c r="D65" s="22"/>
      <c r="E65" s="21"/>
      <c r="F65" s="23"/>
    </row>
    <row r="66" spans="1:6" x14ac:dyDescent="0.3">
      <c r="A66" s="10" t="s">
        <v>88</v>
      </c>
      <c r="B66" s="10" t="s">
        <v>89</v>
      </c>
      <c r="C66" s="17">
        <v>38.83</v>
      </c>
      <c r="D66" s="8" t="s">
        <v>9</v>
      </c>
      <c r="E66" s="17">
        <v>11880</v>
      </c>
      <c r="F66" s="9">
        <f t="shared" ref="F66:F72" si="4">C66*E66</f>
        <v>461300.39999999997</v>
      </c>
    </row>
    <row r="67" spans="1:6" x14ac:dyDescent="0.3">
      <c r="A67" s="10" t="s">
        <v>90</v>
      </c>
      <c r="B67" s="10" t="s">
        <v>91</v>
      </c>
      <c r="C67" s="16">
        <v>42.99</v>
      </c>
      <c r="D67" s="8" t="s">
        <v>9</v>
      </c>
      <c r="E67" s="17">
        <v>11880</v>
      </c>
      <c r="F67" s="9">
        <f t="shared" si="4"/>
        <v>510721.2</v>
      </c>
    </row>
    <row r="68" spans="1:6" x14ac:dyDescent="0.3">
      <c r="A68" s="10" t="s">
        <v>92</v>
      </c>
      <c r="B68" s="10" t="s">
        <v>93</v>
      </c>
      <c r="C68" s="16">
        <v>94.22</v>
      </c>
      <c r="D68" s="8" t="s">
        <v>9</v>
      </c>
      <c r="E68" s="17">
        <v>11880</v>
      </c>
      <c r="F68" s="9">
        <f t="shared" si="4"/>
        <v>1119333.6000000001</v>
      </c>
    </row>
    <row r="69" spans="1:6" x14ac:dyDescent="0.3">
      <c r="A69" s="10" t="s">
        <v>94</v>
      </c>
      <c r="B69" s="10" t="s">
        <v>95</v>
      </c>
      <c r="C69" s="16">
        <v>83.98</v>
      </c>
      <c r="D69" s="8" t="s">
        <v>9</v>
      </c>
      <c r="E69" s="17">
        <v>11880</v>
      </c>
      <c r="F69" s="9">
        <f t="shared" si="4"/>
        <v>997682.4</v>
      </c>
    </row>
    <row r="70" spans="1:6" x14ac:dyDescent="0.3">
      <c r="A70" s="10" t="s">
        <v>96</v>
      </c>
      <c r="B70" s="10" t="s">
        <v>97</v>
      </c>
      <c r="C70" s="16">
        <v>111.6</v>
      </c>
      <c r="D70" s="8" t="s">
        <v>9</v>
      </c>
      <c r="E70" s="17">
        <v>11880</v>
      </c>
      <c r="F70" s="9">
        <f t="shared" si="4"/>
        <v>1325808</v>
      </c>
    </row>
    <row r="71" spans="1:6" x14ac:dyDescent="0.3">
      <c r="A71" s="10" t="s">
        <v>98</v>
      </c>
      <c r="B71" s="10" t="s">
        <v>99</v>
      </c>
      <c r="C71" s="16">
        <v>15.186</v>
      </c>
      <c r="D71" s="8" t="s">
        <v>9</v>
      </c>
      <c r="E71" s="17">
        <v>11880</v>
      </c>
      <c r="F71" s="9">
        <f t="shared" si="4"/>
        <v>180409.68</v>
      </c>
    </row>
    <row r="72" spans="1:6" x14ac:dyDescent="0.3">
      <c r="A72" s="10" t="s">
        <v>100</v>
      </c>
      <c r="B72" s="10" t="s">
        <v>101</v>
      </c>
      <c r="C72" s="16">
        <v>85.239000000000004</v>
      </c>
      <c r="D72" s="8" t="s">
        <v>9</v>
      </c>
      <c r="E72" s="17">
        <v>11880</v>
      </c>
      <c r="F72" s="9">
        <f t="shared" si="4"/>
        <v>1012639.3200000001</v>
      </c>
    </row>
    <row r="73" spans="1:6" x14ac:dyDescent="0.3">
      <c r="B73" s="18" t="s">
        <v>102</v>
      </c>
      <c r="C73" s="18"/>
      <c r="D73" s="19"/>
      <c r="E73" s="18"/>
      <c r="F73" s="20">
        <f>SUM(F49:F72)</f>
        <v>29566419.999999996</v>
      </c>
    </row>
    <row r="75" spans="1:6" x14ac:dyDescent="0.3">
      <c r="A75" s="12" t="s">
        <v>103</v>
      </c>
      <c r="B75" s="12" t="s">
        <v>104</v>
      </c>
      <c r="C75" s="13"/>
      <c r="D75" s="14"/>
      <c r="E75" s="13"/>
      <c r="F75" s="15"/>
    </row>
    <row r="76" spans="1:6" x14ac:dyDescent="0.3">
      <c r="A76" s="10"/>
      <c r="B76" s="10" t="s">
        <v>105</v>
      </c>
      <c r="C76" s="10"/>
      <c r="E76" s="10"/>
    </row>
    <row r="77" spans="1:6" x14ac:dyDescent="0.3">
      <c r="A77" s="10" t="s">
        <v>106</v>
      </c>
      <c r="B77" s="10" t="s">
        <v>107</v>
      </c>
      <c r="C77" s="16">
        <v>35</v>
      </c>
      <c r="D77" s="8" t="s">
        <v>108</v>
      </c>
      <c r="E77" s="17">
        <v>10000</v>
      </c>
      <c r="F77" s="9">
        <f>C77*E77</f>
        <v>350000</v>
      </c>
    </row>
    <row r="78" spans="1:6" x14ac:dyDescent="0.3">
      <c r="A78" s="10"/>
      <c r="B78" s="18" t="s">
        <v>252</v>
      </c>
      <c r="C78" s="10"/>
      <c r="E78" s="10"/>
    </row>
    <row r="79" spans="1:6" x14ac:dyDescent="0.3">
      <c r="A79" s="10" t="s">
        <v>106</v>
      </c>
      <c r="B79" s="10" t="s">
        <v>250</v>
      </c>
      <c r="C79" s="16">
        <v>64.650000000000006</v>
      </c>
      <c r="D79" s="8" t="s">
        <v>9</v>
      </c>
      <c r="E79" s="17">
        <v>25000</v>
      </c>
      <c r="F79" s="9">
        <f>C79*E79</f>
        <v>1616250.0000000002</v>
      </c>
    </row>
    <row r="80" spans="1:6" x14ac:dyDescent="0.3">
      <c r="A80" s="10" t="s">
        <v>109</v>
      </c>
      <c r="B80" s="10" t="s">
        <v>251</v>
      </c>
      <c r="C80" s="16">
        <v>139.88</v>
      </c>
      <c r="D80" s="8" t="s">
        <v>9</v>
      </c>
      <c r="E80" s="17">
        <v>25000</v>
      </c>
      <c r="F80" s="9">
        <f>C80*E80</f>
        <v>3497000</v>
      </c>
    </row>
    <row r="81" spans="1:6" x14ac:dyDescent="0.3">
      <c r="A81" s="10"/>
      <c r="B81" s="10" t="s">
        <v>110</v>
      </c>
      <c r="C81" s="10"/>
      <c r="E81" s="10"/>
    </row>
    <row r="82" spans="1:6" x14ac:dyDescent="0.3">
      <c r="A82" s="10" t="s">
        <v>111</v>
      </c>
      <c r="B82" s="10" t="s">
        <v>112</v>
      </c>
      <c r="C82" s="16">
        <v>269.18</v>
      </c>
      <c r="D82" s="8" t="s">
        <v>9</v>
      </c>
      <c r="E82" s="17">
        <v>7920</v>
      </c>
      <c r="F82" s="9">
        <f>C82*E82</f>
        <v>2131905.6</v>
      </c>
    </row>
    <row r="83" spans="1:6" x14ac:dyDescent="0.3">
      <c r="A83" s="10" t="s">
        <v>113</v>
      </c>
      <c r="B83" s="10" t="s">
        <v>114</v>
      </c>
      <c r="C83" s="16">
        <v>139.88</v>
      </c>
      <c r="D83" s="8" t="s">
        <v>9</v>
      </c>
      <c r="E83" s="17">
        <v>7920</v>
      </c>
      <c r="F83" s="9">
        <f>C83*E83</f>
        <v>1107849.5999999999</v>
      </c>
    </row>
    <row r="84" spans="1:6" x14ac:dyDescent="0.3">
      <c r="B84" s="18" t="s">
        <v>115</v>
      </c>
      <c r="C84" s="18"/>
      <c r="D84" s="19"/>
      <c r="E84" s="18"/>
      <c r="F84" s="20">
        <f>SUM(F76:F83)</f>
        <v>8703005.1999999993</v>
      </c>
    </row>
    <row r="86" spans="1:6" x14ac:dyDescent="0.3">
      <c r="A86" s="12" t="s">
        <v>116</v>
      </c>
      <c r="B86" s="12" t="s">
        <v>117</v>
      </c>
      <c r="C86" s="13"/>
      <c r="D86" s="14"/>
      <c r="E86" s="13"/>
      <c r="F86" s="15"/>
    </row>
    <row r="87" spans="1:6" s="24" customFormat="1" x14ac:dyDescent="0.3">
      <c r="A87" s="21"/>
      <c r="B87" s="21" t="s">
        <v>118</v>
      </c>
      <c r="C87" s="21"/>
      <c r="D87" s="22"/>
      <c r="E87" s="21"/>
      <c r="F87" s="23"/>
    </row>
    <row r="88" spans="1:6" x14ac:dyDescent="0.3">
      <c r="A88" s="10" t="s">
        <v>119</v>
      </c>
      <c r="B88" s="10" t="s">
        <v>120</v>
      </c>
      <c r="C88" s="16">
        <v>3</v>
      </c>
      <c r="D88" s="8" t="s">
        <v>121</v>
      </c>
      <c r="E88" s="17">
        <v>582120</v>
      </c>
      <c r="F88" s="9">
        <f>C88*E88</f>
        <v>1746360</v>
      </c>
    </row>
    <row r="89" spans="1:6" x14ac:dyDescent="0.3">
      <c r="A89" s="10" t="s">
        <v>122</v>
      </c>
      <c r="B89" s="10" t="s">
        <v>123</v>
      </c>
      <c r="C89" s="16">
        <v>2</v>
      </c>
      <c r="D89" s="8" t="s">
        <v>121</v>
      </c>
      <c r="E89" s="17">
        <v>297000</v>
      </c>
      <c r="F89" s="9">
        <f>C89*E89</f>
        <v>594000</v>
      </c>
    </row>
    <row r="90" spans="1:6" s="24" customFormat="1" x14ac:dyDescent="0.3">
      <c r="A90" s="21"/>
      <c r="B90" s="21" t="s">
        <v>124</v>
      </c>
      <c r="C90" s="21"/>
      <c r="D90" s="22"/>
      <c r="E90" s="21"/>
      <c r="F90" s="23"/>
    </row>
    <row r="91" spans="1:6" x14ac:dyDescent="0.3">
      <c r="A91" s="10" t="s">
        <v>125</v>
      </c>
      <c r="B91" s="10" t="s">
        <v>126</v>
      </c>
      <c r="C91" s="16">
        <v>5</v>
      </c>
      <c r="D91" s="8" t="s">
        <v>121</v>
      </c>
      <c r="E91" s="17">
        <v>294624</v>
      </c>
      <c r="F91" s="9">
        <f>C91*E91</f>
        <v>1473120</v>
      </c>
    </row>
    <row r="92" spans="1:6" x14ac:dyDescent="0.3">
      <c r="A92" s="10"/>
      <c r="B92" s="10" t="s">
        <v>127</v>
      </c>
      <c r="C92" s="10"/>
      <c r="E92" s="10"/>
    </row>
    <row r="93" spans="1:6" x14ac:dyDescent="0.3">
      <c r="A93" s="10" t="s">
        <v>128</v>
      </c>
      <c r="B93" s="10" t="s">
        <v>129</v>
      </c>
      <c r="C93" s="16">
        <v>5</v>
      </c>
      <c r="D93" s="8" t="s">
        <v>121</v>
      </c>
      <c r="E93" s="17">
        <v>110880</v>
      </c>
      <c r="F93" s="9">
        <f>C93*E93</f>
        <v>554400</v>
      </c>
    </row>
    <row r="94" spans="1:6" x14ac:dyDescent="0.3">
      <c r="A94" s="10" t="s">
        <v>130</v>
      </c>
      <c r="B94" s="10" t="s">
        <v>131</v>
      </c>
      <c r="C94" s="16">
        <v>2</v>
      </c>
      <c r="D94" s="8" t="s">
        <v>121</v>
      </c>
      <c r="E94" s="17">
        <v>110880</v>
      </c>
      <c r="F94" s="9">
        <f>C94*E94</f>
        <v>221760</v>
      </c>
    </row>
    <row r="95" spans="1:6" x14ac:dyDescent="0.3">
      <c r="B95" s="18" t="s">
        <v>132</v>
      </c>
      <c r="C95" s="18"/>
      <c r="D95" s="19"/>
      <c r="E95" s="18"/>
      <c r="F95" s="20">
        <f>SUM(F87:F94)</f>
        <v>4589640</v>
      </c>
    </row>
    <row r="97" spans="1:6" x14ac:dyDescent="0.3">
      <c r="A97" s="12" t="s">
        <v>133</v>
      </c>
      <c r="B97" s="12" t="s">
        <v>134</v>
      </c>
      <c r="C97" s="13"/>
      <c r="D97" s="14"/>
      <c r="E97" s="13"/>
      <c r="F97" s="15"/>
    </row>
    <row r="98" spans="1:6" x14ac:dyDescent="0.3">
      <c r="A98" s="10"/>
      <c r="B98" s="10" t="s">
        <v>135</v>
      </c>
      <c r="C98" s="10"/>
      <c r="E98" s="10"/>
    </row>
    <row r="99" spans="1:6" x14ac:dyDescent="0.3">
      <c r="A99" s="10" t="s">
        <v>136</v>
      </c>
      <c r="B99" s="10" t="s">
        <v>137</v>
      </c>
      <c r="C99" s="16">
        <v>79.709999999999994</v>
      </c>
      <c r="D99" s="8" t="s">
        <v>9</v>
      </c>
      <c r="E99" s="17">
        <v>9240</v>
      </c>
      <c r="F99" s="9">
        <f>C99*E99</f>
        <v>736520.39999999991</v>
      </c>
    </row>
    <row r="100" spans="1:6" x14ac:dyDescent="0.3">
      <c r="A100" s="10" t="s">
        <v>138</v>
      </c>
      <c r="B100" s="10" t="s">
        <v>139</v>
      </c>
      <c r="C100" s="16">
        <v>79.709999999999994</v>
      </c>
      <c r="D100" s="8" t="s">
        <v>9</v>
      </c>
      <c r="E100" s="17">
        <v>22000</v>
      </c>
      <c r="F100" s="9">
        <f>C100*E100</f>
        <v>1753619.9999999998</v>
      </c>
    </row>
    <row r="101" spans="1:6" x14ac:dyDescent="0.3">
      <c r="A101" s="10" t="s">
        <v>140</v>
      </c>
      <c r="B101" s="10" t="s">
        <v>141</v>
      </c>
      <c r="C101" s="16">
        <v>79.709999999999994</v>
      </c>
      <c r="D101" s="8" t="s">
        <v>9</v>
      </c>
      <c r="E101" s="17">
        <v>7500</v>
      </c>
      <c r="F101" s="9">
        <f>C101*E101</f>
        <v>597825</v>
      </c>
    </row>
    <row r="102" spans="1:6" x14ac:dyDescent="0.3">
      <c r="A102" s="10"/>
      <c r="B102" s="10" t="s">
        <v>142</v>
      </c>
      <c r="C102" s="10"/>
      <c r="E102" s="10"/>
    </row>
    <row r="103" spans="1:6" x14ac:dyDescent="0.3">
      <c r="A103" s="10" t="s">
        <v>143</v>
      </c>
      <c r="B103" s="10" t="s">
        <v>144</v>
      </c>
      <c r="C103" s="16">
        <v>189.88</v>
      </c>
      <c r="D103" s="8" t="s">
        <v>9</v>
      </c>
      <c r="E103" s="17">
        <v>15000</v>
      </c>
      <c r="F103" s="9">
        <f>C103*E103</f>
        <v>2848200</v>
      </c>
    </row>
    <row r="104" spans="1:6" x14ac:dyDescent="0.3">
      <c r="A104" s="10" t="s">
        <v>145</v>
      </c>
      <c r="B104" s="10" t="s">
        <v>146</v>
      </c>
      <c r="C104" s="16">
        <v>269.18</v>
      </c>
      <c r="D104" s="8" t="s">
        <v>9</v>
      </c>
      <c r="E104" s="17">
        <v>7500</v>
      </c>
      <c r="F104" s="9">
        <f>C104*E104</f>
        <v>2018850</v>
      </c>
    </row>
    <row r="105" spans="1:6" x14ac:dyDescent="0.3">
      <c r="B105" s="18" t="s">
        <v>147</v>
      </c>
      <c r="C105" s="18"/>
      <c r="D105" s="19"/>
      <c r="E105" s="18"/>
      <c r="F105" s="20">
        <f>SUM(F98:F104)</f>
        <v>7955015.3999999994</v>
      </c>
    </row>
    <row r="107" spans="1:6" x14ac:dyDescent="0.3">
      <c r="A107" s="12" t="s">
        <v>148</v>
      </c>
      <c r="B107" s="12" t="s">
        <v>149</v>
      </c>
      <c r="C107" s="13"/>
      <c r="D107" s="14"/>
      <c r="E107" s="13"/>
      <c r="F107" s="15"/>
    </row>
    <row r="108" spans="1:6" x14ac:dyDescent="0.3">
      <c r="A108" s="10"/>
      <c r="B108" s="10" t="s">
        <v>150</v>
      </c>
      <c r="C108" s="10"/>
      <c r="E108" s="10"/>
    </row>
    <row r="109" spans="1:6" x14ac:dyDescent="0.3">
      <c r="A109" s="10"/>
      <c r="B109" s="10"/>
      <c r="C109" s="10"/>
      <c r="E109" s="10"/>
    </row>
    <row r="110" spans="1:6" x14ac:dyDescent="0.3">
      <c r="A110" s="10" t="s">
        <v>151</v>
      </c>
      <c r="B110" s="10" t="s">
        <v>152</v>
      </c>
      <c r="C110" s="17">
        <v>13.15</v>
      </c>
      <c r="D110" s="8" t="s">
        <v>108</v>
      </c>
      <c r="E110" s="17">
        <v>8800</v>
      </c>
      <c r="F110" s="9">
        <f>C110*E110</f>
        <v>115720</v>
      </c>
    </row>
    <row r="111" spans="1:6" x14ac:dyDescent="0.3">
      <c r="A111" s="10"/>
      <c r="B111" s="10"/>
      <c r="C111" s="10"/>
      <c r="E111" s="10"/>
    </row>
    <row r="112" spans="1:6" x14ac:dyDescent="0.3">
      <c r="A112" s="10" t="s">
        <v>153</v>
      </c>
      <c r="B112" s="10" t="s">
        <v>154</v>
      </c>
      <c r="C112" s="17">
        <v>1</v>
      </c>
      <c r="D112" s="8" t="s">
        <v>155</v>
      </c>
      <c r="E112" s="17">
        <v>8800</v>
      </c>
      <c r="F112" s="9">
        <f>C112*E112</f>
        <v>8800</v>
      </c>
    </row>
    <row r="113" spans="1:6" x14ac:dyDescent="0.3">
      <c r="A113" s="10"/>
      <c r="B113" s="10" t="s">
        <v>156</v>
      </c>
      <c r="C113" s="10"/>
      <c r="E113" s="10"/>
    </row>
    <row r="114" spans="1:6" x14ac:dyDescent="0.3">
      <c r="A114" s="10" t="s">
        <v>157</v>
      </c>
      <c r="B114" s="10" t="s">
        <v>158</v>
      </c>
      <c r="C114" s="17">
        <v>10</v>
      </c>
      <c r="D114" s="8" t="s">
        <v>108</v>
      </c>
      <c r="E114" s="17">
        <v>58000</v>
      </c>
      <c r="F114" s="9">
        <f>C114*E114</f>
        <v>580000</v>
      </c>
    </row>
    <row r="115" spans="1:6" x14ac:dyDescent="0.3">
      <c r="A115" s="10"/>
      <c r="B115" s="10"/>
      <c r="C115" s="10"/>
      <c r="E115" s="10"/>
    </row>
    <row r="116" spans="1:6" x14ac:dyDescent="0.3">
      <c r="A116" s="10" t="s">
        <v>159</v>
      </c>
      <c r="B116" s="10" t="s">
        <v>160</v>
      </c>
      <c r="C116" s="17">
        <v>6</v>
      </c>
      <c r="D116" s="8" t="s">
        <v>155</v>
      </c>
      <c r="E116" s="17">
        <v>26400</v>
      </c>
      <c r="F116" s="9">
        <f>C116*E116</f>
        <v>158400</v>
      </c>
    </row>
    <row r="117" spans="1:6" x14ac:dyDescent="0.3">
      <c r="A117" s="10" t="s">
        <v>161</v>
      </c>
      <c r="B117" s="10" t="s">
        <v>253</v>
      </c>
      <c r="C117" s="17">
        <v>120</v>
      </c>
      <c r="D117" s="8" t="s">
        <v>9</v>
      </c>
      <c r="E117" s="17">
        <v>35000</v>
      </c>
      <c r="F117" s="9">
        <f>C117*E117</f>
        <v>4200000</v>
      </c>
    </row>
    <row r="118" spans="1:6" x14ac:dyDescent="0.3">
      <c r="A118" s="10" t="s">
        <v>254</v>
      </c>
      <c r="B118" s="10" t="s">
        <v>162</v>
      </c>
      <c r="C118" s="17">
        <v>6</v>
      </c>
      <c r="D118" s="8" t="s">
        <v>155</v>
      </c>
      <c r="E118" s="17">
        <v>26400</v>
      </c>
      <c r="F118" s="9">
        <f>C118*E118</f>
        <v>158400</v>
      </c>
    </row>
    <row r="119" spans="1:6" x14ac:dyDescent="0.3">
      <c r="B119" s="18" t="s">
        <v>163</v>
      </c>
      <c r="C119" s="18"/>
      <c r="D119" s="19"/>
      <c r="E119" s="18"/>
      <c r="F119" s="20">
        <f>SUM(F108:F118)</f>
        <v>5221320</v>
      </c>
    </row>
    <row r="121" spans="1:6" x14ac:dyDescent="0.3">
      <c r="A121" s="12" t="s">
        <v>164</v>
      </c>
      <c r="B121" s="12" t="s">
        <v>165</v>
      </c>
      <c r="C121" s="13"/>
      <c r="D121" s="14"/>
      <c r="E121" s="13"/>
      <c r="F121" s="15"/>
    </row>
    <row r="122" spans="1:6" s="24" customFormat="1" x14ac:dyDescent="0.3">
      <c r="A122" s="21"/>
      <c r="B122" s="21" t="s">
        <v>166</v>
      </c>
      <c r="C122" s="21"/>
      <c r="D122" s="22"/>
      <c r="E122" s="21"/>
      <c r="F122" s="23"/>
    </row>
    <row r="123" spans="1:6" x14ac:dyDescent="0.3">
      <c r="A123" s="10" t="s">
        <v>167</v>
      </c>
      <c r="B123" s="10" t="s">
        <v>168</v>
      </c>
      <c r="C123" s="16">
        <v>15.7</v>
      </c>
      <c r="D123" s="8" t="s">
        <v>169</v>
      </c>
      <c r="E123" s="17">
        <v>5280</v>
      </c>
      <c r="F123" s="9">
        <f t="shared" ref="F123:F137" si="5">C123*E123</f>
        <v>82896</v>
      </c>
    </row>
    <row r="124" spans="1:6" x14ac:dyDescent="0.3">
      <c r="A124" s="10" t="s">
        <v>170</v>
      </c>
      <c r="B124" s="10" t="s">
        <v>171</v>
      </c>
      <c r="C124" s="16">
        <v>21.77</v>
      </c>
      <c r="D124" s="8" t="s">
        <v>169</v>
      </c>
      <c r="E124" s="17">
        <v>75000</v>
      </c>
      <c r="F124" s="9">
        <f t="shared" si="5"/>
        <v>1632750</v>
      </c>
    </row>
    <row r="125" spans="1:6" x14ac:dyDescent="0.3">
      <c r="A125" s="10" t="s">
        <v>172</v>
      </c>
      <c r="B125" s="10" t="s">
        <v>173</v>
      </c>
      <c r="C125" s="16">
        <v>1.51</v>
      </c>
      <c r="D125" s="8" t="s">
        <v>169</v>
      </c>
      <c r="E125" s="17">
        <v>158400</v>
      </c>
      <c r="F125" s="9">
        <f t="shared" si="5"/>
        <v>239184</v>
      </c>
    </row>
    <row r="126" spans="1:6" x14ac:dyDescent="0.3">
      <c r="A126" s="10" t="s">
        <v>174</v>
      </c>
      <c r="B126" s="10" t="s">
        <v>175</v>
      </c>
      <c r="C126" s="16">
        <v>5.03</v>
      </c>
      <c r="D126" s="8" t="s">
        <v>169</v>
      </c>
      <c r="E126" s="17">
        <v>218240</v>
      </c>
      <c r="F126" s="9">
        <f t="shared" si="5"/>
        <v>1097747.2</v>
      </c>
    </row>
    <row r="127" spans="1:6" x14ac:dyDescent="0.3">
      <c r="A127" s="10" t="s">
        <v>176</v>
      </c>
      <c r="B127" s="10" t="s">
        <v>177</v>
      </c>
      <c r="C127" s="16">
        <v>80.05</v>
      </c>
      <c r="D127" s="8" t="s">
        <v>9</v>
      </c>
      <c r="E127" s="17">
        <v>11880</v>
      </c>
      <c r="F127" s="9">
        <f t="shared" si="5"/>
        <v>950994</v>
      </c>
    </row>
    <row r="128" spans="1:6" x14ac:dyDescent="0.3">
      <c r="A128" s="10" t="s">
        <v>178</v>
      </c>
      <c r="B128" s="10" t="s">
        <v>179</v>
      </c>
      <c r="C128" s="16">
        <v>2.37</v>
      </c>
      <c r="D128" s="8" t="s">
        <v>169</v>
      </c>
      <c r="E128" s="17">
        <v>218240</v>
      </c>
      <c r="F128" s="9">
        <f t="shared" si="5"/>
        <v>517228.80000000005</v>
      </c>
    </row>
    <row r="129" spans="1:6" x14ac:dyDescent="0.3">
      <c r="A129" s="10" t="s">
        <v>180</v>
      </c>
      <c r="B129" s="10" t="s">
        <v>181</v>
      </c>
      <c r="C129" s="16">
        <v>2</v>
      </c>
      <c r="D129" s="8" t="s">
        <v>169</v>
      </c>
      <c r="E129" s="17">
        <v>218240</v>
      </c>
      <c r="F129" s="9">
        <f t="shared" si="5"/>
        <v>436480</v>
      </c>
    </row>
    <row r="130" spans="1:6" x14ac:dyDescent="0.3">
      <c r="A130" s="10" t="s">
        <v>182</v>
      </c>
      <c r="B130" s="10" t="s">
        <v>183</v>
      </c>
      <c r="C130" s="16">
        <v>42.02</v>
      </c>
      <c r="D130" s="8" t="s">
        <v>184</v>
      </c>
      <c r="E130" s="17">
        <v>45000</v>
      </c>
      <c r="F130" s="9">
        <f t="shared" si="5"/>
        <v>1890900.0000000002</v>
      </c>
    </row>
    <row r="131" spans="1:6" x14ac:dyDescent="0.3">
      <c r="A131" s="10" t="s">
        <v>182</v>
      </c>
      <c r="B131" s="10" t="s">
        <v>255</v>
      </c>
      <c r="C131" s="16">
        <v>10</v>
      </c>
      <c r="D131" s="8" t="s">
        <v>14</v>
      </c>
      <c r="E131" s="17">
        <v>225000</v>
      </c>
      <c r="F131" s="9">
        <f t="shared" ref="F131" si="6">C131*E131</f>
        <v>2250000</v>
      </c>
    </row>
    <row r="132" spans="1:6" x14ac:dyDescent="0.3">
      <c r="A132" s="10" t="s">
        <v>185</v>
      </c>
      <c r="B132" s="10" t="s">
        <v>186</v>
      </c>
      <c r="C132" s="16">
        <v>96.38</v>
      </c>
      <c r="D132" s="8" t="s">
        <v>9</v>
      </c>
      <c r="E132" s="17">
        <v>10120</v>
      </c>
      <c r="F132" s="9">
        <f t="shared" si="5"/>
        <v>975365.6</v>
      </c>
    </row>
    <row r="133" spans="1:6" x14ac:dyDescent="0.3">
      <c r="A133" s="10" t="s">
        <v>187</v>
      </c>
      <c r="B133" s="10" t="s">
        <v>188</v>
      </c>
      <c r="C133" s="16">
        <v>70.03</v>
      </c>
      <c r="D133" s="8" t="s">
        <v>108</v>
      </c>
      <c r="E133" s="17">
        <v>20000</v>
      </c>
      <c r="F133" s="9">
        <f t="shared" si="5"/>
        <v>1400600</v>
      </c>
    </row>
    <row r="134" spans="1:6" x14ac:dyDescent="0.3">
      <c r="A134" s="10" t="s">
        <v>189</v>
      </c>
      <c r="B134" s="10" t="s">
        <v>190</v>
      </c>
      <c r="C134" s="16">
        <v>1</v>
      </c>
      <c r="D134" s="8" t="s">
        <v>155</v>
      </c>
      <c r="E134" s="17">
        <v>2000000</v>
      </c>
      <c r="F134" s="9">
        <f t="shared" si="5"/>
        <v>2000000</v>
      </c>
    </row>
    <row r="135" spans="1:6" x14ac:dyDescent="0.3">
      <c r="A135" s="10" t="s">
        <v>191</v>
      </c>
      <c r="B135" s="10" t="s">
        <v>192</v>
      </c>
      <c r="C135" s="16">
        <v>1</v>
      </c>
      <c r="D135" s="8" t="s">
        <v>155</v>
      </c>
      <c r="E135" s="17">
        <v>500000</v>
      </c>
      <c r="F135" s="9">
        <f t="shared" si="5"/>
        <v>500000</v>
      </c>
    </row>
    <row r="136" spans="1:6" x14ac:dyDescent="0.3">
      <c r="A136" s="10" t="s">
        <v>193</v>
      </c>
      <c r="B136" s="10" t="s">
        <v>194</v>
      </c>
      <c r="C136" s="16">
        <v>754.8</v>
      </c>
      <c r="D136" s="8" t="s">
        <v>74</v>
      </c>
      <c r="E136" s="17">
        <v>2500</v>
      </c>
      <c r="F136" s="9">
        <f t="shared" si="5"/>
        <v>1887000</v>
      </c>
    </row>
    <row r="137" spans="1:6" x14ac:dyDescent="0.3">
      <c r="A137" s="10" t="s">
        <v>195</v>
      </c>
      <c r="B137" s="10" t="s">
        <v>196</v>
      </c>
      <c r="C137" s="16">
        <v>1</v>
      </c>
      <c r="D137" s="8" t="s">
        <v>35</v>
      </c>
      <c r="E137" s="17">
        <v>1000000</v>
      </c>
      <c r="F137" s="9">
        <f t="shared" si="5"/>
        <v>1000000</v>
      </c>
    </row>
    <row r="138" spans="1:6" s="24" customFormat="1" x14ac:dyDescent="0.3">
      <c r="A138" s="21"/>
      <c r="B138" s="21" t="s">
        <v>197</v>
      </c>
      <c r="C138" s="21"/>
      <c r="D138" s="22"/>
      <c r="E138" s="21"/>
      <c r="F138" s="23"/>
    </row>
    <row r="139" spans="1:6" x14ac:dyDescent="0.3">
      <c r="A139" s="10" t="s">
        <v>198</v>
      </c>
      <c r="B139" s="10" t="s">
        <v>199</v>
      </c>
      <c r="C139" s="17">
        <v>269.14</v>
      </c>
      <c r="D139" s="8" t="s">
        <v>184</v>
      </c>
      <c r="E139" s="17">
        <v>3500</v>
      </c>
      <c r="F139" s="9">
        <f>C139*E139</f>
        <v>941990</v>
      </c>
    </row>
    <row r="140" spans="1:6" x14ac:dyDescent="0.3">
      <c r="A140" s="10" t="s">
        <v>200</v>
      </c>
      <c r="B140" s="10" t="s">
        <v>201</v>
      </c>
      <c r="C140" s="17">
        <v>9.11</v>
      </c>
      <c r="D140" s="8" t="s">
        <v>14</v>
      </c>
      <c r="E140" s="17">
        <v>95000</v>
      </c>
      <c r="F140" s="9">
        <f>C140*E140</f>
        <v>865450</v>
      </c>
    </row>
    <row r="141" spans="1:6" s="24" customFormat="1" x14ac:dyDescent="0.3">
      <c r="A141" s="21"/>
      <c r="B141" s="21" t="s">
        <v>202</v>
      </c>
      <c r="C141" s="21"/>
      <c r="D141" s="22"/>
      <c r="E141" s="21"/>
      <c r="F141" s="23"/>
    </row>
    <row r="142" spans="1:6" x14ac:dyDescent="0.3">
      <c r="A142" s="10" t="s">
        <v>203</v>
      </c>
      <c r="B142" s="10" t="s">
        <v>204</v>
      </c>
      <c r="C142" s="17">
        <v>1.02</v>
      </c>
      <c r="D142" s="8" t="s">
        <v>14</v>
      </c>
      <c r="E142" s="17">
        <v>25000</v>
      </c>
      <c r="F142" s="9">
        <f>C142*E142</f>
        <v>25500</v>
      </c>
    </row>
    <row r="143" spans="1:6" x14ac:dyDescent="0.3">
      <c r="A143" s="10" t="s">
        <v>205</v>
      </c>
      <c r="B143" s="10" t="s">
        <v>206</v>
      </c>
      <c r="C143" s="17">
        <v>1.37</v>
      </c>
      <c r="D143" s="8" t="s">
        <v>14</v>
      </c>
      <c r="E143" s="17">
        <v>218240</v>
      </c>
      <c r="F143" s="9">
        <f>C143*E143</f>
        <v>298988.80000000005</v>
      </c>
    </row>
    <row r="144" spans="1:6" x14ac:dyDescent="0.3">
      <c r="A144" s="10" t="s">
        <v>207</v>
      </c>
      <c r="B144" s="10" t="s">
        <v>208</v>
      </c>
      <c r="C144" s="17">
        <v>8.3699999999999992</v>
      </c>
      <c r="D144" s="8" t="s">
        <v>9</v>
      </c>
      <c r="E144" s="17">
        <v>8500</v>
      </c>
      <c r="F144" s="9">
        <f>C144*E144</f>
        <v>71145</v>
      </c>
    </row>
    <row r="145" spans="1:6" x14ac:dyDescent="0.3">
      <c r="A145" s="10" t="s">
        <v>209</v>
      </c>
      <c r="B145" s="10" t="s">
        <v>210</v>
      </c>
      <c r="C145" s="17">
        <v>26.8</v>
      </c>
      <c r="D145" s="8" t="s">
        <v>108</v>
      </c>
      <c r="E145" s="17">
        <v>7000</v>
      </c>
      <c r="F145" s="9">
        <f>C145*E145</f>
        <v>187600</v>
      </c>
    </row>
    <row r="146" spans="1:6" x14ac:dyDescent="0.3">
      <c r="A146" s="10" t="s">
        <v>211</v>
      </c>
      <c r="B146" s="10" t="s">
        <v>212</v>
      </c>
      <c r="C146" s="17">
        <v>0.6</v>
      </c>
      <c r="D146" s="8" t="s">
        <v>14</v>
      </c>
      <c r="E146" s="17">
        <v>75000</v>
      </c>
      <c r="F146" s="9">
        <f>C146*E146</f>
        <v>45000</v>
      </c>
    </row>
    <row r="147" spans="1:6" x14ac:dyDescent="0.3">
      <c r="B147" s="18" t="s">
        <v>213</v>
      </c>
      <c r="C147" s="18"/>
      <c r="D147" s="19"/>
      <c r="E147" s="18"/>
      <c r="F147" s="20">
        <f>SUM(F123:F146)</f>
        <v>19296819.400000002</v>
      </c>
    </row>
    <row r="149" spans="1:6" x14ac:dyDescent="0.3">
      <c r="A149" s="12" t="s">
        <v>214</v>
      </c>
      <c r="B149" s="12" t="s">
        <v>215</v>
      </c>
      <c r="C149" s="13"/>
      <c r="D149" s="14"/>
      <c r="E149" s="13"/>
      <c r="F149" s="15"/>
    </row>
    <row r="150" spans="1:6" x14ac:dyDescent="0.3">
      <c r="A150" s="10" t="s">
        <v>216</v>
      </c>
      <c r="B150" s="10" t="s">
        <v>217</v>
      </c>
      <c r="C150" s="17">
        <v>24.68</v>
      </c>
      <c r="D150" s="8" t="s">
        <v>14</v>
      </c>
      <c r="E150" s="17">
        <v>5280</v>
      </c>
      <c r="F150" s="9">
        <f>C150*E150</f>
        <v>130310.39999999999</v>
      </c>
    </row>
    <row r="151" spans="1:6" s="24" customFormat="1" x14ac:dyDescent="0.3">
      <c r="A151" s="21"/>
      <c r="B151" s="21" t="s">
        <v>218</v>
      </c>
      <c r="C151" s="21"/>
      <c r="D151" s="22"/>
      <c r="E151" s="21"/>
      <c r="F151" s="23"/>
    </row>
    <row r="152" spans="1:6" x14ac:dyDescent="0.3">
      <c r="A152" s="10" t="s">
        <v>219</v>
      </c>
      <c r="B152" s="10" t="s">
        <v>220</v>
      </c>
      <c r="C152" s="17">
        <v>1.73</v>
      </c>
      <c r="D152" s="8" t="s">
        <v>14</v>
      </c>
      <c r="E152" s="17">
        <v>218240</v>
      </c>
      <c r="F152" s="9">
        <f>C152*E152</f>
        <v>377555.20000000001</v>
      </c>
    </row>
    <row r="153" spans="1:6" x14ac:dyDescent="0.3">
      <c r="A153" s="10" t="s">
        <v>221</v>
      </c>
      <c r="B153" s="10" t="s">
        <v>222</v>
      </c>
      <c r="C153" s="17">
        <v>2.2999999999999998</v>
      </c>
      <c r="D153" s="8" t="s">
        <v>14</v>
      </c>
      <c r="E153" s="17">
        <v>218240</v>
      </c>
      <c r="F153" s="9">
        <f>C153*E153</f>
        <v>501951.99999999994</v>
      </c>
    </row>
    <row r="154" spans="1:6" x14ac:dyDescent="0.3">
      <c r="A154" s="10" t="s">
        <v>223</v>
      </c>
      <c r="B154" s="10" t="s">
        <v>224</v>
      </c>
      <c r="C154" s="17">
        <v>5.14</v>
      </c>
      <c r="D154" s="8" t="s">
        <v>14</v>
      </c>
      <c r="E154" s="17">
        <v>218240</v>
      </c>
      <c r="F154" s="9">
        <f>C154*E154</f>
        <v>1121753.5999999999</v>
      </c>
    </row>
    <row r="155" spans="1:6" x14ac:dyDescent="0.3">
      <c r="A155" s="10"/>
      <c r="B155" s="10" t="s">
        <v>225</v>
      </c>
      <c r="C155" s="10"/>
      <c r="E155" s="10"/>
    </row>
    <row r="156" spans="1:6" x14ac:dyDescent="0.3">
      <c r="A156" s="10" t="s">
        <v>226</v>
      </c>
      <c r="B156" s="10" t="s">
        <v>227</v>
      </c>
      <c r="C156" s="17">
        <v>359.71</v>
      </c>
      <c r="D156" s="8" t="s">
        <v>74</v>
      </c>
      <c r="E156" s="17">
        <v>2500</v>
      </c>
      <c r="F156" s="9">
        <f>C156*E156</f>
        <v>899275</v>
      </c>
    </row>
    <row r="157" spans="1:6" x14ac:dyDescent="0.3">
      <c r="A157" s="10" t="s">
        <v>228</v>
      </c>
      <c r="B157" s="10" t="s">
        <v>229</v>
      </c>
      <c r="C157" s="17">
        <v>798.92</v>
      </c>
      <c r="D157" s="8" t="s">
        <v>74</v>
      </c>
      <c r="E157" s="17">
        <v>2500</v>
      </c>
      <c r="F157" s="9">
        <f>C157*E157</f>
        <v>1997300</v>
      </c>
    </row>
    <row r="158" spans="1:6" x14ac:dyDescent="0.3">
      <c r="A158" s="10"/>
      <c r="B158" s="10" t="s">
        <v>230</v>
      </c>
      <c r="C158" s="10"/>
      <c r="E158" s="10"/>
    </row>
    <row r="159" spans="1:6" x14ac:dyDescent="0.3">
      <c r="A159" s="10" t="s">
        <v>231</v>
      </c>
      <c r="B159" s="10" t="s">
        <v>232</v>
      </c>
      <c r="C159" s="17">
        <v>102.73</v>
      </c>
      <c r="D159" s="8" t="s">
        <v>9</v>
      </c>
      <c r="E159" s="17">
        <v>11880</v>
      </c>
      <c r="F159" s="9">
        <f>C159*E159</f>
        <v>1220432.4000000001</v>
      </c>
    </row>
    <row r="160" spans="1:6" x14ac:dyDescent="0.3">
      <c r="A160" s="10" t="s">
        <v>233</v>
      </c>
      <c r="B160" s="10" t="s">
        <v>234</v>
      </c>
      <c r="C160" s="17">
        <v>1</v>
      </c>
      <c r="D160" s="8" t="s">
        <v>35</v>
      </c>
      <c r="E160" s="17">
        <v>500000</v>
      </c>
      <c r="F160" s="9">
        <f>C160*E160</f>
        <v>500000</v>
      </c>
    </row>
    <row r="161" spans="1:6" x14ac:dyDescent="0.3">
      <c r="A161" s="10" t="s">
        <v>235</v>
      </c>
      <c r="B161" s="10" t="s">
        <v>247</v>
      </c>
      <c r="C161" s="17">
        <v>1</v>
      </c>
      <c r="D161" s="8" t="s">
        <v>35</v>
      </c>
      <c r="E161" s="17">
        <v>1000000</v>
      </c>
      <c r="F161" s="9">
        <f>C161*E161</f>
        <v>1000000</v>
      </c>
    </row>
    <row r="162" spans="1:6" x14ac:dyDescent="0.3">
      <c r="B162" s="18" t="s">
        <v>236</v>
      </c>
      <c r="C162" s="18"/>
      <c r="D162" s="19"/>
      <c r="E162" s="18"/>
      <c r="F162" s="20">
        <f>SUM(F150:F161)</f>
        <v>7748578.5999999996</v>
      </c>
    </row>
    <row r="164" spans="1:6" x14ac:dyDescent="0.3">
      <c r="A164" s="12" t="s">
        <v>237</v>
      </c>
      <c r="B164" s="12" t="s">
        <v>238</v>
      </c>
      <c r="C164" s="13"/>
      <c r="D164" s="14"/>
      <c r="E164" s="13"/>
      <c r="F164" s="15"/>
    </row>
    <row r="165" spans="1:6" x14ac:dyDescent="0.3">
      <c r="A165" s="10"/>
      <c r="B165" s="10" t="s">
        <v>239</v>
      </c>
      <c r="C165" s="10"/>
      <c r="E165" s="10"/>
    </row>
    <row r="166" spans="1:6" x14ac:dyDescent="0.3">
      <c r="A166" s="10" t="s">
        <v>240</v>
      </c>
      <c r="B166" s="10" t="s">
        <v>239</v>
      </c>
      <c r="C166" s="16">
        <v>1</v>
      </c>
      <c r="D166" s="8" t="s">
        <v>35</v>
      </c>
      <c r="E166" s="17">
        <v>1430000</v>
      </c>
      <c r="F166" s="9">
        <f>C166*E166</f>
        <v>1430000</v>
      </c>
    </row>
    <row r="167" spans="1:6" x14ac:dyDescent="0.3">
      <c r="B167" s="18" t="s">
        <v>241</v>
      </c>
      <c r="C167" s="18"/>
      <c r="D167" s="19"/>
      <c r="E167" s="18"/>
      <c r="F167" s="20">
        <f>SUM(F166)</f>
        <v>1430000</v>
      </c>
    </row>
    <row r="169" spans="1:6" x14ac:dyDescent="0.3">
      <c r="A169" s="12" t="s">
        <v>242</v>
      </c>
      <c r="B169" s="12" t="s">
        <v>243</v>
      </c>
      <c r="C169" s="16">
        <v>1</v>
      </c>
      <c r="D169" s="8" t="s">
        <v>35</v>
      </c>
      <c r="E169" s="25"/>
      <c r="F169" s="15">
        <f>SUM(F19:F167)/2*10%</f>
        <v>9326752.9312000014</v>
      </c>
    </row>
    <row r="172" spans="1:6" x14ac:dyDescent="0.3">
      <c r="A172" s="1"/>
      <c r="B172" s="3" t="s">
        <v>246</v>
      </c>
      <c r="C172" s="1"/>
      <c r="D172" s="5"/>
      <c r="E172" s="1"/>
      <c r="F172" s="26">
        <f>SUM(F19:F168)/2+F169</f>
        <v>102594282.2432</v>
      </c>
    </row>
  </sheetData>
  <pageMargins left="0.74803149606299213" right="0.74803149606299213" top="0.98425196850393704" bottom="0.98425196850393704" header="0.51181102362204722" footer="0.51181102362204722"/>
  <pageSetup scale="81" fitToHeight="0" orientation="portrait" r:id="rId1"/>
  <headerFooter>
    <oddFooter>&amp;LTotal Builders Proposed final offer&amp;C&amp;P of &amp;N&amp;R&amp;D</oddFooter>
  </headerFooter>
  <rowBreaks count="4" manualBreakCount="4">
    <brk id="17" max="5" man="1"/>
    <brk id="64" max="5" man="1"/>
    <brk id="106" max="5" man="1"/>
    <brk id="148" max="5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416AEFCB-8752-4F90-A333-68E516AC06CC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 COST</vt:lpstr>
      <vt:lpstr>'BUDGET COST'!Print_Area</vt:lpstr>
      <vt:lpstr>'BUDGET COST'!Print_Titles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LEAD QS SAMUEL</dc:creator>
  <cp:lastModifiedBy>DIGITAL ESTIMATION SPECIFICATION</cp:lastModifiedBy>
  <cp:lastPrinted>2024-12-27T03:54:02Z</cp:lastPrinted>
  <dcterms:created xsi:type="dcterms:W3CDTF">2024-12-26T20:45:53Z</dcterms:created>
  <dcterms:modified xsi:type="dcterms:W3CDTF">2025-01-21T22:53:54Z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{416AEFCB-8752-4F90-A333-68E516AC06CC}</vt:lpwstr>
  </property>
</Properties>
</file>