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6675" windowHeight="4680" activeTab="2"/>
  </bookViews>
  <sheets>
    <sheet name="Plan1" sheetId="1" r:id="rId1"/>
    <sheet name="B" sheetId="3" r:id="rId2"/>
    <sheet name="Axb" sheetId="5" r:id="rId3"/>
  </sheets>
  <calcPr calcId="125725"/>
</workbook>
</file>

<file path=xl/calcChain.xml><?xml version="1.0" encoding="utf-8"?>
<calcChain xmlns="http://schemas.openxmlformats.org/spreadsheetml/2006/main">
  <c r="J3" i="3"/>
  <c r="C16" s="1"/>
  <c r="C5" i="5"/>
  <c r="C6"/>
  <c r="K5"/>
  <c r="I5"/>
  <c r="I4"/>
  <c r="L4"/>
  <c r="K4"/>
  <c r="J4"/>
  <c r="C7"/>
  <c r="V27"/>
  <c r="T29"/>
  <c r="C3" i="3"/>
  <c r="C7" s="1"/>
  <c r="G2" i="5"/>
  <c r="C3"/>
  <c r="E14" i="3"/>
  <c r="B17" s="1"/>
  <c r="B18" s="1"/>
  <c r="B19" s="1"/>
  <c r="B20" s="1"/>
  <c r="B21" s="1"/>
  <c r="B22" s="1"/>
  <c r="B23" s="1"/>
  <c r="B24" s="1"/>
  <c r="B25" s="1"/>
  <c r="H4" l="1"/>
  <c r="H5" s="1"/>
  <c r="H6" s="1"/>
  <c r="C6"/>
  <c r="C5"/>
  <c r="B10" i="5"/>
  <c r="C11" s="1"/>
  <c r="D12" s="1"/>
  <c r="E13" s="1"/>
  <c r="F14" s="1"/>
  <c r="G15" s="1"/>
  <c r="H16" s="1"/>
  <c r="I17" s="1"/>
  <c r="J18" s="1"/>
  <c r="K19" s="1"/>
  <c r="L20" s="1"/>
  <c r="M21" s="1"/>
  <c r="N22" s="1"/>
  <c r="O23" s="1"/>
  <c r="P24" s="1"/>
  <c r="Q25" s="1"/>
  <c r="R26" s="1"/>
  <c r="S27" s="1"/>
  <c r="T28" s="1"/>
  <c r="U29" s="1"/>
  <c r="C9"/>
  <c r="C25" i="3"/>
  <c r="B26"/>
  <c r="B27" s="1"/>
  <c r="B28" s="1"/>
  <c r="B29" s="1"/>
  <c r="B30" s="1"/>
  <c r="B31" s="1"/>
  <c r="B32" s="1"/>
  <c r="B33" s="1"/>
  <c r="B34" s="1"/>
  <c r="B35" s="1"/>
  <c r="B36" s="1"/>
  <c r="C17"/>
  <c r="C18"/>
  <c r="C27"/>
  <c r="J5" l="1"/>
  <c r="J4"/>
  <c r="H7"/>
  <c r="J6"/>
  <c r="D10" i="5"/>
  <c r="E11" s="1"/>
  <c r="F12" s="1"/>
  <c r="G13" s="1"/>
  <c r="H14" s="1"/>
  <c r="I15" s="1"/>
  <c r="J16" s="1"/>
  <c r="K17" s="1"/>
  <c r="L18" s="1"/>
  <c r="M19" s="1"/>
  <c r="N20" s="1"/>
  <c r="O21" s="1"/>
  <c r="P22" s="1"/>
  <c r="Q23" s="1"/>
  <c r="R24" s="1"/>
  <c r="S25" s="1"/>
  <c r="T26" s="1"/>
  <c r="U27" s="1"/>
  <c r="V28" s="1"/>
  <c r="C10"/>
  <c r="D11" s="1"/>
  <c r="E12" s="1"/>
  <c r="F13" s="1"/>
  <c r="G14" s="1"/>
  <c r="H15" s="1"/>
  <c r="I16" s="1"/>
  <c r="J17" s="1"/>
  <c r="K18" s="1"/>
  <c r="L19" s="1"/>
  <c r="M20" s="1"/>
  <c r="N21" s="1"/>
  <c r="O22" s="1"/>
  <c r="P23" s="1"/>
  <c r="Q24" s="1"/>
  <c r="R25" s="1"/>
  <c r="S26" s="1"/>
  <c r="T27" s="1"/>
  <c r="U28" s="1"/>
  <c r="B9"/>
  <c r="C26" i="3"/>
  <c r="C28"/>
  <c r="C19"/>
  <c r="H8" l="1"/>
  <c r="J7"/>
  <c r="V29" i="5"/>
  <c r="B33" s="1" a="1"/>
  <c r="C20" i="3"/>
  <c r="H9" l="1"/>
  <c r="J8"/>
  <c r="D33" i="5"/>
  <c r="Q49"/>
  <c r="L50"/>
  <c r="G51"/>
  <c r="B52"/>
  <c r="R52"/>
  <c r="M53"/>
  <c r="H50"/>
  <c r="C51"/>
  <c r="S51"/>
  <c r="N52"/>
  <c r="I53"/>
  <c r="U49"/>
  <c r="P50"/>
  <c r="K51"/>
  <c r="F52"/>
  <c r="V52"/>
  <c r="Q53"/>
  <c r="M49"/>
  <c r="D50"/>
  <c r="T50"/>
  <c r="O51"/>
  <c r="J52"/>
  <c r="E53"/>
  <c r="U53"/>
  <c r="E49"/>
  <c r="J48"/>
  <c r="O47"/>
  <c r="T46"/>
  <c r="D46"/>
  <c r="I45"/>
  <c r="N44"/>
  <c r="S43"/>
  <c r="C43"/>
  <c r="H42"/>
  <c r="M41"/>
  <c r="R40"/>
  <c r="B40"/>
  <c r="G39"/>
  <c r="L38"/>
  <c r="Q37"/>
  <c r="V36"/>
  <c r="F36"/>
  <c r="K35"/>
  <c r="P34"/>
  <c r="U33"/>
  <c r="E33"/>
  <c r="S52"/>
  <c r="H51"/>
  <c r="R49"/>
  <c r="G48"/>
  <c r="Q46"/>
  <c r="F45"/>
  <c r="P43"/>
  <c r="E42"/>
  <c r="O40"/>
  <c r="D39"/>
  <c r="N37"/>
  <c r="T35"/>
  <c r="Q34"/>
  <c r="V33"/>
  <c r="B33"/>
  <c r="G53"/>
  <c r="L52"/>
  <c r="Q51"/>
  <c r="V50"/>
  <c r="F50"/>
  <c r="K49"/>
  <c r="P48"/>
  <c r="U47"/>
  <c r="E47"/>
  <c r="J46"/>
  <c r="O45"/>
  <c r="T44"/>
  <c r="D44"/>
  <c r="I43"/>
  <c r="N42"/>
  <c r="S41"/>
  <c r="C41"/>
  <c r="H40"/>
  <c r="M39"/>
  <c r="R38"/>
  <c r="B38"/>
  <c r="G37"/>
  <c r="L36"/>
  <c r="Q35"/>
  <c r="V34"/>
  <c r="F34"/>
  <c r="K33"/>
  <c r="J53"/>
  <c r="T51"/>
  <c r="I50"/>
  <c r="S48"/>
  <c r="H47"/>
  <c r="R45"/>
  <c r="G44"/>
  <c r="Q42"/>
  <c r="F41"/>
  <c r="P39"/>
  <c r="E38"/>
  <c r="O36"/>
  <c r="D35"/>
  <c r="L53"/>
  <c r="Q52"/>
  <c r="V51"/>
  <c r="F51"/>
  <c r="K50"/>
  <c r="P49"/>
  <c r="U48"/>
  <c r="E48"/>
  <c r="J47"/>
  <c r="O46"/>
  <c r="T45"/>
  <c r="D45"/>
  <c r="I44"/>
  <c r="N43"/>
  <c r="S42"/>
  <c r="C42"/>
  <c r="H41"/>
  <c r="M40"/>
  <c r="R39"/>
  <c r="B39"/>
  <c r="G38"/>
  <c r="L37"/>
  <c r="Q36"/>
  <c r="V35"/>
  <c r="F35"/>
  <c r="K34"/>
  <c r="P33"/>
  <c r="I49"/>
  <c r="N48"/>
  <c r="S47"/>
  <c r="C47"/>
  <c r="H46"/>
  <c r="M45"/>
  <c r="R44"/>
  <c r="B44"/>
  <c r="G43"/>
  <c r="L42"/>
  <c r="Q41"/>
  <c r="V40"/>
  <c r="F40"/>
  <c r="K39"/>
  <c r="P38"/>
  <c r="U37"/>
  <c r="E37"/>
  <c r="J36"/>
  <c r="O35"/>
  <c r="T34"/>
  <c r="D34"/>
  <c r="I33"/>
  <c r="F53"/>
  <c r="P51"/>
  <c r="E50"/>
  <c r="O48"/>
  <c r="D47"/>
  <c r="N45"/>
  <c r="C44"/>
  <c r="M42"/>
  <c r="B41"/>
  <c r="L39"/>
  <c r="V37"/>
  <c r="G36"/>
  <c r="U34"/>
  <c r="E34"/>
  <c r="J33"/>
  <c r="K53"/>
  <c r="P52"/>
  <c r="U51"/>
  <c r="E51"/>
  <c r="J50"/>
  <c r="O49"/>
  <c r="T48"/>
  <c r="D48"/>
  <c r="I47"/>
  <c r="N46"/>
  <c r="S45"/>
  <c r="C45"/>
  <c r="H44"/>
  <c r="M43"/>
  <c r="R42"/>
  <c r="B42"/>
  <c r="G41"/>
  <c r="L40"/>
  <c r="Q39"/>
  <c r="V38"/>
  <c r="F38"/>
  <c r="K37"/>
  <c r="P36"/>
  <c r="U35"/>
  <c r="E35"/>
  <c r="J34"/>
  <c r="O33"/>
  <c r="R53"/>
  <c r="G52"/>
  <c r="Q50"/>
  <c r="F49"/>
  <c r="P47"/>
  <c r="E46"/>
  <c r="O44"/>
  <c r="D43"/>
  <c r="N41"/>
  <c r="C40"/>
  <c r="M38"/>
  <c r="B37"/>
  <c r="P35"/>
  <c r="P53"/>
  <c r="U52"/>
  <c r="E52"/>
  <c r="J51"/>
  <c r="O50"/>
  <c r="T49"/>
  <c r="D49"/>
  <c r="I48"/>
  <c r="N47"/>
  <c r="S46"/>
  <c r="C46"/>
  <c r="H45"/>
  <c r="M44"/>
  <c r="R43"/>
  <c r="B43"/>
  <c r="G42"/>
  <c r="L41"/>
  <c r="Q40"/>
  <c r="V39"/>
  <c r="F39"/>
  <c r="K38"/>
  <c r="P37"/>
  <c r="U36"/>
  <c r="E36"/>
  <c r="J35"/>
  <c r="O34"/>
  <c r="T33"/>
  <c r="I40"/>
  <c r="C38"/>
  <c r="M36"/>
  <c r="B35"/>
  <c r="L33"/>
  <c r="R48"/>
  <c r="B48"/>
  <c r="G47"/>
  <c r="L46"/>
  <c r="Q45"/>
  <c r="V44"/>
  <c r="F44"/>
  <c r="K43"/>
  <c r="P42"/>
  <c r="U41"/>
  <c r="E41"/>
  <c r="J40"/>
  <c r="O39"/>
  <c r="T38"/>
  <c r="D38"/>
  <c r="I37"/>
  <c r="N36"/>
  <c r="S35"/>
  <c r="C35"/>
  <c r="H34"/>
  <c r="M33"/>
  <c r="N53"/>
  <c r="C52"/>
  <c r="M50"/>
  <c r="B49"/>
  <c r="L47"/>
  <c r="V45"/>
  <c r="K44"/>
  <c r="U42"/>
  <c r="J41"/>
  <c r="T39"/>
  <c r="I38"/>
  <c r="S36"/>
  <c r="H35"/>
  <c r="I34"/>
  <c r="N33"/>
  <c r="O53"/>
  <c r="T52"/>
  <c r="D52"/>
  <c r="I51"/>
  <c r="N50"/>
  <c r="S49"/>
  <c r="C49"/>
  <c r="H48"/>
  <c r="M47"/>
  <c r="R46"/>
  <c r="B46"/>
  <c r="G45"/>
  <c r="L44"/>
  <c r="Q43"/>
  <c r="V42"/>
  <c r="F42"/>
  <c r="K41"/>
  <c r="P40"/>
  <c r="U39"/>
  <c r="E39"/>
  <c r="J38"/>
  <c r="O37"/>
  <c r="T36"/>
  <c r="D36"/>
  <c r="I35"/>
  <c r="N34"/>
  <c r="S33"/>
  <c r="C33"/>
  <c r="O52"/>
  <c r="D51"/>
  <c r="N49"/>
  <c r="C48"/>
  <c r="M46"/>
  <c r="B45"/>
  <c r="L43"/>
  <c r="V41"/>
  <c r="K40"/>
  <c r="U38"/>
  <c r="J37"/>
  <c r="C36"/>
  <c r="T53"/>
  <c r="D53"/>
  <c r="I52"/>
  <c r="N51"/>
  <c r="S50"/>
  <c r="C50"/>
  <c r="H49"/>
  <c r="M48"/>
  <c r="R47"/>
  <c r="B47"/>
  <c r="G46"/>
  <c r="L45"/>
  <c r="Q44"/>
  <c r="V43"/>
  <c r="F43"/>
  <c r="K42"/>
  <c r="P41"/>
  <c r="U40"/>
  <c r="E40"/>
  <c r="J39"/>
  <c r="O38"/>
  <c r="T37"/>
  <c r="D37"/>
  <c r="I36"/>
  <c r="N35"/>
  <c r="S34"/>
  <c r="C34"/>
  <c r="H33"/>
  <c r="V48"/>
  <c r="F48"/>
  <c r="K47"/>
  <c r="P46"/>
  <c r="U45"/>
  <c r="E45"/>
  <c r="J44"/>
  <c r="O43"/>
  <c r="T42"/>
  <c r="D42"/>
  <c r="I41"/>
  <c r="N40"/>
  <c r="S39"/>
  <c r="C39"/>
  <c r="H38"/>
  <c r="M37"/>
  <c r="R36"/>
  <c r="B36"/>
  <c r="G35"/>
  <c r="L34"/>
  <c r="Q33"/>
  <c r="V53"/>
  <c r="K52"/>
  <c r="U50"/>
  <c r="J49"/>
  <c r="T47"/>
  <c r="I46"/>
  <c r="S44"/>
  <c r="H43"/>
  <c r="R41"/>
  <c r="G40"/>
  <c r="Q38"/>
  <c r="F37"/>
  <c r="L35"/>
  <c r="M34"/>
  <c r="R33"/>
  <c r="S53"/>
  <c r="C53"/>
  <c r="H52"/>
  <c r="M51"/>
  <c r="R50"/>
  <c r="B50"/>
  <c r="G49"/>
  <c r="L48"/>
  <c r="Q47"/>
  <c r="V46"/>
  <c r="F46"/>
  <c r="K45"/>
  <c r="P44"/>
  <c r="U43"/>
  <c r="E43"/>
  <c r="J42"/>
  <c r="O41"/>
  <c r="T40"/>
  <c r="D40"/>
  <c r="I39"/>
  <c r="N38"/>
  <c r="S37"/>
  <c r="C37"/>
  <c r="H36"/>
  <c r="M35"/>
  <c r="R34"/>
  <c r="B34"/>
  <c r="G33"/>
  <c r="B53"/>
  <c r="L51"/>
  <c r="V49"/>
  <c r="K48"/>
  <c r="U46"/>
  <c r="J45"/>
  <c r="T43"/>
  <c r="I42"/>
  <c r="S40"/>
  <c r="H39"/>
  <c r="R37"/>
  <c r="K36"/>
  <c r="F33"/>
  <c r="H53"/>
  <c r="M52"/>
  <c r="R51"/>
  <c r="B51"/>
  <c r="G50"/>
  <c r="L49"/>
  <c r="Q48"/>
  <c r="V47"/>
  <c r="F47"/>
  <c r="K46"/>
  <c r="P45"/>
  <c r="U44"/>
  <c r="E44"/>
  <c r="J43"/>
  <c r="O42"/>
  <c r="T41"/>
  <c r="D41"/>
  <c r="N39"/>
  <c r="S38"/>
  <c r="H37"/>
  <c r="R35"/>
  <c r="G34"/>
  <c r="C29" i="3"/>
  <c r="C21"/>
  <c r="C30"/>
  <c r="H10" l="1"/>
  <c r="J9"/>
  <c r="B57" i="5" a="1"/>
  <c r="C22" i="3"/>
  <c r="C31"/>
  <c r="H11" l="1"/>
  <c r="J10"/>
  <c r="B59" i="5"/>
  <c r="B72"/>
  <c r="B73"/>
  <c r="B74"/>
  <c r="B58"/>
  <c r="B71"/>
  <c r="B76"/>
  <c r="B60"/>
  <c r="B57"/>
  <c r="B62"/>
  <c r="B75"/>
  <c r="B64"/>
  <c r="B65"/>
  <c r="B66"/>
  <c r="B61"/>
  <c r="B63"/>
  <c r="B68"/>
  <c r="B69"/>
  <c r="B70"/>
  <c r="B77"/>
  <c r="B67"/>
  <c r="C24" i="3"/>
  <c r="C23"/>
  <c r="C32"/>
  <c r="J11" l="1"/>
  <c r="H12"/>
  <c r="C33"/>
  <c r="J12" l="1"/>
  <c r="H13"/>
  <c r="C35"/>
  <c r="C34"/>
  <c r="J13" l="1"/>
  <c r="H14"/>
  <c r="J14" l="1"/>
  <c r="H15"/>
  <c r="J15" l="1"/>
  <c r="H16"/>
  <c r="J16" l="1"/>
  <c r="H17"/>
  <c r="J17" l="1"/>
  <c r="H18"/>
  <c r="J18" l="1"/>
  <c r="H19"/>
  <c r="J19" l="1"/>
  <c r="H20"/>
  <c r="J20" l="1"/>
  <c r="H21"/>
  <c r="J21" l="1"/>
  <c r="H22"/>
  <c r="J22" l="1"/>
  <c r="H23"/>
  <c r="J23" s="1"/>
  <c r="C36" s="1"/>
</calcChain>
</file>

<file path=xl/sharedStrings.xml><?xml version="1.0" encoding="utf-8"?>
<sst xmlns="http://schemas.openxmlformats.org/spreadsheetml/2006/main" count="89" uniqueCount="20">
  <si>
    <t>b</t>
  </si>
  <si>
    <t>a</t>
  </si>
  <si>
    <t>c</t>
  </si>
  <si>
    <t>A</t>
  </si>
  <si>
    <t>k</t>
  </si>
  <si>
    <t>h</t>
  </si>
  <si>
    <t>D</t>
  </si>
  <si>
    <t>H</t>
  </si>
  <si>
    <t>u</t>
  </si>
  <si>
    <t>kt</t>
  </si>
  <si>
    <t>B</t>
  </si>
  <si>
    <t>Xn+1</t>
  </si>
  <si>
    <t>A^-1</t>
  </si>
  <si>
    <t>t</t>
  </si>
  <si>
    <t>x</t>
  </si>
  <si>
    <t>phi 0</t>
  </si>
  <si>
    <t>B da analitica</t>
  </si>
  <si>
    <t>B antigo</t>
  </si>
  <si>
    <t>Coeficientes</t>
  </si>
  <si>
    <t>Condição de contorno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</si>
</sst>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2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1" xfId="0" applyNumberFormat="1" applyBorder="1"/>
    <xf numFmtId="0" fontId="1" fillId="0" borderId="1" xfId="0" applyFont="1" applyBorder="1"/>
    <xf numFmtId="0" fontId="0" fillId="2" borderId="3" xfId="0" applyFill="1" applyBorder="1" applyAlignment="1">
      <alignment horizontal="center" vertical="center" textRotation="90"/>
    </xf>
    <xf numFmtId="0" fontId="0" fillId="2" borderId="4" xfId="0" applyFill="1" applyBorder="1" applyAlignment="1">
      <alignment horizontal="center" vertical="center" textRotation="90"/>
    </xf>
    <xf numFmtId="0" fontId="0" fillId="2" borderId="5" xfId="0" applyFill="1" applyBorder="1" applyAlignment="1">
      <alignment horizontal="center" vertical="center" textRotation="90"/>
    </xf>
    <xf numFmtId="0" fontId="0" fillId="2" borderId="1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scatterChart>
        <c:scatterStyle val="smoothMarker"/>
        <c:ser>
          <c:idx val="0"/>
          <c:order val="0"/>
          <c:yVal>
            <c:numRef>
              <c:f>B!$C$16:$C$35</c:f>
              <c:numCache>
                <c:formatCode>General</c:formatCode>
                <c:ptCount val="20"/>
                <c:pt idx="0">
                  <c:v>1</c:v>
                </c:pt>
                <c:pt idx="1">
                  <c:v>0.58778525229247314</c:v>
                </c:pt>
                <c:pt idx="2">
                  <c:v>0.95105651629515353</c:v>
                </c:pt>
                <c:pt idx="3">
                  <c:v>0.95105651629515353</c:v>
                </c:pt>
                <c:pt idx="4">
                  <c:v>0.58778525229247325</c:v>
                </c:pt>
                <c:pt idx="5">
                  <c:v>1.22514845490862E-16</c:v>
                </c:pt>
                <c:pt idx="6">
                  <c:v>-0.58778525229247303</c:v>
                </c:pt>
                <c:pt idx="7">
                  <c:v>-0.95105651629515353</c:v>
                </c:pt>
                <c:pt idx="8">
                  <c:v>-0.95105651629515364</c:v>
                </c:pt>
                <c:pt idx="9">
                  <c:v>-0.58778525229247403</c:v>
                </c:pt>
                <c:pt idx="10">
                  <c:v>-1.1332081106818492E-15</c:v>
                </c:pt>
                <c:pt idx="11">
                  <c:v>0.58778525229247214</c:v>
                </c:pt>
                <c:pt idx="12">
                  <c:v>0.95105651629515353</c:v>
                </c:pt>
                <c:pt idx="13">
                  <c:v>0.95105651629515364</c:v>
                </c:pt>
                <c:pt idx="14">
                  <c:v>0.58778525229247336</c:v>
                </c:pt>
                <c:pt idx="15">
                  <c:v>-1.4088123029276645E-15</c:v>
                </c:pt>
                <c:pt idx="16">
                  <c:v>-0.58778525229247425</c:v>
                </c:pt>
                <c:pt idx="17">
                  <c:v>-0.95105651629515398</c:v>
                </c:pt>
                <c:pt idx="18">
                  <c:v>-0.95105651629515264</c:v>
                </c:pt>
                <c:pt idx="19">
                  <c:v>-0.58778525229247058</c:v>
                </c:pt>
              </c:numCache>
            </c:numRef>
          </c:yVal>
          <c:smooth val="1"/>
        </c:ser>
        <c:axId val="124646144"/>
        <c:axId val="124647680"/>
      </c:scatterChart>
      <c:valAx>
        <c:axId val="124646144"/>
        <c:scaling>
          <c:orientation val="minMax"/>
        </c:scaling>
        <c:axPos val="b"/>
        <c:tickLblPos val="nextTo"/>
        <c:crossAx val="124647680"/>
        <c:crosses val="autoZero"/>
        <c:crossBetween val="midCat"/>
      </c:valAx>
      <c:valAx>
        <c:axId val="124647680"/>
        <c:scaling>
          <c:orientation val="minMax"/>
        </c:scaling>
        <c:axPos val="l"/>
        <c:majorGridlines/>
        <c:numFmt formatCode="General" sourceLinked="1"/>
        <c:tickLblPos val="nextTo"/>
        <c:crossAx val="12464614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36" footer="0.3149606200000003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scatterChart>
        <c:scatterStyle val="smoothMarker"/>
        <c:ser>
          <c:idx val="0"/>
          <c:order val="0"/>
          <c:yVal>
            <c:numRef>
              <c:f>B!$J$3:$J$23</c:f>
              <c:numCache>
                <c:formatCode>General</c:formatCode>
                <c:ptCount val="21"/>
                <c:pt idx="0">
                  <c:v>1</c:v>
                </c:pt>
                <c:pt idx="1">
                  <c:v>0.58778525229247314</c:v>
                </c:pt>
                <c:pt idx="2">
                  <c:v>0.95105651629515353</c:v>
                </c:pt>
                <c:pt idx="3">
                  <c:v>0.95105651629515353</c:v>
                </c:pt>
                <c:pt idx="4">
                  <c:v>0.58778525229247325</c:v>
                </c:pt>
                <c:pt idx="5">
                  <c:v>1.22514845490862E-16</c:v>
                </c:pt>
                <c:pt idx="6">
                  <c:v>-0.58778525229247303</c:v>
                </c:pt>
                <c:pt idx="7">
                  <c:v>-0.95105651629515353</c:v>
                </c:pt>
                <c:pt idx="8">
                  <c:v>-0.95105651629515364</c:v>
                </c:pt>
                <c:pt idx="9">
                  <c:v>-0.58778525229247403</c:v>
                </c:pt>
                <c:pt idx="10">
                  <c:v>-1.1332081106818492E-15</c:v>
                </c:pt>
                <c:pt idx="11">
                  <c:v>0.58778525229247214</c:v>
                </c:pt>
                <c:pt idx="12">
                  <c:v>0.95105651629515353</c:v>
                </c:pt>
                <c:pt idx="13">
                  <c:v>0.95105651629515364</c:v>
                </c:pt>
                <c:pt idx="14">
                  <c:v>0.58778525229247336</c:v>
                </c:pt>
                <c:pt idx="15">
                  <c:v>-1.4088123029276645E-15</c:v>
                </c:pt>
                <c:pt idx="16">
                  <c:v>-0.58778525229247425</c:v>
                </c:pt>
                <c:pt idx="17">
                  <c:v>-0.95105651629515398</c:v>
                </c:pt>
                <c:pt idx="18">
                  <c:v>-0.95105651629515264</c:v>
                </c:pt>
                <c:pt idx="19">
                  <c:v>-0.58778525229247058</c:v>
                </c:pt>
                <c:pt idx="20">
                  <c:v>3.0626542968370529E-15</c:v>
                </c:pt>
              </c:numCache>
            </c:numRef>
          </c:yVal>
          <c:smooth val="1"/>
        </c:ser>
        <c:ser>
          <c:idx val="1"/>
          <c:order val="1"/>
          <c:yVal>
            <c:numRef>
              <c:f>B!$C$16:$C$35</c:f>
              <c:numCache>
                <c:formatCode>General</c:formatCode>
                <c:ptCount val="20"/>
                <c:pt idx="0">
                  <c:v>1</c:v>
                </c:pt>
                <c:pt idx="1">
                  <c:v>0.58778525229247314</c:v>
                </c:pt>
                <c:pt idx="2">
                  <c:v>0.95105651629515353</c:v>
                </c:pt>
                <c:pt idx="3">
                  <c:v>0.95105651629515353</c:v>
                </c:pt>
                <c:pt idx="4">
                  <c:v>0.58778525229247325</c:v>
                </c:pt>
                <c:pt idx="5">
                  <c:v>1.22514845490862E-16</c:v>
                </c:pt>
                <c:pt idx="6">
                  <c:v>-0.58778525229247303</c:v>
                </c:pt>
                <c:pt idx="7">
                  <c:v>-0.95105651629515353</c:v>
                </c:pt>
                <c:pt idx="8">
                  <c:v>-0.95105651629515364</c:v>
                </c:pt>
                <c:pt idx="9">
                  <c:v>-0.58778525229247403</c:v>
                </c:pt>
                <c:pt idx="10">
                  <c:v>-1.1332081106818492E-15</c:v>
                </c:pt>
                <c:pt idx="11">
                  <c:v>0.58778525229247214</c:v>
                </c:pt>
                <c:pt idx="12">
                  <c:v>0.95105651629515353</c:v>
                </c:pt>
                <c:pt idx="13">
                  <c:v>0.95105651629515364</c:v>
                </c:pt>
                <c:pt idx="14">
                  <c:v>0.58778525229247336</c:v>
                </c:pt>
                <c:pt idx="15">
                  <c:v>-1.4088123029276645E-15</c:v>
                </c:pt>
                <c:pt idx="16">
                  <c:v>-0.58778525229247425</c:v>
                </c:pt>
                <c:pt idx="17">
                  <c:v>-0.95105651629515398</c:v>
                </c:pt>
                <c:pt idx="18">
                  <c:v>-0.95105651629515264</c:v>
                </c:pt>
                <c:pt idx="19">
                  <c:v>-0.58778525229247058</c:v>
                </c:pt>
              </c:numCache>
            </c:numRef>
          </c:yVal>
          <c:smooth val="1"/>
        </c:ser>
        <c:axId val="126904960"/>
        <c:axId val="126910848"/>
      </c:scatterChart>
      <c:valAx>
        <c:axId val="126904960"/>
        <c:scaling>
          <c:orientation val="minMax"/>
        </c:scaling>
        <c:axPos val="b"/>
        <c:tickLblPos val="nextTo"/>
        <c:crossAx val="126910848"/>
        <c:crosses val="autoZero"/>
        <c:crossBetween val="midCat"/>
      </c:valAx>
      <c:valAx>
        <c:axId val="126910848"/>
        <c:scaling>
          <c:orientation val="minMax"/>
        </c:scaling>
        <c:axPos val="l"/>
        <c:majorGridlines/>
        <c:numFmt formatCode="General" sourceLinked="1"/>
        <c:tickLblPos val="nextTo"/>
        <c:crossAx val="12690496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36" footer="0.3149606200000003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scatterChart>
        <c:scatterStyle val="smoothMarker"/>
        <c:ser>
          <c:idx val="0"/>
          <c:order val="0"/>
          <c:yVal>
            <c:numRef>
              <c:f>B!$C$17:$C$36</c:f>
              <c:numCache>
                <c:formatCode>General</c:formatCode>
                <c:ptCount val="20"/>
                <c:pt idx="0">
                  <c:v>0.58778525229247314</c:v>
                </c:pt>
                <c:pt idx="1">
                  <c:v>0.95105651629515353</c:v>
                </c:pt>
                <c:pt idx="2">
                  <c:v>0.95105651629515353</c:v>
                </c:pt>
                <c:pt idx="3">
                  <c:v>0.58778525229247325</c:v>
                </c:pt>
                <c:pt idx="4">
                  <c:v>1.22514845490862E-16</c:v>
                </c:pt>
                <c:pt idx="5">
                  <c:v>-0.58778525229247303</c:v>
                </c:pt>
                <c:pt idx="6">
                  <c:v>-0.95105651629515353</c:v>
                </c:pt>
                <c:pt idx="7">
                  <c:v>-0.95105651629515364</c:v>
                </c:pt>
                <c:pt idx="8">
                  <c:v>-0.58778525229247403</c:v>
                </c:pt>
                <c:pt idx="9">
                  <c:v>-1.1332081106818492E-15</c:v>
                </c:pt>
                <c:pt idx="10">
                  <c:v>0.58778525229247214</c:v>
                </c:pt>
                <c:pt idx="11">
                  <c:v>0.95105651629515353</c:v>
                </c:pt>
                <c:pt idx="12">
                  <c:v>0.95105651629515364</c:v>
                </c:pt>
                <c:pt idx="13">
                  <c:v>0.58778525229247336</c:v>
                </c:pt>
                <c:pt idx="14">
                  <c:v>-1.4088123029276645E-15</c:v>
                </c:pt>
                <c:pt idx="15">
                  <c:v>-0.58778525229247425</c:v>
                </c:pt>
                <c:pt idx="16">
                  <c:v>-0.95105651629515398</c:v>
                </c:pt>
                <c:pt idx="17">
                  <c:v>-0.95105651629515264</c:v>
                </c:pt>
                <c:pt idx="18">
                  <c:v>-0.58778525229247058</c:v>
                </c:pt>
                <c:pt idx="19">
                  <c:v>3.0626542968370529E-15</c:v>
                </c:pt>
              </c:numCache>
            </c:numRef>
          </c:yVal>
          <c:smooth val="1"/>
        </c:ser>
        <c:axId val="86984576"/>
        <c:axId val="86781312"/>
      </c:scatterChart>
      <c:valAx>
        <c:axId val="86984576"/>
        <c:scaling>
          <c:orientation val="minMax"/>
        </c:scaling>
        <c:axPos val="b"/>
        <c:tickLblPos val="nextTo"/>
        <c:crossAx val="86781312"/>
        <c:crosses val="autoZero"/>
        <c:crossBetween val="midCat"/>
      </c:valAx>
      <c:valAx>
        <c:axId val="86781312"/>
        <c:scaling>
          <c:orientation val="minMax"/>
        </c:scaling>
        <c:axPos val="l"/>
        <c:majorGridlines/>
        <c:numFmt formatCode="General" sourceLinked="1"/>
        <c:tickLblPos val="nextTo"/>
        <c:crossAx val="8698457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scatterChart>
        <c:scatterStyle val="smoothMarker"/>
        <c:ser>
          <c:idx val="0"/>
          <c:order val="0"/>
          <c:yVal>
            <c:numRef>
              <c:f>Axb!$B$57:$B$77</c:f>
              <c:numCache>
                <c:formatCode>General</c:formatCode>
                <c:ptCount val="21"/>
                <c:pt idx="0">
                  <c:v>0</c:v>
                </c:pt>
                <c:pt idx="1">
                  <c:v>0.39185683486164874</c:v>
                </c:pt>
                <c:pt idx="2">
                  <c:v>0.76465662248398525</c:v>
                </c:pt>
                <c:pt idx="3">
                  <c:v>0.8889232183580974</c:v>
                </c:pt>
                <c:pt idx="4">
                  <c:v>0.68816457431434785</c:v>
                </c:pt>
                <c:pt idx="5">
                  <c:v>0.22938819143811606</c:v>
                </c:pt>
                <c:pt idx="6">
                  <c:v>-0.31539410438227666</c:v>
                </c:pt>
                <c:pt idx="7">
                  <c:v>-0.73916904565752783</c:v>
                </c:pt>
                <c:pt idx="8">
                  <c:v>-0.88042735941594508</c:v>
                </c:pt>
                <c:pt idx="9">
                  <c:v>-0.68533262133363104</c:v>
                </c:pt>
                <c:pt idx="10">
                  <c:v>-0.22844420711121108</c:v>
                </c:pt>
                <c:pt idx="11">
                  <c:v>0.31570876582457774</c:v>
                </c:pt>
                <c:pt idx="12">
                  <c:v>0.73927393280496156</c:v>
                </c:pt>
                <c:pt idx="13">
                  <c:v>0.88046232179842288</c:v>
                </c:pt>
                <c:pt idx="14">
                  <c:v>0.6853442754611232</c:v>
                </c:pt>
                <c:pt idx="15">
                  <c:v>0.22844809182037346</c:v>
                </c:pt>
                <c:pt idx="16">
                  <c:v>-0.31570747092152496</c:v>
                </c:pt>
                <c:pt idx="17">
                  <c:v>-0.73927350117061097</c:v>
                </c:pt>
                <c:pt idx="18">
                  <c:v>-0.88046217792030546</c:v>
                </c:pt>
                <c:pt idx="19">
                  <c:v>-0.68534422750174884</c:v>
                </c:pt>
                <c:pt idx="20">
                  <c:v>-0.22844807583391424</c:v>
                </c:pt>
              </c:numCache>
            </c:numRef>
          </c:yVal>
          <c:smooth val="1"/>
        </c:ser>
        <c:axId val="127057920"/>
        <c:axId val="127059456"/>
      </c:scatterChart>
      <c:valAx>
        <c:axId val="127057920"/>
        <c:scaling>
          <c:orientation val="minMax"/>
        </c:scaling>
        <c:axPos val="b"/>
        <c:tickLblPos val="nextTo"/>
        <c:crossAx val="127059456"/>
        <c:crosses val="autoZero"/>
        <c:crossBetween val="midCat"/>
      </c:valAx>
      <c:valAx>
        <c:axId val="127059456"/>
        <c:scaling>
          <c:orientation val="minMax"/>
        </c:scaling>
        <c:axPos val="l"/>
        <c:majorGridlines/>
        <c:numFmt formatCode="General" sourceLinked="1"/>
        <c:tickLblPos val="nextTo"/>
        <c:crossAx val="12705792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36" footer="0.31496062000000036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45</xdr:row>
      <xdr:rowOff>95250</xdr:rowOff>
    </xdr:from>
    <xdr:to>
      <xdr:col>7</xdr:col>
      <xdr:colOff>114300</xdr:colOff>
      <xdr:row>59</xdr:row>
      <xdr:rowOff>171450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571500</xdr:colOff>
      <xdr:row>5</xdr:row>
      <xdr:rowOff>133350</xdr:rowOff>
    </xdr:from>
    <xdr:to>
      <xdr:col>18</xdr:col>
      <xdr:colOff>266700</xdr:colOff>
      <xdr:row>20</xdr:row>
      <xdr:rowOff>19050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361950</xdr:colOff>
      <xdr:row>22</xdr:row>
      <xdr:rowOff>180975</xdr:rowOff>
    </xdr:from>
    <xdr:to>
      <xdr:col>17</xdr:col>
      <xdr:colOff>57150</xdr:colOff>
      <xdr:row>37</xdr:row>
      <xdr:rowOff>66675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59</xdr:row>
      <xdr:rowOff>161925</xdr:rowOff>
    </xdr:from>
    <xdr:to>
      <xdr:col>14</xdr:col>
      <xdr:colOff>161925</xdr:colOff>
      <xdr:row>74</xdr:row>
      <xdr:rowOff>47625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workbookViewId="0">
      <selection activeCell="L1" sqref="L1"/>
    </sheetView>
  </sheetViews>
  <sheetFormatPr defaultRowHeight="15"/>
  <sheetData>
    <row r="1" spans="1:19">
      <c r="A1" s="1" t="s">
        <v>0</v>
      </c>
      <c r="B1" s="1" t="s">
        <v>2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</row>
    <row r="2" spans="1:19">
      <c r="A2" s="1" t="s">
        <v>1</v>
      </c>
      <c r="B2" s="1" t="s">
        <v>0</v>
      </c>
      <c r="C2" s="1" t="s">
        <v>2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</row>
    <row r="3" spans="1:19">
      <c r="A3" s="1">
        <v>0</v>
      </c>
      <c r="B3" s="1" t="s">
        <v>1</v>
      </c>
      <c r="C3" s="1" t="s">
        <v>0</v>
      </c>
      <c r="D3" s="1" t="s">
        <v>2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</row>
    <row r="4" spans="1:19">
      <c r="A4" s="1">
        <v>0</v>
      </c>
      <c r="B4" s="1">
        <v>0</v>
      </c>
      <c r="C4" s="1" t="s">
        <v>1</v>
      </c>
      <c r="D4" s="1" t="s">
        <v>0</v>
      </c>
      <c r="E4" s="1" t="s">
        <v>2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</row>
    <row r="5" spans="1:19">
      <c r="A5" s="1">
        <v>0</v>
      </c>
      <c r="B5" s="1">
        <v>0</v>
      </c>
      <c r="C5" s="1">
        <v>0</v>
      </c>
      <c r="D5" s="1" t="s">
        <v>1</v>
      </c>
      <c r="E5" s="1" t="s">
        <v>0</v>
      </c>
      <c r="F5" s="1" t="s">
        <v>2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</row>
    <row r="6" spans="1:19">
      <c r="A6" s="1">
        <v>0</v>
      </c>
      <c r="B6" s="1">
        <v>0</v>
      </c>
      <c r="C6" s="1">
        <v>0</v>
      </c>
      <c r="D6" s="1">
        <v>0</v>
      </c>
      <c r="E6" s="1" t="s">
        <v>1</v>
      </c>
      <c r="F6" s="1" t="s">
        <v>0</v>
      </c>
      <c r="G6" s="1" t="s">
        <v>2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</row>
    <row r="7" spans="1:19">
      <c r="A7" s="1">
        <v>0</v>
      </c>
      <c r="B7" s="1">
        <v>0</v>
      </c>
      <c r="C7" s="1">
        <v>0</v>
      </c>
      <c r="D7" s="1">
        <v>0</v>
      </c>
      <c r="E7" s="1">
        <v>0</v>
      </c>
      <c r="F7" s="1" t="s">
        <v>1</v>
      </c>
      <c r="G7" s="1" t="s">
        <v>0</v>
      </c>
      <c r="H7" s="1" t="s">
        <v>2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</row>
    <row r="8" spans="1:19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 t="s">
        <v>1</v>
      </c>
      <c r="H8" s="1" t="s">
        <v>0</v>
      </c>
      <c r="I8" s="1" t="s">
        <v>2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</row>
    <row r="9" spans="1:19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 t="s">
        <v>1</v>
      </c>
      <c r="I9" s="1" t="s">
        <v>0</v>
      </c>
      <c r="J9" s="1" t="s">
        <v>2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</row>
    <row r="10" spans="1:19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 t="s">
        <v>1</v>
      </c>
      <c r="J10" s="1" t="s">
        <v>0</v>
      </c>
      <c r="K10" s="1" t="s">
        <v>2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</row>
    <row r="11" spans="1:19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 t="s">
        <v>1</v>
      </c>
      <c r="K11" s="1" t="s">
        <v>0</v>
      </c>
      <c r="L11" s="1" t="s">
        <v>2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</row>
    <row r="12" spans="1:19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 t="s">
        <v>1</v>
      </c>
      <c r="L12" s="1" t="s">
        <v>0</v>
      </c>
      <c r="M12" s="1" t="s">
        <v>2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</row>
    <row r="13" spans="1:19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 t="s">
        <v>1</v>
      </c>
      <c r="M13" s="1" t="s">
        <v>0</v>
      </c>
      <c r="N13" s="1" t="s">
        <v>2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</row>
    <row r="14" spans="1:19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 t="s">
        <v>1</v>
      </c>
      <c r="N14" s="1" t="s">
        <v>0</v>
      </c>
      <c r="O14" s="1" t="s">
        <v>2</v>
      </c>
      <c r="P14" s="1">
        <v>0</v>
      </c>
      <c r="Q14" s="1">
        <v>0</v>
      </c>
      <c r="R14" s="1">
        <v>0</v>
      </c>
      <c r="S14" s="1">
        <v>0</v>
      </c>
    </row>
    <row r="15" spans="1:19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 t="s">
        <v>1</v>
      </c>
      <c r="O15" s="1" t="s">
        <v>0</v>
      </c>
      <c r="P15" s="1" t="s">
        <v>2</v>
      </c>
      <c r="Q15" s="1">
        <v>0</v>
      </c>
      <c r="R15" s="1">
        <v>0</v>
      </c>
      <c r="S15" s="1">
        <v>0</v>
      </c>
    </row>
    <row r="16" spans="1:19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 t="s">
        <v>1</v>
      </c>
      <c r="P16" s="1" t="s">
        <v>0</v>
      </c>
      <c r="Q16" s="1" t="s">
        <v>2</v>
      </c>
      <c r="R16" s="1">
        <v>0</v>
      </c>
      <c r="S16" s="1">
        <v>0</v>
      </c>
    </row>
    <row r="17" spans="1:19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 t="s">
        <v>1</v>
      </c>
      <c r="Q17" s="1" t="s">
        <v>0</v>
      </c>
      <c r="R17" s="1" t="s">
        <v>2</v>
      </c>
      <c r="S17" s="1">
        <v>0</v>
      </c>
    </row>
    <row r="18" spans="1:19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 t="s">
        <v>1</v>
      </c>
      <c r="R18" s="1" t="s">
        <v>0</v>
      </c>
      <c r="S18" s="1" t="s">
        <v>2</v>
      </c>
    </row>
    <row r="19" spans="1:19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 t="s">
        <v>1</v>
      </c>
      <c r="S19" s="1" t="s">
        <v>0</v>
      </c>
    </row>
    <row r="20" spans="1:19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 t="s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topLeftCell="A13" workbookViewId="0">
      <selection activeCell="F36" sqref="F36"/>
    </sheetView>
  </sheetViews>
  <sheetFormatPr defaultRowHeight="15"/>
  <cols>
    <col min="3" max="3" width="12" bestFit="1" customWidth="1"/>
    <col min="4" max="4" width="15" customWidth="1"/>
    <col min="5" max="5" width="21" customWidth="1"/>
  </cols>
  <sheetData>
    <row r="1" spans="1:10">
      <c r="B1" t="s">
        <v>9</v>
      </c>
      <c r="C1">
        <v>0.05</v>
      </c>
      <c r="D1" t="s">
        <v>4</v>
      </c>
      <c r="E1">
        <v>1</v>
      </c>
      <c r="F1" t="s">
        <v>15</v>
      </c>
    </row>
    <row r="2" spans="1:10">
      <c r="B2" t="s">
        <v>6</v>
      </c>
      <c r="C2">
        <v>0.05</v>
      </c>
      <c r="D2" t="s">
        <v>13</v>
      </c>
      <c r="E2">
        <v>0</v>
      </c>
      <c r="H2" t="s">
        <v>14</v>
      </c>
      <c r="J2" s="4" t="s">
        <v>16</v>
      </c>
    </row>
    <row r="3" spans="1:10">
      <c r="B3" t="s">
        <v>7</v>
      </c>
      <c r="C3" s="3">
        <f>2/20</f>
        <v>0.1</v>
      </c>
      <c r="G3">
        <v>1</v>
      </c>
      <c r="H3">
        <v>0</v>
      </c>
      <c r="J3">
        <f>EXP(-4*PI()^2*SIN(2*PI()*$E$1*(H3-$C$4*$E$2)))</f>
        <v>1</v>
      </c>
    </row>
    <row r="4" spans="1:10">
      <c r="B4" s="2" t="s">
        <v>8</v>
      </c>
      <c r="C4">
        <v>1</v>
      </c>
      <c r="G4">
        <v>2</v>
      </c>
      <c r="H4">
        <f>H3+$E$14</f>
        <v>0.1</v>
      </c>
      <c r="J4">
        <f t="shared" ref="J4:J11" si="0">EXP(-$C$2*$E$1^2*$E$2)*SIN(2*PI()*$E$1*(H4-$C$4*$E$2))</f>
        <v>0.58778525229247314</v>
      </c>
    </row>
    <row r="5" spans="1:10">
      <c r="B5" t="s">
        <v>2</v>
      </c>
      <c r="C5">
        <f>($C$4/2*$C$3-$C$2/$C$3^2)</f>
        <v>-4.9499999999999993</v>
      </c>
      <c r="G5">
        <v>3</v>
      </c>
      <c r="H5">
        <f>H4+$E$14</f>
        <v>0.2</v>
      </c>
      <c r="J5">
        <f t="shared" si="0"/>
        <v>0.95105651629515353</v>
      </c>
    </row>
    <row r="6" spans="1:10">
      <c r="B6" t="s">
        <v>1</v>
      </c>
      <c r="C6">
        <f>-($C$4/2*$C$3+$C$2/$C$3^2)</f>
        <v>-5.0499999999999989</v>
      </c>
      <c r="G6">
        <v>4</v>
      </c>
      <c r="H6">
        <f t="shared" ref="H6:H22" si="1">H5+$E$14</f>
        <v>0.30000000000000004</v>
      </c>
      <c r="J6">
        <f t="shared" si="0"/>
        <v>0.95105651629515353</v>
      </c>
    </row>
    <row r="7" spans="1:10">
      <c r="B7" t="s">
        <v>0</v>
      </c>
      <c r="C7">
        <f>(1/$C$1)+2*$C$2/$C$3^2</f>
        <v>30</v>
      </c>
      <c r="G7">
        <v>5</v>
      </c>
      <c r="H7">
        <f t="shared" si="1"/>
        <v>0.4</v>
      </c>
      <c r="J7">
        <f t="shared" si="0"/>
        <v>0.58778525229247325</v>
      </c>
    </row>
    <row r="8" spans="1:10">
      <c r="G8">
        <v>6</v>
      </c>
      <c r="H8">
        <f t="shared" si="1"/>
        <v>0.5</v>
      </c>
      <c r="J8">
        <f t="shared" si="0"/>
        <v>1.22514845490862E-16</v>
      </c>
    </row>
    <row r="9" spans="1:10">
      <c r="G9">
        <v>7</v>
      </c>
      <c r="H9">
        <f t="shared" si="1"/>
        <v>0.6</v>
      </c>
      <c r="J9">
        <f t="shared" si="0"/>
        <v>-0.58778525229247303</v>
      </c>
    </row>
    <row r="10" spans="1:10">
      <c r="G10">
        <v>8</v>
      </c>
      <c r="H10">
        <f t="shared" si="1"/>
        <v>0.7</v>
      </c>
      <c r="J10">
        <f t="shared" si="0"/>
        <v>-0.95105651629515353</v>
      </c>
    </row>
    <row r="11" spans="1:10">
      <c r="G11">
        <v>9</v>
      </c>
      <c r="H11">
        <f t="shared" si="1"/>
        <v>0.79999999999999993</v>
      </c>
      <c r="J11">
        <f t="shared" si="0"/>
        <v>-0.95105651629515364</v>
      </c>
    </row>
    <row r="12" spans="1:10">
      <c r="G12">
        <v>10</v>
      </c>
      <c r="H12">
        <f t="shared" si="1"/>
        <v>0.89999999999999991</v>
      </c>
      <c r="J12">
        <f t="shared" ref="J12:J23" si="2">EXP(-$C$2*$E$1^2*$E$2)*SIN(2*PI()*$E$1*(H12-$C$4*$E$2))</f>
        <v>-0.58778525229247403</v>
      </c>
    </row>
    <row r="13" spans="1:10">
      <c r="G13">
        <v>11</v>
      </c>
      <c r="H13">
        <f t="shared" si="1"/>
        <v>0.99999999999999989</v>
      </c>
      <c r="J13">
        <f t="shared" si="2"/>
        <v>-1.1332081106818492E-15</v>
      </c>
    </row>
    <row r="14" spans="1:10">
      <c r="B14" t="s">
        <v>3</v>
      </c>
      <c r="C14">
        <v>1</v>
      </c>
      <c r="D14" t="s">
        <v>5</v>
      </c>
      <c r="E14">
        <f>2/20</f>
        <v>0.1</v>
      </c>
      <c r="G14">
        <v>12</v>
      </c>
      <c r="H14">
        <f t="shared" si="1"/>
        <v>1.0999999999999999</v>
      </c>
      <c r="J14">
        <f t="shared" si="2"/>
        <v>0.58778525229247214</v>
      </c>
    </row>
    <row r="15" spans="1:10">
      <c r="B15" t="s">
        <v>4</v>
      </c>
      <c r="C15">
        <v>1</v>
      </c>
      <c r="G15">
        <v>13</v>
      </c>
      <c r="H15">
        <f t="shared" si="1"/>
        <v>1.2</v>
      </c>
      <c r="J15">
        <f t="shared" si="2"/>
        <v>0.95105651629515353</v>
      </c>
    </row>
    <row r="16" spans="1:10">
      <c r="A16">
        <v>1</v>
      </c>
      <c r="B16">
        <v>0</v>
      </c>
      <c r="C16" s="1">
        <f>J3</f>
        <v>1</v>
      </c>
      <c r="D16" s="4" t="s">
        <v>17</v>
      </c>
      <c r="F16">
        <v>0</v>
      </c>
      <c r="G16">
        <v>14</v>
      </c>
      <c r="H16">
        <f t="shared" si="1"/>
        <v>1.3</v>
      </c>
      <c r="J16">
        <f t="shared" si="2"/>
        <v>0.95105651629515364</v>
      </c>
    </row>
    <row r="17" spans="1:10">
      <c r="A17">
        <v>2</v>
      </c>
      <c r="B17">
        <f>B16+$E$14</f>
        <v>0.1</v>
      </c>
      <c r="C17" s="1">
        <f t="shared" ref="C17:C35" si="3">$C$14*SIN(2*PI()*$C$15*B17)</f>
        <v>0.58778525229247314</v>
      </c>
      <c r="D17">
        <v>0.58778525219699995</v>
      </c>
      <c r="E17">
        <v>0.58778525219699995</v>
      </c>
      <c r="F17">
        <v>0.58778525219699995</v>
      </c>
      <c r="G17">
        <v>15</v>
      </c>
      <c r="H17">
        <f t="shared" si="1"/>
        <v>1.4000000000000001</v>
      </c>
      <c r="J17">
        <f t="shared" si="2"/>
        <v>0.58778525229247336</v>
      </c>
    </row>
    <row r="18" spans="1:10">
      <c r="A18">
        <v>3</v>
      </c>
      <c r="B18">
        <f t="shared" ref="B18:B35" si="4">B17+$E$14</f>
        <v>0.2</v>
      </c>
      <c r="C18" s="1">
        <f t="shared" si="3"/>
        <v>0.95105651629515353</v>
      </c>
      <c r="D18">
        <v>0.95105651622200005</v>
      </c>
      <c r="E18">
        <v>0.95105651622200005</v>
      </c>
      <c r="F18">
        <v>0.95105651622200005</v>
      </c>
      <c r="G18">
        <v>16</v>
      </c>
      <c r="H18">
        <f t="shared" si="1"/>
        <v>1.5000000000000002</v>
      </c>
      <c r="J18">
        <f t="shared" si="2"/>
        <v>-1.4088123029276645E-15</v>
      </c>
    </row>
    <row r="19" spans="1:10">
      <c r="A19">
        <v>4</v>
      </c>
      <c r="B19">
        <f t="shared" si="4"/>
        <v>0.30000000000000004</v>
      </c>
      <c r="C19" s="1">
        <f t="shared" si="3"/>
        <v>0.95105651629515353</v>
      </c>
      <c r="D19">
        <v>0.951056516405</v>
      </c>
      <c r="E19">
        <v>0.951056516405</v>
      </c>
      <c r="F19">
        <v>0.951056516405</v>
      </c>
      <c r="G19">
        <v>17</v>
      </c>
      <c r="H19">
        <f t="shared" si="1"/>
        <v>1.6000000000000003</v>
      </c>
      <c r="J19">
        <f t="shared" si="2"/>
        <v>-0.58778525229247425</v>
      </c>
    </row>
    <row r="20" spans="1:10">
      <c r="A20">
        <v>5</v>
      </c>
      <c r="B20">
        <f t="shared" si="4"/>
        <v>0.4</v>
      </c>
      <c r="C20" s="1">
        <f t="shared" si="3"/>
        <v>0.58778525229247325</v>
      </c>
      <c r="D20">
        <v>0.58778525267399995</v>
      </c>
      <c r="E20">
        <v>0.58778525267399995</v>
      </c>
      <c r="F20">
        <v>0.58778525267399995</v>
      </c>
      <c r="G20">
        <v>18</v>
      </c>
      <c r="H20">
        <f t="shared" si="1"/>
        <v>1.7000000000000004</v>
      </c>
      <c r="J20">
        <f t="shared" si="2"/>
        <v>-0.95105651629515398</v>
      </c>
    </row>
    <row r="21" spans="1:10">
      <c r="A21">
        <v>6</v>
      </c>
      <c r="B21">
        <f t="shared" si="4"/>
        <v>0.5</v>
      </c>
      <c r="C21" s="1">
        <f t="shared" si="3"/>
        <v>1.22514845490862E-16</v>
      </c>
      <c r="D21" s="16">
        <v>5.8979322570999999</v>
      </c>
      <c r="E21" s="16">
        <v>5.8979322570999999</v>
      </c>
      <c r="F21" s="16">
        <v>5.8979322570999999</v>
      </c>
      <c r="G21">
        <v>19</v>
      </c>
      <c r="H21">
        <f t="shared" si="1"/>
        <v>1.8000000000000005</v>
      </c>
      <c r="J21">
        <f t="shared" si="2"/>
        <v>-0.95105651629515264</v>
      </c>
    </row>
    <row r="22" spans="1:10">
      <c r="A22">
        <v>7</v>
      </c>
      <c r="B22">
        <f t="shared" si="4"/>
        <v>0.6</v>
      </c>
      <c r="C22" s="1">
        <f t="shared" si="3"/>
        <v>-0.58778525229247303</v>
      </c>
      <c r="D22">
        <v>-0.58778525171999996</v>
      </c>
      <c r="E22">
        <v>-0.58778525171999996</v>
      </c>
      <c r="F22">
        <v>-0.58778525171999996</v>
      </c>
      <c r="G22">
        <v>20</v>
      </c>
      <c r="H22">
        <f t="shared" si="1"/>
        <v>1.9000000000000006</v>
      </c>
      <c r="J22">
        <f t="shared" si="2"/>
        <v>-0.58778525229247058</v>
      </c>
    </row>
    <row r="23" spans="1:10">
      <c r="A23">
        <v>8</v>
      </c>
      <c r="B23">
        <f t="shared" si="4"/>
        <v>0.7</v>
      </c>
      <c r="C23" s="1">
        <f t="shared" si="3"/>
        <v>-0.95105651629515353</v>
      </c>
      <c r="D23">
        <v>-0.95105651603999997</v>
      </c>
      <c r="E23">
        <v>-0.95105651603999997</v>
      </c>
      <c r="F23">
        <v>-0.95105651603999997</v>
      </c>
      <c r="G23">
        <v>21</v>
      </c>
      <c r="H23">
        <f t="shared" ref="H23" si="5">H22+$E$14</f>
        <v>2.0000000000000004</v>
      </c>
      <c r="J23">
        <f t="shared" si="2"/>
        <v>3.0626542968370529E-15</v>
      </c>
    </row>
    <row r="24" spans="1:10">
      <c r="A24">
        <v>9</v>
      </c>
      <c r="B24">
        <f t="shared" si="4"/>
        <v>0.79999999999999993</v>
      </c>
      <c r="C24" s="1">
        <f t="shared" si="3"/>
        <v>-0.95105651629515364</v>
      </c>
      <c r="D24">
        <v>-0.95105651658699997</v>
      </c>
      <c r="E24">
        <v>-0.95105651658699997</v>
      </c>
      <c r="F24">
        <v>-0.95105651658699997</v>
      </c>
    </row>
    <row r="25" spans="1:10">
      <c r="A25">
        <v>10</v>
      </c>
      <c r="B25">
        <f t="shared" si="4"/>
        <v>0.89999999999999991</v>
      </c>
      <c r="C25" s="1">
        <f t="shared" si="3"/>
        <v>-0.58778525229247403</v>
      </c>
      <c r="D25">
        <v>-0.58778525315100005</v>
      </c>
      <c r="E25">
        <v>-0.58778525315100005</v>
      </c>
      <c r="F25">
        <v>-0.58778525315100005</v>
      </c>
    </row>
    <row r="26" spans="1:10">
      <c r="A26">
        <v>11</v>
      </c>
      <c r="B26">
        <f t="shared" si="4"/>
        <v>0.99999999999999989</v>
      </c>
      <c r="C26" s="1">
        <f t="shared" si="3"/>
        <v>-1.1332081106818492E-15</v>
      </c>
      <c r="D26" s="16">
        <v>-11.795873395999999</v>
      </c>
      <c r="E26" s="16">
        <v>-11.795873395999999</v>
      </c>
      <c r="F26" s="16">
        <v>-11.795873395999999</v>
      </c>
    </row>
    <row r="27" spans="1:10">
      <c r="A27">
        <v>12</v>
      </c>
      <c r="B27">
        <f t="shared" si="4"/>
        <v>1.0999999999999999</v>
      </c>
      <c r="C27" s="1">
        <f t="shared" si="3"/>
        <v>0.58778525229247214</v>
      </c>
      <c r="D27">
        <v>0.58778525124299996</v>
      </c>
      <c r="E27">
        <v>0.58778525124299996</v>
      </c>
      <c r="F27">
        <v>0.58778525124299996</v>
      </c>
    </row>
    <row r="28" spans="1:10">
      <c r="A28">
        <v>13</v>
      </c>
      <c r="B28">
        <f t="shared" si="4"/>
        <v>1.2</v>
      </c>
      <c r="C28" s="1">
        <f t="shared" si="3"/>
        <v>0.95105651629515353</v>
      </c>
      <c r="D28">
        <v>0.951056515858</v>
      </c>
      <c r="E28">
        <v>0.951056515858</v>
      </c>
      <c r="F28">
        <v>0.951056515858</v>
      </c>
    </row>
    <row r="29" spans="1:10">
      <c r="A29">
        <v>14</v>
      </c>
      <c r="B29">
        <f t="shared" si="4"/>
        <v>1.3</v>
      </c>
      <c r="C29" s="1">
        <f t="shared" si="3"/>
        <v>0.95105651629515364</v>
      </c>
      <c r="D29">
        <v>0.95105651676900005</v>
      </c>
      <c r="E29">
        <v>0.95105651676900005</v>
      </c>
      <c r="F29">
        <v>0.95105651676900005</v>
      </c>
    </row>
    <row r="30" spans="1:10">
      <c r="A30">
        <v>15</v>
      </c>
      <c r="B30">
        <f t="shared" si="4"/>
        <v>1.4000000000000001</v>
      </c>
      <c r="C30" s="1">
        <f t="shared" si="3"/>
        <v>0.58778525229247336</v>
      </c>
      <c r="D30">
        <v>0.58778525362900003</v>
      </c>
      <c r="E30">
        <v>0.58778525362900003</v>
      </c>
      <c r="F30">
        <v>0.58778525362900003</v>
      </c>
    </row>
    <row r="31" spans="1:10">
      <c r="A31">
        <v>16</v>
      </c>
      <c r="B31">
        <f t="shared" si="4"/>
        <v>1.5000000000000002</v>
      </c>
      <c r="C31" s="1">
        <f t="shared" si="3"/>
        <v>-1.4088123029276645E-15</v>
      </c>
      <c r="D31" s="16">
        <v>176.93779007699999</v>
      </c>
      <c r="E31" s="16">
        <v>176.93779007699999</v>
      </c>
      <c r="F31" s="16">
        <v>176.93779007699999</v>
      </c>
    </row>
    <row r="32" spans="1:10">
      <c r="A32">
        <v>17</v>
      </c>
      <c r="B32">
        <f t="shared" si="4"/>
        <v>1.6000000000000003</v>
      </c>
      <c r="C32" s="1">
        <f t="shared" si="3"/>
        <v>-0.58778525229247425</v>
      </c>
      <c r="D32">
        <v>-0.58778525076599997</v>
      </c>
      <c r="E32">
        <v>-0.58778525076599997</v>
      </c>
      <c r="F32">
        <v>-0.58778525076599997</v>
      </c>
    </row>
    <row r="33" spans="1:6">
      <c r="A33">
        <v>18</v>
      </c>
      <c r="B33">
        <f t="shared" si="4"/>
        <v>1.7000000000000004</v>
      </c>
      <c r="C33" s="1">
        <f t="shared" si="3"/>
        <v>-0.95105651629515398</v>
      </c>
      <c r="D33">
        <v>-0.95105651567500005</v>
      </c>
      <c r="E33">
        <v>-0.95105651567500005</v>
      </c>
      <c r="F33">
        <v>-0.95105651567500005</v>
      </c>
    </row>
    <row r="34" spans="1:6">
      <c r="A34">
        <v>19</v>
      </c>
      <c r="B34">
        <f t="shared" si="4"/>
        <v>1.8000000000000005</v>
      </c>
      <c r="C34" s="1">
        <f t="shared" si="3"/>
        <v>-0.95105651629515264</v>
      </c>
      <c r="D34">
        <v>-0.95105651695100002</v>
      </c>
      <c r="E34">
        <v>-0.95105651695100002</v>
      </c>
      <c r="F34">
        <v>-0.95105651695100002</v>
      </c>
    </row>
    <row r="35" spans="1:6">
      <c r="A35">
        <v>20</v>
      </c>
      <c r="B35">
        <f t="shared" si="4"/>
        <v>1.9000000000000006</v>
      </c>
      <c r="C35" s="1">
        <f t="shared" si="3"/>
        <v>-0.58778525229247058</v>
      </c>
      <c r="D35">
        <v>-0.58778525410600002</v>
      </c>
      <c r="E35">
        <v>-0.58778525410600002</v>
      </c>
      <c r="F35">
        <v>-0.58778525410600002</v>
      </c>
    </row>
    <row r="36" spans="1:6">
      <c r="A36">
        <v>21</v>
      </c>
      <c r="B36">
        <f>B35+$E$14</f>
        <v>2.0000000000000004</v>
      </c>
      <c r="C36" s="1">
        <f>J23</f>
        <v>3.0626542968370529E-15</v>
      </c>
      <c r="D36" s="16">
        <v>-235.916935013</v>
      </c>
      <c r="E36" s="16">
        <v>-235.916935013</v>
      </c>
      <c r="F36" s="16">
        <v>-235.916935013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X77"/>
  <sheetViews>
    <sheetView tabSelected="1" topLeftCell="E1" zoomScaleNormal="100" workbookViewId="0">
      <selection activeCell="N39" sqref="N39"/>
    </sheetView>
  </sheetViews>
  <sheetFormatPr defaultRowHeight="15"/>
  <sheetData>
    <row r="1" spans="1:24">
      <c r="A1" s="8" t="s">
        <v>18</v>
      </c>
      <c r="B1" s="1" t="s">
        <v>9</v>
      </c>
      <c r="C1" s="1">
        <v>0.05</v>
      </c>
      <c r="D1" s="11" t="s">
        <v>19</v>
      </c>
      <c r="E1" s="11"/>
      <c r="F1" s="11"/>
      <c r="G1" s="11"/>
    </row>
    <row r="2" spans="1:24">
      <c r="A2" s="9"/>
      <c r="B2" s="1" t="s">
        <v>6</v>
      </c>
      <c r="C2" s="1">
        <v>0.05</v>
      </c>
      <c r="D2" s="1" t="s">
        <v>4</v>
      </c>
      <c r="E2" s="1">
        <v>1</v>
      </c>
      <c r="F2" s="1" t="s">
        <v>15</v>
      </c>
      <c r="G2" s="1">
        <f>EXP(-$C$2*$E$2^2*$E$3)*SIN(2*PI()*$E$2*($E$4-$C$4*$E$3))</f>
        <v>0</v>
      </c>
    </row>
    <row r="3" spans="1:24">
      <c r="A3" s="9"/>
      <c r="B3" s="1" t="s">
        <v>7</v>
      </c>
      <c r="C3" s="6">
        <f>2/20</f>
        <v>0.1</v>
      </c>
      <c r="D3" s="1" t="s">
        <v>13</v>
      </c>
      <c r="E3" s="1">
        <v>0</v>
      </c>
      <c r="F3" s="12"/>
      <c r="G3" s="13"/>
    </row>
    <row r="4" spans="1:24">
      <c r="A4" s="9"/>
      <c r="B4" s="1" t="s">
        <v>8</v>
      </c>
      <c r="C4" s="1">
        <v>1</v>
      </c>
      <c r="D4" s="1" t="s">
        <v>14</v>
      </c>
      <c r="E4" s="1">
        <v>0</v>
      </c>
      <c r="F4" s="14"/>
      <c r="G4" s="15"/>
      <c r="I4">
        <f>(C4*C1)</f>
        <v>0.05</v>
      </c>
      <c r="J4">
        <f>(2*C3)</f>
        <v>0.2</v>
      </c>
      <c r="K4">
        <f>(C2*C1)</f>
        <v>2.5000000000000005E-3</v>
      </c>
      <c r="L4">
        <f>(C3^2)</f>
        <v>1.0000000000000002E-2</v>
      </c>
    </row>
    <row r="5" spans="1:24">
      <c r="A5" s="9"/>
      <c r="B5" s="7" t="s">
        <v>2</v>
      </c>
      <c r="C5" s="7">
        <f>-((C4*C1)/(2*C3)-(C2*C1)/(C3^2))</f>
        <v>0</v>
      </c>
      <c r="I5">
        <f>(C4*C1)/(2*C3)</f>
        <v>0.25</v>
      </c>
      <c r="K5">
        <f>(C2*C1)/(C3^2)</f>
        <v>0.25</v>
      </c>
    </row>
    <row r="6" spans="1:24">
      <c r="A6" s="9"/>
      <c r="B6" s="7" t="s">
        <v>1</v>
      </c>
      <c r="C6" s="7">
        <f>-((C4*C1)/(2*C3)+(C2*C1)/(C3^2))</f>
        <v>-0.5</v>
      </c>
    </row>
    <row r="7" spans="1:24">
      <c r="A7" s="10"/>
      <c r="B7" s="7" t="s">
        <v>0</v>
      </c>
      <c r="C7" s="7">
        <f>(C1/$C$1)+(2*$C$2*C1)/($C$3^2)</f>
        <v>1.5</v>
      </c>
    </row>
    <row r="8" spans="1:24">
      <c r="A8" s="4" t="s">
        <v>3</v>
      </c>
      <c r="B8" s="4">
        <v>1</v>
      </c>
      <c r="C8" s="4">
        <v>2</v>
      </c>
      <c r="D8" s="4">
        <v>3</v>
      </c>
      <c r="E8" s="4">
        <v>4</v>
      </c>
      <c r="F8" s="4">
        <v>5</v>
      </c>
      <c r="G8" s="4">
        <v>6</v>
      </c>
      <c r="H8" s="4">
        <v>7</v>
      </c>
      <c r="I8" s="4">
        <v>8</v>
      </c>
      <c r="J8" s="4">
        <v>9</v>
      </c>
      <c r="K8" s="4">
        <v>10</v>
      </c>
      <c r="L8" s="4">
        <v>11</v>
      </c>
      <c r="M8" s="4">
        <v>12</v>
      </c>
      <c r="N8" s="4">
        <v>13</v>
      </c>
      <c r="O8" s="4">
        <v>14</v>
      </c>
      <c r="P8" s="4">
        <v>15</v>
      </c>
      <c r="Q8" s="4">
        <v>16</v>
      </c>
      <c r="R8" s="4">
        <v>17</v>
      </c>
      <c r="S8" s="4">
        <v>18</v>
      </c>
      <c r="T8" s="4">
        <v>19</v>
      </c>
      <c r="U8" s="4">
        <v>20</v>
      </c>
      <c r="V8" s="4"/>
      <c r="X8" s="5" t="s">
        <v>10</v>
      </c>
    </row>
    <row r="9" spans="1:24">
      <c r="A9" s="4">
        <v>1</v>
      </c>
      <c r="B9" s="1">
        <f>$C$7</f>
        <v>1.5</v>
      </c>
      <c r="C9" s="1">
        <f>$C$5</f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X9">
        <v>0</v>
      </c>
    </row>
    <row r="10" spans="1:24">
      <c r="A10" s="4">
        <v>2</v>
      </c>
      <c r="B10" s="1">
        <f>$C$6</f>
        <v>-0.5</v>
      </c>
      <c r="C10" s="1">
        <f>$C$7</f>
        <v>1.5</v>
      </c>
      <c r="D10" s="1">
        <f>$C$5</f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X10">
        <v>0.58778525229247314</v>
      </c>
    </row>
    <row r="11" spans="1:24">
      <c r="A11" s="4">
        <v>3</v>
      </c>
      <c r="B11" s="1">
        <v>0</v>
      </c>
      <c r="C11" s="1">
        <f>B10</f>
        <v>-0.5</v>
      </c>
      <c r="D11" s="1">
        <f>C10</f>
        <v>1.5</v>
      </c>
      <c r="E11" s="1">
        <f>D10</f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X11">
        <v>0.95105651629515353</v>
      </c>
    </row>
    <row r="12" spans="1:24">
      <c r="A12" s="4">
        <v>4</v>
      </c>
      <c r="B12" s="1">
        <v>0</v>
      </c>
      <c r="C12" s="1">
        <v>0</v>
      </c>
      <c r="D12" s="1">
        <f>C11</f>
        <v>-0.5</v>
      </c>
      <c r="E12" s="1">
        <f>D11</f>
        <v>1.5</v>
      </c>
      <c r="F12" s="1">
        <f>E11</f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X12">
        <v>0.95105651629515353</v>
      </c>
    </row>
    <row r="13" spans="1:24">
      <c r="A13" s="4">
        <v>5</v>
      </c>
      <c r="B13" s="1">
        <v>0</v>
      </c>
      <c r="C13" s="1">
        <v>0</v>
      </c>
      <c r="D13" s="1">
        <v>0</v>
      </c>
      <c r="E13" s="1">
        <f>D12</f>
        <v>-0.5</v>
      </c>
      <c r="F13" s="1">
        <f>E12</f>
        <v>1.5</v>
      </c>
      <c r="G13" s="1">
        <f>F12</f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X13">
        <v>0.58778525229247325</v>
      </c>
    </row>
    <row r="14" spans="1:24">
      <c r="A14" s="4">
        <v>6</v>
      </c>
      <c r="B14" s="1">
        <v>0</v>
      </c>
      <c r="C14" s="1">
        <v>0</v>
      </c>
      <c r="D14" s="1">
        <v>0</v>
      </c>
      <c r="E14" s="1">
        <v>0</v>
      </c>
      <c r="F14" s="1">
        <f>E13</f>
        <v>-0.5</v>
      </c>
      <c r="G14" s="1">
        <f>F13</f>
        <v>1.5</v>
      </c>
      <c r="H14" s="1">
        <f>G13</f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X14">
        <v>1.22514845490862E-16</v>
      </c>
    </row>
    <row r="15" spans="1:24">
      <c r="A15" s="4">
        <v>7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f>F14</f>
        <v>-0.5</v>
      </c>
      <c r="H15" s="1">
        <f>G14</f>
        <v>1.5</v>
      </c>
      <c r="I15" s="1">
        <f>H14</f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X15">
        <v>-0.58778525229247303</v>
      </c>
    </row>
    <row r="16" spans="1:24">
      <c r="A16" s="4">
        <v>8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f>G15</f>
        <v>-0.5</v>
      </c>
      <c r="I16" s="1">
        <f>H15</f>
        <v>1.5</v>
      </c>
      <c r="J16" s="1">
        <f>I15</f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X16">
        <v>-0.95105651629515353</v>
      </c>
    </row>
    <row r="17" spans="1:24">
      <c r="A17" s="4">
        <v>9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f>H16</f>
        <v>-0.5</v>
      </c>
      <c r="J17" s="1">
        <f>I16</f>
        <v>1.5</v>
      </c>
      <c r="K17" s="1">
        <f>J16</f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X17">
        <v>-0.95105651629515364</v>
      </c>
    </row>
    <row r="18" spans="1:24">
      <c r="A18" s="4">
        <v>10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f>I17</f>
        <v>-0.5</v>
      </c>
      <c r="K18" s="1">
        <f>J17</f>
        <v>1.5</v>
      </c>
      <c r="L18" s="1">
        <f>K17</f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X18">
        <v>-0.58778525229247403</v>
      </c>
    </row>
    <row r="19" spans="1:24">
      <c r="A19" s="4">
        <v>11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f>J18</f>
        <v>-0.5</v>
      </c>
      <c r="L19" s="1">
        <f>K18</f>
        <v>1.5</v>
      </c>
      <c r="M19" s="1">
        <f>L18</f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X19">
        <v>-1.1332081106818492E-15</v>
      </c>
    </row>
    <row r="20" spans="1:24">
      <c r="A20" s="4">
        <v>12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f>K19</f>
        <v>-0.5</v>
      </c>
      <c r="M20" s="1">
        <f>L19</f>
        <v>1.5</v>
      </c>
      <c r="N20" s="1">
        <f>M19</f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X20">
        <v>0.58778525229247214</v>
      </c>
    </row>
    <row r="21" spans="1:24">
      <c r="A21" s="4">
        <v>13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f>L20</f>
        <v>-0.5</v>
      </c>
      <c r="N21" s="1">
        <f>M20</f>
        <v>1.5</v>
      </c>
      <c r="O21" s="1">
        <f>N20</f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X21">
        <v>0.95105651629515353</v>
      </c>
    </row>
    <row r="22" spans="1:24">
      <c r="A22" s="4">
        <v>14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f>M21</f>
        <v>-0.5</v>
      </c>
      <c r="O22" s="1">
        <f>N21</f>
        <v>1.5</v>
      </c>
      <c r="P22" s="1">
        <f>O21</f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X22">
        <v>0.95105651629515364</v>
      </c>
    </row>
    <row r="23" spans="1:24">
      <c r="A23" s="4">
        <v>15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f>N22</f>
        <v>-0.5</v>
      </c>
      <c r="P23" s="1">
        <f>O22</f>
        <v>1.5</v>
      </c>
      <c r="Q23" s="1">
        <f>P22</f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X23">
        <v>0.58778525229247336</v>
      </c>
    </row>
    <row r="24" spans="1:24">
      <c r="A24" s="4">
        <v>16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f>O23</f>
        <v>-0.5</v>
      </c>
      <c r="Q24" s="1">
        <f>P23</f>
        <v>1.5</v>
      </c>
      <c r="R24" s="1">
        <f>Q23</f>
        <v>0</v>
      </c>
      <c r="S24" s="1">
        <v>0</v>
      </c>
      <c r="T24" s="1">
        <v>0</v>
      </c>
      <c r="U24" s="1">
        <v>0</v>
      </c>
      <c r="V24" s="1">
        <v>0</v>
      </c>
      <c r="X24">
        <v>-1.4088123029276645E-15</v>
      </c>
    </row>
    <row r="25" spans="1:24">
      <c r="A25" s="4">
        <v>17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f>P24</f>
        <v>-0.5</v>
      </c>
      <c r="R25" s="1">
        <f>Q24</f>
        <v>1.5</v>
      </c>
      <c r="S25" s="1">
        <f>R24</f>
        <v>0</v>
      </c>
      <c r="T25" s="1">
        <v>0</v>
      </c>
      <c r="U25" s="1">
        <v>0</v>
      </c>
      <c r="V25" s="1">
        <v>0</v>
      </c>
      <c r="X25">
        <v>-0.58778525229247425</v>
      </c>
    </row>
    <row r="26" spans="1:24">
      <c r="A26" s="4">
        <v>18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f>Q25</f>
        <v>-0.5</v>
      </c>
      <c r="S26" s="1">
        <f>R25</f>
        <v>1.5</v>
      </c>
      <c r="T26" s="1">
        <f>S25</f>
        <v>0</v>
      </c>
      <c r="U26" s="1">
        <v>0</v>
      </c>
      <c r="V26" s="1">
        <v>0</v>
      </c>
      <c r="X26">
        <v>-0.95105651629515398</v>
      </c>
    </row>
    <row r="27" spans="1:24">
      <c r="A27" s="4">
        <v>19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f>R26</f>
        <v>-0.5</v>
      </c>
      <c r="T27" s="1">
        <f>S26</f>
        <v>1.5</v>
      </c>
      <c r="U27" s="1">
        <f>T26</f>
        <v>0</v>
      </c>
      <c r="V27" s="1">
        <f>U26</f>
        <v>0</v>
      </c>
      <c r="X27">
        <v>-0.95105651629515264</v>
      </c>
    </row>
    <row r="28" spans="1:24">
      <c r="A28" s="4">
        <v>20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f t="shared" ref="T28:V29" si="0">S27</f>
        <v>-0.5</v>
      </c>
      <c r="U28" s="1">
        <f t="shared" si="0"/>
        <v>1.5</v>
      </c>
      <c r="V28" s="1">
        <f t="shared" si="0"/>
        <v>0</v>
      </c>
      <c r="X28">
        <v>-0.58778525229247058</v>
      </c>
    </row>
    <row r="29" spans="1:24">
      <c r="A29" s="4">
        <v>21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f t="shared" si="0"/>
        <v>0</v>
      </c>
      <c r="U29" s="1">
        <f t="shared" si="0"/>
        <v>-0.5</v>
      </c>
      <c r="V29" s="1">
        <f t="shared" si="0"/>
        <v>1.5</v>
      </c>
      <c r="X29">
        <v>3.0626542968370529E-15</v>
      </c>
    </row>
    <row r="32" spans="1:24" ht="18" customHeight="1">
      <c r="A32" s="4" t="s">
        <v>12</v>
      </c>
    </row>
    <row r="33" spans="1:22">
      <c r="A33">
        <v>1</v>
      </c>
      <c r="B33">
        <f t="array" ref="B33:V53">MINVERSE(B9:V29)</f>
        <v>0.66666666666666663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>
        <v>2</v>
      </c>
      <c r="B34">
        <v>0.22222222222222221</v>
      </c>
      <c r="C34">
        <v>0.66666666666666663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>
        <v>3</v>
      </c>
      <c r="B35">
        <v>7.407407407407407E-2</v>
      </c>
      <c r="C35">
        <v>0.22222222222222221</v>
      </c>
      <c r="D35">
        <v>0.66666666666666663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>
        <v>4</v>
      </c>
      <c r="B36">
        <v>2.4691358024691357E-2</v>
      </c>
      <c r="C36">
        <v>7.407407407407407E-2</v>
      </c>
      <c r="D36">
        <v>0.22222222222222221</v>
      </c>
      <c r="E36">
        <v>0.66666666666666663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>
        <v>5</v>
      </c>
      <c r="B37">
        <v>8.2304526748971183E-3</v>
      </c>
      <c r="C37">
        <v>2.4691358024691357E-2</v>
      </c>
      <c r="D37">
        <v>7.407407407407407E-2</v>
      </c>
      <c r="E37">
        <v>0.22222222222222221</v>
      </c>
      <c r="F37">
        <v>0.66666666666666663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>
        <v>6</v>
      </c>
      <c r="B38">
        <v>2.7434842249657062E-3</v>
      </c>
      <c r="C38">
        <v>8.2304526748971183E-3</v>
      </c>
      <c r="D38">
        <v>2.4691358024691357E-2</v>
      </c>
      <c r="E38">
        <v>7.407407407407407E-2</v>
      </c>
      <c r="F38">
        <v>0.22222222222222221</v>
      </c>
      <c r="G38">
        <v>0.66666666666666663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>
        <v>7</v>
      </c>
      <c r="B39">
        <v>9.1449474165523523E-4</v>
      </c>
      <c r="C39">
        <v>2.7434842249657062E-3</v>
      </c>
      <c r="D39">
        <v>8.2304526748971183E-3</v>
      </c>
      <c r="E39">
        <v>2.4691358024691357E-2</v>
      </c>
      <c r="F39">
        <v>7.407407407407407E-2</v>
      </c>
      <c r="G39">
        <v>0.22222222222222221</v>
      </c>
      <c r="H39">
        <v>0.66666666666666663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>
        <v>8</v>
      </c>
      <c r="B40">
        <v>3.0483158055174506E-4</v>
      </c>
      <c r="C40">
        <v>9.1449474165523523E-4</v>
      </c>
      <c r="D40">
        <v>2.7434842249657062E-3</v>
      </c>
      <c r="E40">
        <v>8.2304526748971183E-3</v>
      </c>
      <c r="F40">
        <v>2.4691358024691357E-2</v>
      </c>
      <c r="G40">
        <v>7.407407407407407E-2</v>
      </c>
      <c r="H40">
        <v>0.22222222222222221</v>
      </c>
      <c r="I40">
        <v>0.66666666666666663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>
        <v>9</v>
      </c>
      <c r="B41">
        <v>1.0161052685058169E-4</v>
      </c>
      <c r="C41">
        <v>3.0483158055174506E-4</v>
      </c>
      <c r="D41">
        <v>9.1449474165523523E-4</v>
      </c>
      <c r="E41">
        <v>2.7434842249657062E-3</v>
      </c>
      <c r="F41">
        <v>8.2304526748971183E-3</v>
      </c>
      <c r="G41">
        <v>2.4691358024691357E-2</v>
      </c>
      <c r="H41">
        <v>7.407407407407407E-2</v>
      </c>
      <c r="I41">
        <v>0.22222222222222221</v>
      </c>
      <c r="J41">
        <v>0.66666666666666663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>
        <v>10</v>
      </c>
      <c r="B42">
        <v>3.3870175616860565E-5</v>
      </c>
      <c r="C42">
        <v>1.0161052685058169E-4</v>
      </c>
      <c r="D42">
        <v>3.0483158055174506E-4</v>
      </c>
      <c r="E42">
        <v>9.1449474165523523E-4</v>
      </c>
      <c r="F42">
        <v>2.7434842249657062E-3</v>
      </c>
      <c r="G42">
        <v>8.2304526748971183E-3</v>
      </c>
      <c r="H42">
        <v>2.4691358024691357E-2</v>
      </c>
      <c r="I42">
        <v>7.407407407407407E-2</v>
      </c>
      <c r="J42">
        <v>0.22222222222222221</v>
      </c>
      <c r="K42">
        <v>0.66666666666666663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>
        <v>11</v>
      </c>
      <c r="B43">
        <v>1.1290058538953519E-5</v>
      </c>
      <c r="C43">
        <v>3.3870175616860565E-5</v>
      </c>
      <c r="D43">
        <v>1.0161052685058169E-4</v>
      </c>
      <c r="E43">
        <v>3.0483158055174506E-4</v>
      </c>
      <c r="F43">
        <v>9.1449474165523523E-4</v>
      </c>
      <c r="G43">
        <v>2.7434842249657062E-3</v>
      </c>
      <c r="H43">
        <v>8.2304526748971183E-3</v>
      </c>
      <c r="I43">
        <v>2.4691358024691357E-2</v>
      </c>
      <c r="J43">
        <v>7.407407407407407E-2</v>
      </c>
      <c r="K43">
        <v>0.22222222222222221</v>
      </c>
      <c r="L43">
        <v>0.66666666666666663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>
        <v>12</v>
      </c>
      <c r="B44">
        <v>3.7633528463178399E-6</v>
      </c>
      <c r="C44">
        <v>1.1290058538953519E-5</v>
      </c>
      <c r="D44">
        <v>3.3870175616860565E-5</v>
      </c>
      <c r="E44">
        <v>1.0161052685058169E-4</v>
      </c>
      <c r="F44">
        <v>3.0483158055174506E-4</v>
      </c>
      <c r="G44">
        <v>9.1449474165523523E-4</v>
      </c>
      <c r="H44">
        <v>2.7434842249657062E-3</v>
      </c>
      <c r="I44">
        <v>8.2304526748971183E-3</v>
      </c>
      <c r="J44">
        <v>2.4691358024691357E-2</v>
      </c>
      <c r="K44">
        <v>7.407407407407407E-2</v>
      </c>
      <c r="L44">
        <v>0.22222222222222221</v>
      </c>
      <c r="M44">
        <v>0.66666666666666663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>
        <v>13</v>
      </c>
      <c r="B45">
        <v>1.2544509487726132E-6</v>
      </c>
      <c r="C45">
        <v>3.7633528463178399E-6</v>
      </c>
      <c r="D45">
        <v>1.1290058538953519E-5</v>
      </c>
      <c r="E45">
        <v>3.3870175616860565E-5</v>
      </c>
      <c r="F45">
        <v>1.0161052685058169E-4</v>
      </c>
      <c r="G45">
        <v>3.0483158055174506E-4</v>
      </c>
      <c r="H45">
        <v>9.1449474165523523E-4</v>
      </c>
      <c r="I45">
        <v>2.7434842249657062E-3</v>
      </c>
      <c r="J45">
        <v>8.2304526748971183E-3</v>
      </c>
      <c r="K45">
        <v>2.4691358024691357E-2</v>
      </c>
      <c r="L45">
        <v>7.407407407407407E-2</v>
      </c>
      <c r="M45">
        <v>0.22222222222222221</v>
      </c>
      <c r="N45">
        <v>0.66666666666666663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>
        <v>14</v>
      </c>
      <c r="B46">
        <v>4.1815031625753767E-7</v>
      </c>
      <c r="C46">
        <v>1.2544509487726132E-6</v>
      </c>
      <c r="D46">
        <v>3.7633528463178399E-6</v>
      </c>
      <c r="E46">
        <v>1.1290058538953519E-5</v>
      </c>
      <c r="F46">
        <v>3.3870175616860565E-5</v>
      </c>
      <c r="G46">
        <v>1.0161052685058169E-4</v>
      </c>
      <c r="H46">
        <v>3.0483158055174506E-4</v>
      </c>
      <c r="I46">
        <v>9.1449474165523523E-4</v>
      </c>
      <c r="J46">
        <v>2.7434842249657062E-3</v>
      </c>
      <c r="K46">
        <v>8.2304526748971183E-3</v>
      </c>
      <c r="L46">
        <v>2.4691358024691357E-2</v>
      </c>
      <c r="M46">
        <v>7.407407407407407E-2</v>
      </c>
      <c r="N46">
        <v>0.22222222222222221</v>
      </c>
      <c r="O46">
        <v>0.66666666666666663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>
        <v>15</v>
      </c>
      <c r="B47">
        <v>1.3938343875251257E-7</v>
      </c>
      <c r="C47">
        <v>4.1815031625753767E-7</v>
      </c>
      <c r="D47">
        <v>1.2544509487726132E-6</v>
      </c>
      <c r="E47">
        <v>3.7633528463178399E-6</v>
      </c>
      <c r="F47">
        <v>1.1290058538953519E-5</v>
      </c>
      <c r="G47">
        <v>3.3870175616860565E-5</v>
      </c>
      <c r="H47">
        <v>1.0161052685058169E-4</v>
      </c>
      <c r="I47">
        <v>3.0483158055174506E-4</v>
      </c>
      <c r="J47">
        <v>9.1449474165523523E-4</v>
      </c>
      <c r="K47">
        <v>2.7434842249657062E-3</v>
      </c>
      <c r="L47">
        <v>8.2304526748971183E-3</v>
      </c>
      <c r="M47">
        <v>2.4691358024691357E-2</v>
      </c>
      <c r="N47">
        <v>7.407407407407407E-2</v>
      </c>
      <c r="O47">
        <v>0.22222222222222221</v>
      </c>
      <c r="P47">
        <v>0.66666666666666663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>
        <v>16</v>
      </c>
      <c r="B48">
        <v>4.6461146250837513E-8</v>
      </c>
      <c r="C48">
        <v>1.3938343875251257E-7</v>
      </c>
      <c r="D48">
        <v>4.1815031625753767E-7</v>
      </c>
      <c r="E48">
        <v>1.2544509487726132E-6</v>
      </c>
      <c r="F48">
        <v>3.7633528463178399E-6</v>
      </c>
      <c r="G48">
        <v>1.1290058538953519E-5</v>
      </c>
      <c r="H48">
        <v>3.3870175616860565E-5</v>
      </c>
      <c r="I48">
        <v>1.0161052685058169E-4</v>
      </c>
      <c r="J48">
        <v>3.0483158055174506E-4</v>
      </c>
      <c r="K48">
        <v>9.1449474165523523E-4</v>
      </c>
      <c r="L48">
        <v>2.7434842249657062E-3</v>
      </c>
      <c r="M48">
        <v>8.2304526748971183E-3</v>
      </c>
      <c r="N48">
        <v>2.4691358024691357E-2</v>
      </c>
      <c r="O48">
        <v>7.407407407407407E-2</v>
      </c>
      <c r="P48">
        <v>0.22222222222222221</v>
      </c>
      <c r="Q48">
        <v>0.66666666666666663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>
        <v>17</v>
      </c>
      <c r="B49">
        <v>1.548704875027917E-8</v>
      </c>
      <c r="C49">
        <v>4.6461146250837513E-8</v>
      </c>
      <c r="D49">
        <v>1.3938343875251257E-7</v>
      </c>
      <c r="E49">
        <v>4.1815031625753767E-7</v>
      </c>
      <c r="F49">
        <v>1.2544509487726132E-6</v>
      </c>
      <c r="G49">
        <v>3.7633528463178399E-6</v>
      </c>
      <c r="H49">
        <v>1.1290058538953519E-5</v>
      </c>
      <c r="I49">
        <v>3.3870175616860565E-5</v>
      </c>
      <c r="J49">
        <v>1.0161052685058169E-4</v>
      </c>
      <c r="K49">
        <v>3.0483158055174506E-4</v>
      </c>
      <c r="L49">
        <v>9.1449474165523523E-4</v>
      </c>
      <c r="M49">
        <v>2.7434842249657062E-3</v>
      </c>
      <c r="N49">
        <v>8.2304526748971183E-3</v>
      </c>
      <c r="O49">
        <v>2.4691358024691357E-2</v>
      </c>
      <c r="P49">
        <v>7.407407407407407E-2</v>
      </c>
      <c r="Q49">
        <v>0.22222222222222221</v>
      </c>
      <c r="R49">
        <v>0.66666666666666663</v>
      </c>
      <c r="S49">
        <v>0</v>
      </c>
      <c r="T49">
        <v>0</v>
      </c>
      <c r="U49">
        <v>0</v>
      </c>
      <c r="V49">
        <v>0</v>
      </c>
    </row>
    <row r="50" spans="1:22">
      <c r="A50">
        <v>18</v>
      </c>
      <c r="B50">
        <v>5.16234958342639E-9</v>
      </c>
      <c r="C50">
        <v>1.548704875027917E-8</v>
      </c>
      <c r="D50">
        <v>4.6461146250837513E-8</v>
      </c>
      <c r="E50">
        <v>1.3938343875251257E-7</v>
      </c>
      <c r="F50">
        <v>4.1815031625753767E-7</v>
      </c>
      <c r="G50">
        <v>1.2544509487726132E-6</v>
      </c>
      <c r="H50">
        <v>3.7633528463178399E-6</v>
      </c>
      <c r="I50">
        <v>1.1290058538953519E-5</v>
      </c>
      <c r="J50">
        <v>3.3870175616860565E-5</v>
      </c>
      <c r="K50">
        <v>1.0161052685058169E-4</v>
      </c>
      <c r="L50">
        <v>3.0483158055174506E-4</v>
      </c>
      <c r="M50">
        <v>9.1449474165523523E-4</v>
      </c>
      <c r="N50">
        <v>2.7434842249657062E-3</v>
      </c>
      <c r="O50">
        <v>8.2304526748971183E-3</v>
      </c>
      <c r="P50">
        <v>2.4691358024691357E-2</v>
      </c>
      <c r="Q50">
        <v>7.407407407407407E-2</v>
      </c>
      <c r="R50">
        <v>0.22222222222222221</v>
      </c>
      <c r="S50">
        <v>0.66666666666666663</v>
      </c>
      <c r="T50">
        <v>0</v>
      </c>
      <c r="U50">
        <v>0</v>
      </c>
      <c r="V50">
        <v>0</v>
      </c>
    </row>
    <row r="51" spans="1:22">
      <c r="A51">
        <v>19</v>
      </c>
      <c r="B51">
        <v>1.7207831944754633E-9</v>
      </c>
      <c r="C51">
        <v>5.16234958342639E-9</v>
      </c>
      <c r="D51">
        <v>1.548704875027917E-8</v>
      </c>
      <c r="E51">
        <v>4.6461146250837513E-8</v>
      </c>
      <c r="F51">
        <v>1.3938343875251257E-7</v>
      </c>
      <c r="G51">
        <v>4.1815031625753767E-7</v>
      </c>
      <c r="H51">
        <v>1.2544509487726132E-6</v>
      </c>
      <c r="I51">
        <v>3.7633528463178399E-6</v>
      </c>
      <c r="J51">
        <v>1.1290058538953519E-5</v>
      </c>
      <c r="K51">
        <v>3.3870175616860565E-5</v>
      </c>
      <c r="L51">
        <v>1.0161052685058169E-4</v>
      </c>
      <c r="M51">
        <v>3.0483158055174506E-4</v>
      </c>
      <c r="N51">
        <v>9.1449474165523523E-4</v>
      </c>
      <c r="O51">
        <v>2.7434842249657062E-3</v>
      </c>
      <c r="P51">
        <v>8.2304526748971183E-3</v>
      </c>
      <c r="Q51">
        <v>2.4691358024691357E-2</v>
      </c>
      <c r="R51">
        <v>7.407407407407407E-2</v>
      </c>
      <c r="S51">
        <v>0.22222222222222221</v>
      </c>
      <c r="T51">
        <v>0.66666666666666663</v>
      </c>
      <c r="U51">
        <v>0</v>
      </c>
      <c r="V51">
        <v>0</v>
      </c>
    </row>
    <row r="52" spans="1:22">
      <c r="A52">
        <v>20</v>
      </c>
      <c r="B52">
        <v>5.7359439815848775E-10</v>
      </c>
      <c r="C52">
        <v>1.7207831944754633E-9</v>
      </c>
      <c r="D52">
        <v>5.16234958342639E-9</v>
      </c>
      <c r="E52">
        <v>1.548704875027917E-8</v>
      </c>
      <c r="F52">
        <v>4.6461146250837513E-8</v>
      </c>
      <c r="G52">
        <v>1.3938343875251257E-7</v>
      </c>
      <c r="H52">
        <v>4.1815031625753767E-7</v>
      </c>
      <c r="I52">
        <v>1.2544509487726132E-6</v>
      </c>
      <c r="J52">
        <v>3.7633528463178399E-6</v>
      </c>
      <c r="K52">
        <v>1.1290058538953519E-5</v>
      </c>
      <c r="L52">
        <v>3.3870175616860565E-5</v>
      </c>
      <c r="M52">
        <v>1.0161052685058169E-4</v>
      </c>
      <c r="N52">
        <v>3.0483158055174506E-4</v>
      </c>
      <c r="O52">
        <v>9.1449474165523523E-4</v>
      </c>
      <c r="P52">
        <v>2.7434842249657062E-3</v>
      </c>
      <c r="Q52">
        <v>8.2304526748971183E-3</v>
      </c>
      <c r="R52">
        <v>2.4691358024691357E-2</v>
      </c>
      <c r="S52">
        <v>7.407407407407407E-2</v>
      </c>
      <c r="T52">
        <v>0.22222222222222221</v>
      </c>
      <c r="U52">
        <v>0.66666666666666663</v>
      </c>
      <c r="V52">
        <v>0</v>
      </c>
    </row>
    <row r="53" spans="1:22">
      <c r="A53">
        <v>21</v>
      </c>
      <c r="B53">
        <v>1.9119813271949592E-10</v>
      </c>
      <c r="C53">
        <v>5.7359439815848775E-10</v>
      </c>
      <c r="D53">
        <v>1.7207831944754633E-9</v>
      </c>
      <c r="E53">
        <v>5.16234958342639E-9</v>
      </c>
      <c r="F53">
        <v>1.548704875027917E-8</v>
      </c>
      <c r="G53">
        <v>4.6461146250837513E-8</v>
      </c>
      <c r="H53">
        <v>1.3938343875251257E-7</v>
      </c>
      <c r="I53">
        <v>4.1815031625753767E-7</v>
      </c>
      <c r="J53">
        <v>1.2544509487726132E-6</v>
      </c>
      <c r="K53">
        <v>3.7633528463178399E-6</v>
      </c>
      <c r="L53">
        <v>1.1290058538953519E-5</v>
      </c>
      <c r="M53">
        <v>3.3870175616860565E-5</v>
      </c>
      <c r="N53">
        <v>1.0161052685058169E-4</v>
      </c>
      <c r="O53">
        <v>3.0483158055174506E-4</v>
      </c>
      <c r="P53">
        <v>9.1449474165523523E-4</v>
      </c>
      <c r="Q53">
        <v>2.7434842249657062E-3</v>
      </c>
      <c r="R53">
        <v>8.2304526748971183E-3</v>
      </c>
      <c r="S53">
        <v>2.4691358024691357E-2</v>
      </c>
      <c r="T53">
        <v>7.407407407407407E-2</v>
      </c>
      <c r="U53">
        <v>0.22222222222222221</v>
      </c>
      <c r="V53">
        <v>0.66666666666666663</v>
      </c>
    </row>
    <row r="56" spans="1:22">
      <c r="B56" s="5" t="s">
        <v>11</v>
      </c>
    </row>
    <row r="57" spans="1:22">
      <c r="A57">
        <v>1</v>
      </c>
      <c r="B57">
        <f t="array" ref="B57:B77">MMULT(B33:V53,X9:X29)</f>
        <v>0</v>
      </c>
    </row>
    <row r="58" spans="1:22">
      <c r="A58">
        <v>2</v>
      </c>
      <c r="B58">
        <v>0.39185683486164874</v>
      </c>
    </row>
    <row r="59" spans="1:22">
      <c r="A59">
        <v>3</v>
      </c>
      <c r="B59">
        <v>0.76465662248398525</v>
      </c>
    </row>
    <row r="60" spans="1:22">
      <c r="A60">
        <v>4</v>
      </c>
      <c r="B60">
        <v>0.8889232183580974</v>
      </c>
    </row>
    <row r="61" spans="1:22">
      <c r="A61">
        <v>5</v>
      </c>
      <c r="B61">
        <v>0.68816457431434785</v>
      </c>
    </row>
    <row r="62" spans="1:22">
      <c r="A62">
        <v>6</v>
      </c>
      <c r="B62">
        <v>0.22938819143811606</v>
      </c>
    </row>
    <row r="63" spans="1:22">
      <c r="A63">
        <v>7</v>
      </c>
      <c r="B63">
        <v>-0.31539410438227666</v>
      </c>
    </row>
    <row r="64" spans="1:22">
      <c r="A64">
        <v>8</v>
      </c>
      <c r="B64">
        <v>-0.73916904565752783</v>
      </c>
    </row>
    <row r="65" spans="1:2">
      <c r="A65">
        <v>9</v>
      </c>
      <c r="B65">
        <v>-0.88042735941594508</v>
      </c>
    </row>
    <row r="66" spans="1:2">
      <c r="A66">
        <v>10</v>
      </c>
      <c r="B66">
        <v>-0.68533262133363104</v>
      </c>
    </row>
    <row r="67" spans="1:2">
      <c r="A67">
        <v>11</v>
      </c>
      <c r="B67">
        <v>-0.22844420711121108</v>
      </c>
    </row>
    <row r="68" spans="1:2">
      <c r="A68">
        <v>12</v>
      </c>
      <c r="B68">
        <v>0.31570876582457774</v>
      </c>
    </row>
    <row r="69" spans="1:2">
      <c r="A69">
        <v>13</v>
      </c>
      <c r="B69">
        <v>0.73927393280496156</v>
      </c>
    </row>
    <row r="70" spans="1:2">
      <c r="A70">
        <v>14</v>
      </c>
      <c r="B70">
        <v>0.88046232179842288</v>
      </c>
    </row>
    <row r="71" spans="1:2">
      <c r="A71">
        <v>15</v>
      </c>
      <c r="B71">
        <v>0.6853442754611232</v>
      </c>
    </row>
    <row r="72" spans="1:2">
      <c r="A72">
        <v>16</v>
      </c>
      <c r="B72">
        <v>0.22844809182037346</v>
      </c>
    </row>
    <row r="73" spans="1:2">
      <c r="A73">
        <v>17</v>
      </c>
      <c r="B73">
        <v>-0.31570747092152496</v>
      </c>
    </row>
    <row r="74" spans="1:2">
      <c r="A74">
        <v>18</v>
      </c>
      <c r="B74">
        <v>-0.73927350117061097</v>
      </c>
    </row>
    <row r="75" spans="1:2">
      <c r="A75">
        <v>19</v>
      </c>
      <c r="B75">
        <v>-0.88046217792030546</v>
      </c>
    </row>
    <row r="76" spans="1:2">
      <c r="A76">
        <v>20</v>
      </c>
      <c r="B76">
        <v>-0.68534422750174884</v>
      </c>
    </row>
    <row r="77" spans="1:2">
      <c r="A77">
        <v>21</v>
      </c>
      <c r="B77">
        <v>-0.22844807583391424</v>
      </c>
    </row>
  </sheetData>
  <mergeCells count="3">
    <mergeCell ref="A1:A7"/>
    <mergeCell ref="D1:G1"/>
    <mergeCell ref="F3:G4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B</vt:lpstr>
      <vt:lpstr>Axb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Raisa Cardoso</dc:creator>
  <cp:lastModifiedBy>Raisa Cardoso</cp:lastModifiedBy>
  <dcterms:created xsi:type="dcterms:W3CDTF">2014-08-24T20:49:48Z</dcterms:created>
  <dcterms:modified xsi:type="dcterms:W3CDTF">2014-08-27T00:57:50Z</dcterms:modified>
</cp:coreProperties>
</file>