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01. Marcelo\30 Doutorado\03 Periodos e Disciplinas\201402 - CPC881 - Met Comp Insp na Nat\20140816 - 2o Trabalho Prático\"/>
    </mc:Choice>
  </mc:AlternateContent>
  <bookViews>
    <workbookView xWindow="0" yWindow="0" windowWidth="22896" windowHeight="8244" tabRatio="784" firstSheet="2" activeTab="8"/>
  </bookViews>
  <sheets>
    <sheet name="16 km " sheetId="44" state="hidden" r:id="rId1"/>
    <sheet name="20 km" sheetId="35" state="hidden" r:id="rId2"/>
    <sheet name="Tabela_Enunciado" sheetId="45" r:id="rId3"/>
    <sheet name="Diâmetro Linhas" sheetId="47" r:id="rId4"/>
    <sheet name="Mapa" sheetId="46" r:id="rId5"/>
    <sheet name="DE" sheetId="49" r:id="rId6"/>
    <sheet name="PSO" sheetId="52" r:id="rId7"/>
    <sheet name="Seleção da Solucao" sheetId="50" r:id="rId8"/>
    <sheet name="Sol" sheetId="51" r:id="rId9"/>
    <sheet name="Solução_Problema_Raio_30km" sheetId="36" r:id="rId10"/>
    <sheet name="40 km" sheetId="37" state="hidden" r:id="rId11"/>
    <sheet name="50 km" sheetId="38" state="hidden" r:id="rId12"/>
    <sheet name="60 km" sheetId="39" state="hidden" r:id="rId13"/>
    <sheet name="70 km" sheetId="40" state="hidden" r:id="rId14"/>
    <sheet name="80 km" sheetId="41" state="hidden" r:id="rId15"/>
    <sheet name="90 km" sheetId="42" state="hidden" r:id="rId16"/>
    <sheet name="100 km" sheetId="43" state="hidden" r:id="rId17"/>
  </sheets>
  <definedNames>
    <definedName name="solver_adj" localSheetId="16" hidden="1">'100 km'!$AN$3:$AW$4</definedName>
    <definedName name="solver_adj" localSheetId="0" hidden="1">'16 km '!$AN$3:$AW$4</definedName>
    <definedName name="solver_adj" localSheetId="1" hidden="1">'20 km'!$AN$3:$AW$4</definedName>
    <definedName name="solver_adj" localSheetId="10" hidden="1">'40 km'!$AN$3:$AW$4</definedName>
    <definedName name="solver_adj" localSheetId="11" hidden="1">'50 km'!$AN$3:$AW$4</definedName>
    <definedName name="solver_adj" localSheetId="12" hidden="1">'60 km'!$AN$3:$AW$4</definedName>
    <definedName name="solver_adj" localSheetId="13" hidden="1">'70 km'!$AN$3:$AW$4</definedName>
    <definedName name="solver_adj" localSheetId="14" hidden="1">'80 km'!$AN$3:$AW$4</definedName>
    <definedName name="solver_adj" localSheetId="15" hidden="1">'90 km'!$AN$3:$AW$4</definedName>
    <definedName name="solver_adj" localSheetId="9" hidden="1">Solução_Problema_Raio_30km!$AK$4:$AT$5</definedName>
    <definedName name="solver_cvg" localSheetId="16" hidden="1">0.0001</definedName>
    <definedName name="solver_cvg" localSheetId="0" hidden="1">0.0001</definedName>
    <definedName name="solver_cvg" localSheetId="1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9" hidden="1">0.0001</definedName>
    <definedName name="solver_drv" localSheetId="16" hidden="1">1</definedName>
    <definedName name="solver_drv" localSheetId="0" hidden="1">1</definedName>
    <definedName name="solver_drv" localSheetId="1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9" hidden="1">1</definedName>
    <definedName name="solver_eng" localSheetId="16" hidden="1">3</definedName>
    <definedName name="solver_eng" localSheetId="0" hidden="1">3</definedName>
    <definedName name="solver_eng" localSheetId="1" hidden="1">3</definedName>
    <definedName name="solver_eng" localSheetId="10" hidden="1">3</definedName>
    <definedName name="solver_eng" localSheetId="11" hidden="1">3</definedName>
    <definedName name="solver_eng" localSheetId="12" hidden="1">3</definedName>
    <definedName name="solver_eng" localSheetId="13" hidden="1">3</definedName>
    <definedName name="solver_eng" localSheetId="14" hidden="1">3</definedName>
    <definedName name="solver_eng" localSheetId="15" hidden="1">3</definedName>
    <definedName name="solver_eng" localSheetId="9" hidden="1">3</definedName>
    <definedName name="solver_est" localSheetId="16" hidden="1">1</definedName>
    <definedName name="solver_est" localSheetId="0" hidden="1">1</definedName>
    <definedName name="solver_est" localSheetId="1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9" hidden="1">1</definedName>
    <definedName name="solver_itr" localSheetId="16" hidden="1">2147483647</definedName>
    <definedName name="solver_itr" localSheetId="0" hidden="1">2147483647</definedName>
    <definedName name="solver_itr" localSheetId="1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9" hidden="1">2147483647</definedName>
    <definedName name="solver_lhs1" localSheetId="16" hidden="1">'100 km'!$AN$3:$AW$3</definedName>
    <definedName name="solver_lhs1" localSheetId="0" hidden="1">'16 km '!$AN$3:$AW$3</definedName>
    <definedName name="solver_lhs1" localSheetId="1" hidden="1">'20 km'!$AN$3:$AW$3</definedName>
    <definedName name="solver_lhs1" localSheetId="10" hidden="1">'40 km'!$AN$3:$AW$3</definedName>
    <definedName name="solver_lhs1" localSheetId="11" hidden="1">'50 km'!$AN$3:$AW$3</definedName>
    <definedName name="solver_lhs1" localSheetId="12" hidden="1">'60 km'!$AN$3:$AW$3</definedName>
    <definedName name="solver_lhs1" localSheetId="13" hidden="1">'70 km'!$AN$3:$AW$3</definedName>
    <definedName name="solver_lhs1" localSheetId="14" hidden="1">'80 km'!$AN$3:$AW$3</definedName>
    <definedName name="solver_lhs1" localSheetId="15" hidden="1">'90 km'!$AN$3:$AW$3</definedName>
    <definedName name="solver_lhs1" localSheetId="9" hidden="1">Solução_Problema_Raio_30km!$AK$4:$AT$4</definedName>
    <definedName name="solver_lhs2" localSheetId="16" hidden="1">'100 km'!$AN$3:$AW$3</definedName>
    <definedName name="solver_lhs2" localSheetId="0" hidden="1">'16 km '!$AN$3:$AW$3</definedName>
    <definedName name="solver_lhs2" localSheetId="1" hidden="1">'20 km'!$AN$3:$AW$3</definedName>
    <definedName name="solver_lhs2" localSheetId="10" hidden="1">'40 km'!$AN$3:$AW$3</definedName>
    <definedName name="solver_lhs2" localSheetId="11" hidden="1">'50 km'!$AN$3:$AW$3</definedName>
    <definedName name="solver_lhs2" localSheetId="12" hidden="1">'60 km'!$AN$3:$AW$3</definedName>
    <definedName name="solver_lhs2" localSheetId="13" hidden="1">'70 km'!$AN$3:$AW$3</definedName>
    <definedName name="solver_lhs2" localSheetId="14" hidden="1">'80 km'!$AN$3:$AW$3</definedName>
    <definedName name="solver_lhs2" localSheetId="15" hidden="1">'90 km'!$AN$3:$AW$3</definedName>
    <definedName name="solver_lhs2" localSheetId="9" hidden="1">Solução_Problema_Raio_30km!$AK$4:$AT$4</definedName>
    <definedName name="solver_lhs3" localSheetId="16" hidden="1">'100 km'!$AN$4:$AW$4</definedName>
    <definedName name="solver_lhs3" localSheetId="0" hidden="1">'16 km '!$AN$4:$AW$4</definedName>
    <definedName name="solver_lhs3" localSheetId="1" hidden="1">'20 km'!$AN$4:$AW$4</definedName>
    <definedName name="solver_lhs3" localSheetId="10" hidden="1">'40 km'!$AN$4:$AW$4</definedName>
    <definedName name="solver_lhs3" localSheetId="11" hidden="1">'50 km'!$AN$4:$AW$4</definedName>
    <definedName name="solver_lhs3" localSheetId="12" hidden="1">'60 km'!$AN$4:$AW$4</definedName>
    <definedName name="solver_lhs3" localSheetId="13" hidden="1">'70 km'!$AN$4:$AW$4</definedName>
    <definedName name="solver_lhs3" localSheetId="14" hidden="1">'80 km'!$AN$4:$AW$4</definedName>
    <definedName name="solver_lhs3" localSheetId="15" hidden="1">'90 km'!$AN$4:$AW$4</definedName>
    <definedName name="solver_lhs3" localSheetId="9" hidden="1">Solução_Problema_Raio_30km!$AK$5:$AT$5</definedName>
    <definedName name="solver_lhs4" localSheetId="16" hidden="1">'100 km'!$AN$4:$AW$4</definedName>
    <definedName name="solver_lhs4" localSheetId="0" hidden="1">'16 km '!$AN$4:$AW$4</definedName>
    <definedName name="solver_lhs4" localSheetId="1" hidden="1">'20 km'!$AN$4:$AW$4</definedName>
    <definedName name="solver_lhs4" localSheetId="10" hidden="1">'40 km'!$AN$4:$AW$4</definedName>
    <definedName name="solver_lhs4" localSheetId="11" hidden="1">'50 km'!$AN$4:$AW$4</definedName>
    <definedName name="solver_lhs4" localSheetId="12" hidden="1">'60 km'!$AN$4:$AW$4</definedName>
    <definedName name="solver_lhs4" localSheetId="13" hidden="1">'70 km'!$AN$4:$AW$4</definedName>
    <definedName name="solver_lhs4" localSheetId="14" hidden="1">'80 km'!$AN$4:$AW$4</definedName>
    <definedName name="solver_lhs4" localSheetId="15" hidden="1">'90 km'!$AN$4:$AW$4</definedName>
    <definedName name="solver_lhs4" localSheetId="9" hidden="1">Solução_Problema_Raio_30km!$AK$5:$AT$5</definedName>
    <definedName name="solver_lhs5" localSheetId="16" hidden="1">'100 km'!$U$7:$U$26</definedName>
    <definedName name="solver_lhs5" localSheetId="0" hidden="1">'16 km '!$U$7:$U$26</definedName>
    <definedName name="solver_lhs5" localSheetId="1" hidden="1">'20 km'!$U$7:$U$26</definedName>
    <definedName name="solver_lhs5" localSheetId="10" hidden="1">'40 km'!$U$7:$U$26</definedName>
    <definedName name="solver_lhs5" localSheetId="11" hidden="1">'50 km'!$U$7:$U$26</definedName>
    <definedName name="solver_lhs5" localSheetId="12" hidden="1">'60 km'!$U$7:$U$26</definedName>
    <definedName name="solver_lhs5" localSheetId="13" hidden="1">'70 km'!$U$7:$U$26</definedName>
    <definedName name="solver_lhs5" localSheetId="14" hidden="1">'80 km'!$U$7:$U$26</definedName>
    <definedName name="solver_lhs5" localSheetId="15" hidden="1">'90 km'!$U$7:$U$26</definedName>
    <definedName name="solver_lhs5" localSheetId="9" hidden="1">Solução_Problema_Raio_30km!$T$10:$T$29</definedName>
    <definedName name="solver_lhs6" localSheetId="16" hidden="1">'100 km'!$X$7:$X$26</definedName>
    <definedName name="solver_lhs6" localSheetId="0" hidden="1">'16 km '!$X$7:$X$26</definedName>
    <definedName name="solver_lhs6" localSheetId="1" hidden="1">'20 km'!$X$7:$X$26</definedName>
    <definedName name="solver_lhs6" localSheetId="10" hidden="1">'40 km'!$X$7:$X$26</definedName>
    <definedName name="solver_lhs6" localSheetId="11" hidden="1">'50 km'!$X$7:$X$26</definedName>
    <definedName name="solver_lhs6" localSheetId="12" hidden="1">'60 km'!$X$7:$X$26</definedName>
    <definedName name="solver_lhs6" localSheetId="13" hidden="1">'70 km'!$X$7:$X$26</definedName>
    <definedName name="solver_lhs6" localSheetId="14" hidden="1">'80 km'!$X$7:$X$26</definedName>
    <definedName name="solver_lhs6" localSheetId="15" hidden="1">'90 km'!$X$7:$X$26</definedName>
    <definedName name="solver_lhs6" localSheetId="9" hidden="1">Solução_Problema_Raio_30km!$AG$10:$AG$29</definedName>
    <definedName name="solver_lhs7" localSheetId="16" hidden="1">'100 km'!$U$7:$U$26</definedName>
    <definedName name="solver_lhs7" localSheetId="0" hidden="1">'16 km '!$U$7:$U$26</definedName>
    <definedName name="solver_lhs7" localSheetId="1" hidden="1">'20 km'!$U$7:$U$26</definedName>
    <definedName name="solver_lhs7" localSheetId="10" hidden="1">'40 km'!$U$7:$U$26</definedName>
    <definedName name="solver_lhs7" localSheetId="11" hidden="1">'50 km'!$U$7:$U$26</definedName>
    <definedName name="solver_lhs7" localSheetId="12" hidden="1">'60 km'!$U$7:$U$26</definedName>
    <definedName name="solver_lhs7" localSheetId="13" hidden="1">'70 km'!$U$7:$U$26</definedName>
    <definedName name="solver_lhs7" localSheetId="14" hidden="1">'80 km'!$U$7:$U$26</definedName>
    <definedName name="solver_lhs7" localSheetId="15" hidden="1">'90 km'!$U$7:$U$26</definedName>
    <definedName name="solver_lhs7" localSheetId="9" hidden="1">Solução_Problema_Raio_30km!$T$10:$T$29</definedName>
    <definedName name="solver_mip" localSheetId="16" hidden="1">2147483647</definedName>
    <definedName name="solver_mip" localSheetId="0" hidden="1">2147483647</definedName>
    <definedName name="solver_mip" localSheetId="1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9" hidden="1">2147483647</definedName>
    <definedName name="solver_mni" localSheetId="16" hidden="1">300</definedName>
    <definedName name="solver_mni" localSheetId="0" hidden="1">300</definedName>
    <definedName name="solver_mni" localSheetId="1" hidden="1">300</definedName>
    <definedName name="solver_mni" localSheetId="10" hidden="1">300</definedName>
    <definedName name="solver_mni" localSheetId="11" hidden="1">300</definedName>
    <definedName name="solver_mni" localSheetId="12" hidden="1">300</definedName>
    <definedName name="solver_mni" localSheetId="13" hidden="1">300</definedName>
    <definedName name="solver_mni" localSheetId="14" hidden="1">300</definedName>
    <definedName name="solver_mni" localSheetId="15" hidden="1">300</definedName>
    <definedName name="solver_mni" localSheetId="9" hidden="1">300</definedName>
    <definedName name="solver_mrt" localSheetId="16" hidden="1">0.1</definedName>
    <definedName name="solver_mrt" localSheetId="0" hidden="1">0.1</definedName>
    <definedName name="solver_mrt" localSheetId="1" hidden="1">0.1</definedName>
    <definedName name="solver_mrt" localSheetId="10" hidden="1">0.1</definedName>
    <definedName name="solver_mrt" localSheetId="11" hidden="1">0.1</definedName>
    <definedName name="solver_mrt" localSheetId="12" hidden="1">0.1</definedName>
    <definedName name="solver_mrt" localSheetId="13" hidden="1">0.1</definedName>
    <definedName name="solver_mrt" localSheetId="14" hidden="1">0.1</definedName>
    <definedName name="solver_mrt" localSheetId="15" hidden="1">0.1</definedName>
    <definedName name="solver_mrt" localSheetId="9" hidden="1">0.1</definedName>
    <definedName name="solver_msl" localSheetId="16" hidden="1">2</definedName>
    <definedName name="solver_msl" localSheetId="0" hidden="1">2</definedName>
    <definedName name="solver_msl" localSheetId="1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9" hidden="1">2</definedName>
    <definedName name="solver_neg" localSheetId="16" hidden="1">1</definedName>
    <definedName name="solver_neg" localSheetId="0" hidden="1">1</definedName>
    <definedName name="solver_neg" localSheetId="1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9" hidden="1">1</definedName>
    <definedName name="solver_nod" localSheetId="16" hidden="1">2147483647</definedName>
    <definedName name="solver_nod" localSheetId="0" hidden="1">2147483647</definedName>
    <definedName name="solver_nod" localSheetId="1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9" hidden="1">2147483647</definedName>
    <definedName name="solver_num" localSheetId="16" hidden="1">5</definedName>
    <definedName name="solver_num" localSheetId="0" hidden="1">5</definedName>
    <definedName name="solver_num" localSheetId="1" hidden="1">5</definedName>
    <definedName name="solver_num" localSheetId="10" hidden="1">5</definedName>
    <definedName name="solver_num" localSheetId="11" hidden="1">5</definedName>
    <definedName name="solver_num" localSheetId="12" hidden="1">5</definedName>
    <definedName name="solver_num" localSheetId="13" hidden="1">5</definedName>
    <definedName name="solver_num" localSheetId="14" hidden="1">5</definedName>
    <definedName name="solver_num" localSheetId="15" hidden="1">5</definedName>
    <definedName name="solver_num" localSheetId="9" hidden="1">5</definedName>
    <definedName name="solver_nwt" localSheetId="16" hidden="1">1</definedName>
    <definedName name="solver_nwt" localSheetId="0" hidden="1">1</definedName>
    <definedName name="solver_nwt" localSheetId="1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9" hidden="1">1</definedName>
    <definedName name="solver_opt" localSheetId="16" hidden="1">'100 km'!$AM$29</definedName>
    <definedName name="solver_opt" localSheetId="0" hidden="1">'16 km '!$AM$29</definedName>
    <definedName name="solver_opt" localSheetId="1" hidden="1">'20 km'!$AM$29</definedName>
    <definedName name="solver_opt" localSheetId="10" hidden="1">'40 km'!$AM$29</definedName>
    <definedName name="solver_opt" localSheetId="11" hidden="1">'50 km'!$AM$29</definedName>
    <definedName name="solver_opt" localSheetId="12" hidden="1">'60 km'!$AM$29</definedName>
    <definedName name="solver_opt" localSheetId="13" hidden="1">'70 km'!$AM$29</definedName>
    <definedName name="solver_opt" localSheetId="14" hidden="1">'80 km'!$AM$29</definedName>
    <definedName name="solver_opt" localSheetId="15" hidden="1">'90 km'!$AM$29</definedName>
    <definedName name="solver_opt" localSheetId="9" hidden="1">Solução_Problema_Raio_30km!$AW$32</definedName>
    <definedName name="solver_pre" localSheetId="16" hidden="1">0.000001</definedName>
    <definedName name="solver_pre" localSheetId="0" hidden="1">0.000001</definedName>
    <definedName name="solver_pre" localSheetId="1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9" hidden="1">0.000001</definedName>
    <definedName name="solver_rbv" localSheetId="16" hidden="1">1</definedName>
    <definedName name="solver_rbv" localSheetId="0" hidden="1">1</definedName>
    <definedName name="solver_rbv" localSheetId="1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9" hidden="1">1</definedName>
    <definedName name="solver_rel1" localSheetId="16" hidden="1">1</definedName>
    <definedName name="solver_rel1" localSheetId="0" hidden="1">1</definedName>
    <definedName name="solver_rel1" localSheetId="1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9" hidden="1">1</definedName>
    <definedName name="solver_rel2" localSheetId="16" hidden="1">3</definedName>
    <definedName name="solver_rel2" localSheetId="0" hidden="1">3</definedName>
    <definedName name="solver_rel2" localSheetId="1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9" hidden="1">3</definedName>
    <definedName name="solver_rel3" localSheetId="16" hidden="1">1</definedName>
    <definedName name="solver_rel3" localSheetId="0" hidden="1">1</definedName>
    <definedName name="solver_rel3" localSheetId="1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9" hidden="1">1</definedName>
    <definedName name="solver_rel4" localSheetId="16" hidden="1">3</definedName>
    <definedName name="solver_rel4" localSheetId="0" hidden="1">3</definedName>
    <definedName name="solver_rel4" localSheetId="1" hidden="1">3</definedName>
    <definedName name="solver_rel4" localSheetId="10" hidden="1">3</definedName>
    <definedName name="solver_rel4" localSheetId="11" hidden="1">3</definedName>
    <definedName name="solver_rel4" localSheetId="12" hidden="1">3</definedName>
    <definedName name="solver_rel4" localSheetId="13" hidden="1">3</definedName>
    <definedName name="solver_rel4" localSheetId="14" hidden="1">3</definedName>
    <definedName name="solver_rel4" localSheetId="15" hidden="1">3</definedName>
    <definedName name="solver_rel4" localSheetId="9" hidden="1">3</definedName>
    <definedName name="solver_rel5" localSheetId="16" hidden="1">2</definedName>
    <definedName name="solver_rel5" localSheetId="0" hidden="1">2</definedName>
    <definedName name="solver_rel5" localSheetId="1" hidden="1">2</definedName>
    <definedName name="solver_rel5" localSheetId="10" hidden="1">2</definedName>
    <definedName name="solver_rel5" localSheetId="11" hidden="1">2</definedName>
    <definedName name="solver_rel5" localSheetId="12" hidden="1">2</definedName>
    <definedName name="solver_rel5" localSheetId="13" hidden="1">2</definedName>
    <definedName name="solver_rel5" localSheetId="14" hidden="1">2</definedName>
    <definedName name="solver_rel5" localSheetId="15" hidden="1">2</definedName>
    <definedName name="solver_rel5" localSheetId="9" hidden="1">2</definedName>
    <definedName name="solver_rel6" localSheetId="16" hidden="1">1</definedName>
    <definedName name="solver_rel6" localSheetId="0" hidden="1">1</definedName>
    <definedName name="solver_rel6" localSheetId="1" hidden="1">1</definedName>
    <definedName name="solver_rel6" localSheetId="10" hidden="1">1</definedName>
    <definedName name="solver_rel6" localSheetId="11" hidden="1">1</definedName>
    <definedName name="solver_rel6" localSheetId="12" hidden="1">1</definedName>
    <definedName name="solver_rel6" localSheetId="13" hidden="1">1</definedName>
    <definedName name="solver_rel6" localSheetId="14" hidden="1">1</definedName>
    <definedName name="solver_rel6" localSheetId="15" hidden="1">1</definedName>
    <definedName name="solver_rel6" localSheetId="9" hidden="1">1</definedName>
    <definedName name="solver_rel7" localSheetId="16" hidden="1">2</definedName>
    <definedName name="solver_rel7" localSheetId="0" hidden="1">2</definedName>
    <definedName name="solver_rel7" localSheetId="1" hidden="1">2</definedName>
    <definedName name="solver_rel7" localSheetId="10" hidden="1">2</definedName>
    <definedName name="solver_rel7" localSheetId="11" hidden="1">2</definedName>
    <definedName name="solver_rel7" localSheetId="12" hidden="1">2</definedName>
    <definedName name="solver_rel7" localSheetId="13" hidden="1">2</definedName>
    <definedName name="solver_rel7" localSheetId="14" hidden="1">2</definedName>
    <definedName name="solver_rel7" localSheetId="15" hidden="1">2</definedName>
    <definedName name="solver_rel7" localSheetId="9" hidden="1">2</definedName>
    <definedName name="solver_rhs1" localSheetId="16" hidden="1">275</definedName>
    <definedName name="solver_rhs1" localSheetId="0" hidden="1">275</definedName>
    <definedName name="solver_rhs1" localSheetId="1" hidden="1">275</definedName>
    <definedName name="solver_rhs1" localSheetId="10" hidden="1">275</definedName>
    <definedName name="solver_rhs1" localSheetId="11" hidden="1">275</definedName>
    <definedName name="solver_rhs1" localSheetId="12" hidden="1">275</definedName>
    <definedName name="solver_rhs1" localSheetId="13" hidden="1">275</definedName>
    <definedName name="solver_rhs1" localSheetId="14" hidden="1">275</definedName>
    <definedName name="solver_rhs1" localSheetId="15" hidden="1">275</definedName>
    <definedName name="solver_rhs1" localSheetId="9" hidden="1">275</definedName>
    <definedName name="solver_rhs2" localSheetId="16" hidden="1">-125</definedName>
    <definedName name="solver_rhs2" localSheetId="0" hidden="1">-125</definedName>
    <definedName name="solver_rhs2" localSheetId="1" hidden="1">-125</definedName>
    <definedName name="solver_rhs2" localSheetId="10" hidden="1">-125</definedName>
    <definedName name="solver_rhs2" localSheetId="11" hidden="1">-125</definedName>
    <definedName name="solver_rhs2" localSheetId="12" hidden="1">-125</definedName>
    <definedName name="solver_rhs2" localSheetId="13" hidden="1">-125</definedName>
    <definedName name="solver_rhs2" localSheetId="14" hidden="1">-125</definedName>
    <definedName name="solver_rhs2" localSheetId="15" hidden="1">-125</definedName>
    <definedName name="solver_rhs2" localSheetId="9" hidden="1">-125</definedName>
    <definedName name="solver_rhs3" localSheetId="16" hidden="1">350</definedName>
    <definedName name="solver_rhs3" localSheetId="0" hidden="1">350</definedName>
    <definedName name="solver_rhs3" localSheetId="1" hidden="1">350</definedName>
    <definedName name="solver_rhs3" localSheetId="10" hidden="1">350</definedName>
    <definedName name="solver_rhs3" localSheetId="11" hidden="1">350</definedName>
    <definedName name="solver_rhs3" localSheetId="12" hidden="1">350</definedName>
    <definedName name="solver_rhs3" localSheetId="13" hidden="1">350</definedName>
    <definedName name="solver_rhs3" localSheetId="14" hidden="1">350</definedName>
    <definedName name="solver_rhs3" localSheetId="15" hidden="1">350</definedName>
    <definedName name="solver_rhs3" localSheetId="9" hidden="1">350</definedName>
    <definedName name="solver_rhs4" localSheetId="16" hidden="1">-400</definedName>
    <definedName name="solver_rhs4" localSheetId="0" hidden="1">-400</definedName>
    <definedName name="solver_rhs4" localSheetId="1" hidden="1">-400</definedName>
    <definedName name="solver_rhs4" localSheetId="10" hidden="1">-400</definedName>
    <definedName name="solver_rhs4" localSheetId="11" hidden="1">-400</definedName>
    <definedName name="solver_rhs4" localSheetId="12" hidden="1">-400</definedName>
    <definedName name="solver_rhs4" localSheetId="13" hidden="1">-400</definedName>
    <definedName name="solver_rhs4" localSheetId="14" hidden="1">-400</definedName>
    <definedName name="solver_rhs4" localSheetId="15" hidden="1">-400</definedName>
    <definedName name="solver_rhs4" localSheetId="9" hidden="1">-400</definedName>
    <definedName name="solver_rhs5" localSheetId="16" hidden="1">1</definedName>
    <definedName name="solver_rhs5" localSheetId="0" hidden="1">1</definedName>
    <definedName name="solver_rhs5" localSheetId="1" hidden="1">1</definedName>
    <definedName name="solver_rhs5" localSheetId="10" hidden="1">1</definedName>
    <definedName name="solver_rhs5" localSheetId="11" hidden="1">1</definedName>
    <definedName name="solver_rhs5" localSheetId="12" hidden="1">1</definedName>
    <definedName name="solver_rhs5" localSheetId="13" hidden="1">1</definedName>
    <definedName name="solver_rhs5" localSheetId="14" hidden="1">1</definedName>
    <definedName name="solver_rhs5" localSheetId="15" hidden="1">1</definedName>
    <definedName name="solver_rhs5" localSheetId="9" hidden="1">1</definedName>
    <definedName name="solver_rhs6" localSheetId="16" hidden="1">70</definedName>
    <definedName name="solver_rhs6" localSheetId="0" hidden="1">70</definedName>
    <definedName name="solver_rhs6" localSheetId="1" hidden="1">70</definedName>
    <definedName name="solver_rhs6" localSheetId="10" hidden="1">70</definedName>
    <definedName name="solver_rhs6" localSheetId="11" hidden="1">70</definedName>
    <definedName name="solver_rhs6" localSheetId="12" hidden="1">70</definedName>
    <definedName name="solver_rhs6" localSheetId="13" hidden="1">70</definedName>
    <definedName name="solver_rhs6" localSheetId="14" hidden="1">70</definedName>
    <definedName name="solver_rhs6" localSheetId="15" hidden="1">70</definedName>
    <definedName name="solver_rhs6" localSheetId="9" hidden="1">70</definedName>
    <definedName name="solver_rhs7" localSheetId="16" hidden="1">1</definedName>
    <definedName name="solver_rhs7" localSheetId="0" hidden="1">1</definedName>
    <definedName name="solver_rhs7" localSheetId="1" hidden="1">1</definedName>
    <definedName name="solver_rhs7" localSheetId="10" hidden="1">1</definedName>
    <definedName name="solver_rhs7" localSheetId="11" hidden="1">1</definedName>
    <definedName name="solver_rhs7" localSheetId="12" hidden="1">1</definedName>
    <definedName name="solver_rhs7" localSheetId="13" hidden="1">1</definedName>
    <definedName name="solver_rhs7" localSheetId="14" hidden="1">1</definedName>
    <definedName name="solver_rhs7" localSheetId="15" hidden="1">1</definedName>
    <definedName name="solver_rhs7" localSheetId="9" hidden="1">1</definedName>
    <definedName name="solver_rlx" localSheetId="16" hidden="1">2</definedName>
    <definedName name="solver_rlx" localSheetId="0" hidden="1">2</definedName>
    <definedName name="solver_rlx" localSheetId="1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9" hidden="1">2</definedName>
    <definedName name="solver_rsd" localSheetId="16" hidden="1">2</definedName>
    <definedName name="solver_rsd" localSheetId="0" hidden="1">2</definedName>
    <definedName name="solver_rsd" localSheetId="1" hidden="1">2</definedName>
    <definedName name="solver_rsd" localSheetId="10" hidden="1">2</definedName>
    <definedName name="solver_rsd" localSheetId="11" hidden="1">2</definedName>
    <definedName name="solver_rsd" localSheetId="12" hidden="1">2</definedName>
    <definedName name="solver_rsd" localSheetId="13" hidden="1">2</definedName>
    <definedName name="solver_rsd" localSheetId="14" hidden="1">2</definedName>
    <definedName name="solver_rsd" localSheetId="15" hidden="1">2</definedName>
    <definedName name="solver_rsd" localSheetId="9" hidden="1">2</definedName>
    <definedName name="solver_scl" localSheetId="16" hidden="1">1</definedName>
    <definedName name="solver_scl" localSheetId="0" hidden="1">1</definedName>
    <definedName name="solver_scl" localSheetId="1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9" hidden="1">1</definedName>
    <definedName name="solver_sho" localSheetId="16" hidden="1">2</definedName>
    <definedName name="solver_sho" localSheetId="0" hidden="1">2</definedName>
    <definedName name="solver_sho" localSheetId="1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9" hidden="1">2</definedName>
    <definedName name="solver_ssz" localSheetId="16" hidden="1">600</definedName>
    <definedName name="solver_ssz" localSheetId="0" hidden="1">600</definedName>
    <definedName name="solver_ssz" localSheetId="1" hidden="1">600</definedName>
    <definedName name="solver_ssz" localSheetId="10" hidden="1">600</definedName>
    <definedName name="solver_ssz" localSheetId="11" hidden="1">600</definedName>
    <definedName name="solver_ssz" localSheetId="12" hidden="1">600</definedName>
    <definedName name="solver_ssz" localSheetId="13" hidden="1">600</definedName>
    <definedName name="solver_ssz" localSheetId="14" hidden="1">600</definedName>
    <definedName name="solver_ssz" localSheetId="15" hidden="1">600</definedName>
    <definedName name="solver_ssz" localSheetId="9" hidden="1">600</definedName>
    <definedName name="solver_tim" localSheetId="16" hidden="1">2147483647</definedName>
    <definedName name="solver_tim" localSheetId="0" hidden="1">2147483647</definedName>
    <definedName name="solver_tim" localSheetId="1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9" hidden="1">2147483647</definedName>
    <definedName name="solver_tol" localSheetId="16" hidden="1">0.01</definedName>
    <definedName name="solver_tol" localSheetId="0" hidden="1">0.01</definedName>
    <definedName name="solver_tol" localSheetId="1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9" hidden="1">0.01</definedName>
    <definedName name="solver_typ" localSheetId="16" hidden="1">2</definedName>
    <definedName name="solver_typ" localSheetId="0" hidden="1">2</definedName>
    <definedName name="solver_typ" localSheetId="1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9" hidden="1">2</definedName>
    <definedName name="solver_val" localSheetId="16" hidden="1">0</definedName>
    <definedName name="solver_val" localSheetId="0" hidden="1">0</definedName>
    <definedName name="solver_val" localSheetId="1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9" hidden="1">0</definedName>
    <definedName name="solver_ver" localSheetId="16" hidden="1">3</definedName>
    <definedName name="solver_ver" localSheetId="0" hidden="1">3</definedName>
    <definedName name="solver_ver" localSheetId="1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9" hidden="1">3</definedName>
  </definedNames>
  <calcPr calcId="152511"/>
</workbook>
</file>

<file path=xl/calcChain.xml><?xml version="1.0" encoding="utf-8"?>
<calcChain xmlns="http://schemas.openxmlformats.org/spreadsheetml/2006/main">
  <c r="D23" i="50" l="1"/>
  <c r="B2" i="50" s="1"/>
  <c r="D5" i="50" s="1"/>
  <c r="D14" i="50"/>
  <c r="E14" i="50"/>
  <c r="F14" i="50"/>
  <c r="G14" i="50"/>
  <c r="H14" i="50"/>
  <c r="I14" i="50"/>
  <c r="J14" i="50"/>
  <c r="K14" i="50"/>
  <c r="L14" i="50"/>
  <c r="C14" i="50"/>
  <c r="K5" i="50" l="1"/>
  <c r="W5" i="50"/>
  <c r="S5" i="50"/>
  <c r="K9" i="50" s="1"/>
  <c r="O5" i="50"/>
  <c r="I9" i="50" s="1"/>
  <c r="G5" i="50"/>
  <c r="V5" i="50"/>
  <c r="N5" i="50"/>
  <c r="H10" i="50" s="1"/>
  <c r="F5" i="50"/>
  <c r="D10" i="50" s="1"/>
  <c r="C5" i="50"/>
  <c r="U5" i="50"/>
  <c r="L9" i="50" s="1"/>
  <c r="Q5" i="50"/>
  <c r="J9" i="50" s="1"/>
  <c r="M5" i="50"/>
  <c r="H9" i="50" s="1"/>
  <c r="I5" i="50"/>
  <c r="F9" i="50" s="1"/>
  <c r="E5" i="50"/>
  <c r="D9" i="50" s="1"/>
  <c r="R5" i="50"/>
  <c r="J10" i="50" s="1"/>
  <c r="J5" i="50"/>
  <c r="F10" i="50" s="1"/>
  <c r="X5" i="50"/>
  <c r="T5" i="50"/>
  <c r="K10" i="50" s="1"/>
  <c r="P5" i="50"/>
  <c r="I10" i="50" s="1"/>
  <c r="L5" i="50"/>
  <c r="G10" i="50" s="1"/>
  <c r="H5" i="50"/>
  <c r="E10" i="50" s="1"/>
  <c r="C10" i="50"/>
  <c r="E9" i="50"/>
  <c r="G9" i="50"/>
  <c r="L10" i="50"/>
  <c r="C9" i="50"/>
  <c r="D15" i="50" l="1"/>
  <c r="H15" i="50"/>
  <c r="L15" i="50"/>
  <c r="I15" i="50"/>
  <c r="C15" i="50"/>
  <c r="E15" i="50"/>
  <c r="F15" i="50"/>
  <c r="J15" i="50"/>
  <c r="G15" i="50"/>
  <c r="K15" i="50"/>
  <c r="F5" i="47"/>
  <c r="F6" i="47"/>
  <c r="I16" i="50" l="1"/>
  <c r="AQ5" i="36" s="1"/>
  <c r="AQ4" i="36"/>
  <c r="F16" i="50"/>
  <c r="AN5" i="36" s="1"/>
  <c r="AN4" i="36"/>
  <c r="L16" i="50"/>
  <c r="AT5" i="36" s="1"/>
  <c r="AT4" i="36"/>
  <c r="K16" i="50"/>
  <c r="AS5" i="36" s="1"/>
  <c r="AS4" i="36"/>
  <c r="E16" i="50"/>
  <c r="AM5" i="36" s="1"/>
  <c r="AM4" i="36"/>
  <c r="H16" i="50"/>
  <c r="AP5" i="36" s="1"/>
  <c r="AP4" i="36"/>
  <c r="J16" i="50"/>
  <c r="AR5" i="36" s="1"/>
  <c r="AR4" i="36"/>
  <c r="G16" i="50"/>
  <c r="AO5" i="36" s="1"/>
  <c r="AO4" i="36"/>
  <c r="C16" i="50"/>
  <c r="AK5" i="36" s="1"/>
  <c r="AK4" i="36"/>
  <c r="D16" i="50"/>
  <c r="AL5" i="36" s="1"/>
  <c r="AL4" i="36"/>
  <c r="E5" i="47"/>
  <c r="E6" i="47"/>
  <c r="AN27" i="44" l="1"/>
  <c r="AK6" i="36"/>
  <c r="AL6" i="36"/>
  <c r="W5" i="36"/>
  <c r="AJ110" i="36" l="1"/>
  <c r="AJ111" i="36"/>
  <c r="AJ102" i="36"/>
  <c r="AH42" i="43" l="1"/>
  <c r="AH41" i="43"/>
  <c r="AH42" i="42"/>
  <c r="AH41" i="42"/>
  <c r="AH42" i="41"/>
  <c r="AH41" i="41"/>
  <c r="AH42" i="40"/>
  <c r="AH41" i="40"/>
  <c r="AH42" i="39"/>
  <c r="AH41" i="39"/>
  <c r="AH42" i="38"/>
  <c r="AH41" i="38"/>
  <c r="AH42" i="37"/>
  <c r="AH41" i="37"/>
  <c r="AH42" i="35"/>
  <c r="AH41" i="35"/>
  <c r="AL82" i="44"/>
  <c r="AL81" i="44"/>
  <c r="AL80" i="44"/>
  <c r="AL79" i="44"/>
  <c r="AL78" i="44"/>
  <c r="AL77" i="44"/>
  <c r="AL76" i="44"/>
  <c r="AL75" i="44"/>
  <c r="AL74" i="44"/>
  <c r="AL73" i="44"/>
  <c r="AL72" i="44"/>
  <c r="AL71" i="44"/>
  <c r="AL70" i="44"/>
  <c r="AL69" i="44"/>
  <c r="AL68" i="44"/>
  <c r="AL67" i="44"/>
  <c r="AL66" i="44"/>
  <c r="AL65" i="44"/>
  <c r="AL64" i="44"/>
  <c r="AL63" i="44"/>
  <c r="AL62" i="44"/>
  <c r="AL61" i="44"/>
  <c r="AL60" i="44"/>
  <c r="AL59" i="44"/>
  <c r="AL58" i="44"/>
  <c r="D32" i="44"/>
  <c r="D31" i="44"/>
  <c r="AW27" i="44"/>
  <c r="AV27" i="44"/>
  <c r="AU27" i="44"/>
  <c r="AT27" i="44"/>
  <c r="AS27" i="44"/>
  <c r="AR27" i="44"/>
  <c r="AQ27" i="44"/>
  <c r="AP27" i="44"/>
  <c r="AO27" i="44"/>
  <c r="AH42" i="44"/>
  <c r="AH41" i="44"/>
  <c r="AH4" i="44"/>
  <c r="AG4" i="44"/>
  <c r="AF4" i="44"/>
  <c r="AE4" i="44"/>
  <c r="AD4" i="44"/>
  <c r="AC4" i="44"/>
  <c r="AB4" i="44"/>
  <c r="AA4" i="44"/>
  <c r="Z4" i="44"/>
  <c r="Y4" i="44"/>
  <c r="AH3" i="44"/>
  <c r="AG3" i="44"/>
  <c r="AF3" i="44"/>
  <c r="AE3" i="44"/>
  <c r="AD3" i="44"/>
  <c r="AC3" i="44"/>
  <c r="AB3" i="44"/>
  <c r="AA3" i="44"/>
  <c r="Z3" i="44"/>
  <c r="Y3" i="44"/>
  <c r="Y27" i="44" l="1"/>
  <c r="AH21" i="44"/>
  <c r="AE8" i="44"/>
  <c r="AF12" i="44"/>
  <c r="AA14" i="44"/>
  <c r="AC13" i="44"/>
  <c r="AD19" i="44"/>
  <c r="AB23" i="44"/>
  <c r="AC15" i="44"/>
  <c r="AF13" i="44"/>
  <c r="AF19" i="44"/>
  <c r="Z27" i="44"/>
  <c r="AH22" i="44"/>
  <c r="AA20" i="44"/>
  <c r="AE7" i="44"/>
  <c r="AC14" i="44"/>
  <c r="AE9" i="44"/>
  <c r="AD10" i="44"/>
  <c r="Y12" i="44"/>
  <c r="AG25" i="44"/>
  <c r="AD11" i="44"/>
  <c r="AE15" i="44"/>
  <c r="AD25" i="44"/>
  <c r="AC20" i="44"/>
  <c r="AE17" i="44"/>
  <c r="AF14" i="44"/>
  <c r="AD23" i="44"/>
  <c r="Z25" i="44"/>
  <c r="AH25" i="44"/>
  <c r="AD12" i="44"/>
  <c r="AH17" i="44"/>
  <c r="AD27" i="44"/>
  <c r="AG9" i="44"/>
  <c r="AG10" i="44"/>
  <c r="AG11" i="44"/>
  <c r="AH27" i="44"/>
  <c r="AH14" i="44"/>
  <c r="AC19" i="44"/>
  <c r="AC11" i="44"/>
  <c r="AC25" i="44"/>
  <c r="AC17" i="44"/>
  <c r="AC9" i="44"/>
  <c r="AC22" i="44"/>
  <c r="AC23" i="44"/>
  <c r="AD24" i="44"/>
  <c r="AD16" i="44"/>
  <c r="AD8" i="44"/>
  <c r="AD22" i="44"/>
  <c r="AD14" i="44"/>
  <c r="AD26" i="44"/>
  <c r="AD15" i="44"/>
  <c r="AD13" i="44"/>
  <c r="AD20" i="44"/>
  <c r="AD18" i="44"/>
  <c r="AD17" i="44"/>
  <c r="Y10" i="44"/>
  <c r="Y11" i="44"/>
  <c r="AF26" i="44"/>
  <c r="AF18" i="44"/>
  <c r="AF10" i="44"/>
  <c r="AF24" i="44"/>
  <c r="AF16" i="44"/>
  <c r="AF8" i="44"/>
  <c r="AF27" i="44"/>
  <c r="AF25" i="44"/>
  <c r="AF23" i="44"/>
  <c r="AF22" i="44"/>
  <c r="AF21" i="44"/>
  <c r="AF20" i="44"/>
  <c r="AF11" i="44"/>
  <c r="AF9" i="44"/>
  <c r="AF7" i="44"/>
  <c r="AF15" i="44"/>
  <c r="AC7" i="44"/>
  <c r="AB8" i="44"/>
  <c r="AB9" i="44"/>
  <c r="AB10" i="44"/>
  <c r="AA11" i="44"/>
  <c r="AA12" i="44"/>
  <c r="AA13" i="44"/>
  <c r="Z14" i="44"/>
  <c r="Z15" i="44"/>
  <c r="AC21" i="44"/>
  <c r="AC24" i="44"/>
  <c r="AC26" i="44"/>
  <c r="AB27" i="44"/>
  <c r="Y23" i="44"/>
  <c r="Y15" i="44"/>
  <c r="Y7" i="44"/>
  <c r="Y21" i="44"/>
  <c r="Y13" i="44"/>
  <c r="Y26" i="44"/>
  <c r="Y25" i="44"/>
  <c r="Y24" i="44"/>
  <c r="Y19" i="44"/>
  <c r="Y17" i="44"/>
  <c r="Y16" i="44"/>
  <c r="Y8" i="44"/>
  <c r="AG27" i="44"/>
  <c r="AG23" i="44"/>
  <c r="AG15" i="44"/>
  <c r="AG7" i="44"/>
  <c r="AG21" i="44"/>
  <c r="AG13" i="44"/>
  <c r="AG24" i="44"/>
  <c r="AG19" i="44"/>
  <c r="AG18" i="44"/>
  <c r="AG17" i="44"/>
  <c r="AG16" i="44"/>
  <c r="AG8" i="44"/>
  <c r="AG14" i="44"/>
  <c r="AG12" i="44"/>
  <c r="AG22" i="44"/>
  <c r="AG20" i="44"/>
  <c r="AD7" i="44"/>
  <c r="AC8" i="44"/>
  <c r="AD9" i="44"/>
  <c r="AC10" i="44"/>
  <c r="AB11" i="44"/>
  <c r="AC12" i="44"/>
  <c r="AB13" i="44"/>
  <c r="AB15" i="44"/>
  <c r="AF17" i="44"/>
  <c r="Y20" i="44"/>
  <c r="AD21" i="44"/>
  <c r="AH24" i="44"/>
  <c r="AG26" i="44"/>
  <c r="AC27" i="44"/>
  <c r="AA25" i="44"/>
  <c r="AA17" i="44"/>
  <c r="AA9" i="44"/>
  <c r="AA27" i="44"/>
  <c r="AA23" i="44"/>
  <c r="AA15" i="44"/>
  <c r="AA7" i="44"/>
  <c r="AA26" i="44"/>
  <c r="AA24" i="44"/>
  <c r="AA21" i="44"/>
  <c r="AA19" i="44"/>
  <c r="AH7" i="44"/>
  <c r="AH8" i="44"/>
  <c r="AH15" i="44"/>
  <c r="Z16" i="44"/>
  <c r="Y18" i="44"/>
  <c r="AA16" i="44"/>
  <c r="AA18" i="44"/>
  <c r="Y22" i="44"/>
  <c r="AH23" i="44"/>
  <c r="Z7" i="44"/>
  <c r="Z8" i="44"/>
  <c r="Y9" i="44"/>
  <c r="AB16" i="44"/>
  <c r="AB18" i="44"/>
  <c r="AH19" i="44"/>
  <c r="Z22" i="44"/>
  <c r="AE21" i="44"/>
  <c r="AE13" i="44"/>
  <c r="AE19" i="44"/>
  <c r="AE11" i="44"/>
  <c r="AE26" i="44"/>
  <c r="AE27" i="44"/>
  <c r="AE25" i="44"/>
  <c r="AE24" i="44"/>
  <c r="AE23" i="44"/>
  <c r="AE22" i="44"/>
  <c r="AE20" i="44"/>
  <c r="AE18" i="44"/>
  <c r="AE14" i="44"/>
  <c r="AE12" i="44"/>
  <c r="AE10" i="44"/>
  <c r="AE16" i="44"/>
  <c r="AB7" i="44"/>
  <c r="AA8" i="44"/>
  <c r="Z9" i="44"/>
  <c r="AA10" i="44"/>
  <c r="Z11" i="44"/>
  <c r="Z13" i="44"/>
  <c r="Y14" i="44"/>
  <c r="AC16" i="44"/>
  <c r="AB17" i="44"/>
  <c r="AC18" i="44"/>
  <c r="AA22" i="44"/>
  <c r="AB22" i="44"/>
  <c r="AB14" i="44"/>
  <c r="AB20" i="44"/>
  <c r="AB12" i="44"/>
  <c r="AH9" i="44"/>
  <c r="AH11" i="44"/>
  <c r="AH13" i="44"/>
  <c r="AB19" i="44"/>
  <c r="AB21" i="44"/>
  <c r="AB24" i="44"/>
  <c r="AB25" i="44"/>
  <c r="AB26" i="44"/>
  <c r="Z20" i="44"/>
  <c r="Z12" i="44"/>
  <c r="Z26" i="44"/>
  <c r="Z18" i="44"/>
  <c r="Z10" i="44"/>
  <c r="AH20" i="44"/>
  <c r="AH12" i="44"/>
  <c r="AH26" i="44"/>
  <c r="AH18" i="44"/>
  <c r="AH10" i="44"/>
  <c r="AH16" i="44"/>
  <c r="Z17" i="44"/>
  <c r="Z19" i="44"/>
  <c r="Z21" i="44"/>
  <c r="Z23" i="44"/>
  <c r="Z24" i="44"/>
  <c r="AL82" i="43"/>
  <c r="AL81" i="43"/>
  <c r="AL80" i="43"/>
  <c r="AL79" i="43"/>
  <c r="AL78" i="43"/>
  <c r="AL77" i="43"/>
  <c r="AL76" i="43"/>
  <c r="AL75" i="43"/>
  <c r="AL74" i="43"/>
  <c r="AL73" i="43"/>
  <c r="AL72" i="43"/>
  <c r="AL71" i="43"/>
  <c r="AL70" i="43"/>
  <c r="AL69" i="43"/>
  <c r="AL68" i="43"/>
  <c r="AL67" i="43"/>
  <c r="AL66" i="43"/>
  <c r="AL65" i="43"/>
  <c r="AL64" i="43"/>
  <c r="AL63" i="43"/>
  <c r="AL62" i="43"/>
  <c r="AL61" i="43"/>
  <c r="AL60" i="43"/>
  <c r="AL59" i="43"/>
  <c r="AL58" i="43"/>
  <c r="D32" i="43"/>
  <c r="D31" i="43"/>
  <c r="AW27" i="43"/>
  <c r="AV27" i="43"/>
  <c r="AU27" i="43"/>
  <c r="AT27" i="43"/>
  <c r="AS27" i="43"/>
  <c r="AR27" i="43"/>
  <c r="AQ27" i="43"/>
  <c r="AP27" i="43"/>
  <c r="AO27" i="43"/>
  <c r="AN27" i="43"/>
  <c r="BQ5" i="43"/>
  <c r="BQ4" i="43"/>
  <c r="AH4" i="43"/>
  <c r="AG4" i="43"/>
  <c r="AF4" i="43"/>
  <c r="AE4" i="43"/>
  <c r="AD4" i="43"/>
  <c r="AC4" i="43"/>
  <c r="AB4" i="43"/>
  <c r="AA4" i="43"/>
  <c r="Z4" i="43"/>
  <c r="Y4" i="43"/>
  <c r="AH3" i="43"/>
  <c r="AG3" i="43"/>
  <c r="AF3" i="43"/>
  <c r="AE3" i="43"/>
  <c r="AD3" i="43"/>
  <c r="AC3" i="43"/>
  <c r="AB3" i="43"/>
  <c r="AA3" i="43"/>
  <c r="Z3" i="43"/>
  <c r="Y3" i="43"/>
  <c r="AL82" i="42"/>
  <c r="AL81" i="42"/>
  <c r="AL80" i="42"/>
  <c r="AL79" i="42"/>
  <c r="AL78" i="42"/>
  <c r="AL77" i="42"/>
  <c r="AL76" i="42"/>
  <c r="AL75" i="42"/>
  <c r="AL74" i="42"/>
  <c r="AL73" i="42"/>
  <c r="AL72" i="42"/>
  <c r="AL71" i="42"/>
  <c r="AL70" i="42"/>
  <c r="AL69" i="42"/>
  <c r="AL68" i="42"/>
  <c r="AL67" i="42"/>
  <c r="AL66" i="42"/>
  <c r="AL65" i="42"/>
  <c r="AL64" i="42"/>
  <c r="AL63" i="42"/>
  <c r="AL62" i="42"/>
  <c r="AL61" i="42"/>
  <c r="AL60" i="42"/>
  <c r="AL59" i="42"/>
  <c r="AL58" i="42"/>
  <c r="D32" i="42"/>
  <c r="D31" i="42"/>
  <c r="AW27" i="42"/>
  <c r="AV27" i="42"/>
  <c r="AU27" i="42"/>
  <c r="AT27" i="42"/>
  <c r="AS27" i="42"/>
  <c r="AR27" i="42"/>
  <c r="AQ27" i="42"/>
  <c r="AP27" i="42"/>
  <c r="AO27" i="42"/>
  <c r="AN27" i="42"/>
  <c r="BQ5" i="42"/>
  <c r="BQ4" i="42"/>
  <c r="AH4" i="42"/>
  <c r="AG4" i="42"/>
  <c r="AF4" i="42"/>
  <c r="AE4" i="42"/>
  <c r="AD4" i="42"/>
  <c r="AC4" i="42"/>
  <c r="AB4" i="42"/>
  <c r="AA4" i="42"/>
  <c r="Z4" i="42"/>
  <c r="Y4" i="42"/>
  <c r="AH3" i="42"/>
  <c r="AG3" i="42"/>
  <c r="AF3" i="42"/>
  <c r="AE3" i="42"/>
  <c r="AD3" i="42"/>
  <c r="AC3" i="42"/>
  <c r="AB3" i="42"/>
  <c r="AA3" i="42"/>
  <c r="Z3" i="42"/>
  <c r="Y3" i="42"/>
  <c r="AL82" i="41"/>
  <c r="AL81" i="41"/>
  <c r="AL80" i="41"/>
  <c r="AL79" i="41"/>
  <c r="AL78" i="41"/>
  <c r="AL77" i="41"/>
  <c r="AL76" i="41"/>
  <c r="AL75" i="41"/>
  <c r="AL74" i="41"/>
  <c r="AL73" i="41"/>
  <c r="AL72" i="41"/>
  <c r="AL71" i="41"/>
  <c r="AL70" i="41"/>
  <c r="AL69" i="41"/>
  <c r="AL68" i="41"/>
  <c r="AL67" i="41"/>
  <c r="AL66" i="41"/>
  <c r="AL65" i="41"/>
  <c r="AL64" i="41"/>
  <c r="AL63" i="41"/>
  <c r="AL62" i="41"/>
  <c r="AL61" i="41"/>
  <c r="AL60" i="41"/>
  <c r="AL59" i="41"/>
  <c r="AL58" i="41"/>
  <c r="D32" i="41"/>
  <c r="D31" i="41"/>
  <c r="AW27" i="41"/>
  <c r="AV27" i="41"/>
  <c r="AU27" i="41"/>
  <c r="AT27" i="41"/>
  <c r="AS27" i="41"/>
  <c r="AR27" i="41"/>
  <c r="AQ27" i="41"/>
  <c r="AP27" i="41"/>
  <c r="AO27" i="41"/>
  <c r="AN27" i="41"/>
  <c r="BQ5" i="41"/>
  <c r="BQ4" i="41"/>
  <c r="AH4" i="41"/>
  <c r="AG4" i="41"/>
  <c r="AF4" i="41"/>
  <c r="AE4" i="41"/>
  <c r="AD4" i="41"/>
  <c r="AC4" i="41"/>
  <c r="AB4" i="41"/>
  <c r="AA4" i="41"/>
  <c r="Z4" i="41"/>
  <c r="Y4" i="41"/>
  <c r="AH3" i="41"/>
  <c r="AG3" i="41"/>
  <c r="AF3" i="41"/>
  <c r="AE3" i="41"/>
  <c r="AD3" i="41"/>
  <c r="AC3" i="41"/>
  <c r="AB3" i="41"/>
  <c r="AA3" i="41"/>
  <c r="Z3" i="41"/>
  <c r="Y3" i="41"/>
  <c r="AL82" i="40"/>
  <c r="AL81" i="40"/>
  <c r="AL80" i="40"/>
  <c r="AL79" i="40"/>
  <c r="AL78" i="40"/>
  <c r="AL77" i="40"/>
  <c r="AL76" i="40"/>
  <c r="AL75" i="40"/>
  <c r="AL74" i="40"/>
  <c r="AL73" i="40"/>
  <c r="AL72" i="40"/>
  <c r="AL71" i="40"/>
  <c r="AL70" i="40"/>
  <c r="AL69" i="40"/>
  <c r="AL68" i="40"/>
  <c r="AL67" i="40"/>
  <c r="AL66" i="40"/>
  <c r="AL65" i="40"/>
  <c r="AL64" i="40"/>
  <c r="AL63" i="40"/>
  <c r="AL62" i="40"/>
  <c r="AL61" i="40"/>
  <c r="AL60" i="40"/>
  <c r="AL59" i="40"/>
  <c r="AL58" i="40"/>
  <c r="D32" i="40"/>
  <c r="D31" i="40"/>
  <c r="AW27" i="40"/>
  <c r="AV27" i="40"/>
  <c r="AU27" i="40"/>
  <c r="AT27" i="40"/>
  <c r="AS27" i="40"/>
  <c r="AR27" i="40"/>
  <c r="AQ27" i="40"/>
  <c r="AP27" i="40"/>
  <c r="AO27" i="40"/>
  <c r="AN27" i="40"/>
  <c r="BQ5" i="40"/>
  <c r="BQ4" i="40"/>
  <c r="AH4" i="40"/>
  <c r="AG4" i="40"/>
  <c r="AF4" i="40"/>
  <c r="AE4" i="40"/>
  <c r="AD4" i="40"/>
  <c r="AC4" i="40"/>
  <c r="AB4" i="40"/>
  <c r="AA4" i="40"/>
  <c r="Z4" i="40"/>
  <c r="Y4" i="40"/>
  <c r="AH3" i="40"/>
  <c r="AG3" i="40"/>
  <c r="AF3" i="40"/>
  <c r="AE3" i="40"/>
  <c r="AD3" i="40"/>
  <c r="AC3" i="40"/>
  <c r="AB3" i="40"/>
  <c r="AA3" i="40"/>
  <c r="Z3" i="40"/>
  <c r="Y3" i="40"/>
  <c r="AL82" i="39"/>
  <c r="AL81" i="39"/>
  <c r="AL80" i="39"/>
  <c r="AL79" i="39"/>
  <c r="AL78" i="39"/>
  <c r="AL77" i="39"/>
  <c r="AL76" i="39"/>
  <c r="AL75" i="39"/>
  <c r="AL74" i="39"/>
  <c r="AL73" i="39"/>
  <c r="AL72" i="39"/>
  <c r="AL71" i="39"/>
  <c r="AL70" i="39"/>
  <c r="AL69" i="39"/>
  <c r="AL68" i="39"/>
  <c r="AL67" i="39"/>
  <c r="AL66" i="39"/>
  <c r="AL65" i="39"/>
  <c r="AL64" i="39"/>
  <c r="AL63" i="39"/>
  <c r="AL62" i="39"/>
  <c r="AL61" i="39"/>
  <c r="AL60" i="39"/>
  <c r="AL59" i="39"/>
  <c r="AL58" i="39"/>
  <c r="D32" i="39"/>
  <c r="D31" i="39"/>
  <c r="AW27" i="39"/>
  <c r="AV27" i="39"/>
  <c r="AU27" i="39"/>
  <c r="AT27" i="39"/>
  <c r="AS27" i="39"/>
  <c r="AR27" i="39"/>
  <c r="AQ27" i="39"/>
  <c r="AP27" i="39"/>
  <c r="AO27" i="39"/>
  <c r="AN27" i="39"/>
  <c r="BQ5" i="39"/>
  <c r="BQ4" i="39"/>
  <c r="AH4" i="39"/>
  <c r="AG4" i="39"/>
  <c r="AF4" i="39"/>
  <c r="AE4" i="39"/>
  <c r="AD4" i="39"/>
  <c r="AC4" i="39"/>
  <c r="AB4" i="39"/>
  <c r="AA4" i="39"/>
  <c r="Z4" i="39"/>
  <c r="Y4" i="39"/>
  <c r="AH3" i="39"/>
  <c r="AG3" i="39"/>
  <c r="AF3" i="39"/>
  <c r="AE3" i="39"/>
  <c r="AD3" i="39"/>
  <c r="AC3" i="39"/>
  <c r="AB3" i="39"/>
  <c r="AA3" i="39"/>
  <c r="Z3" i="39"/>
  <c r="Y3" i="39"/>
  <c r="AL82" i="38"/>
  <c r="AL81" i="38"/>
  <c r="AL80" i="38"/>
  <c r="AL79" i="38"/>
  <c r="AL78" i="38"/>
  <c r="AL77" i="38"/>
  <c r="AL76" i="38"/>
  <c r="AL75" i="38"/>
  <c r="AL74" i="38"/>
  <c r="AL73" i="38"/>
  <c r="AL72" i="38"/>
  <c r="AL71" i="38"/>
  <c r="AL70" i="38"/>
  <c r="AL69" i="38"/>
  <c r="AL68" i="38"/>
  <c r="AL67" i="38"/>
  <c r="AL66" i="38"/>
  <c r="AL65" i="38"/>
  <c r="AL64" i="38"/>
  <c r="AL63" i="38"/>
  <c r="AL62" i="38"/>
  <c r="AL61" i="38"/>
  <c r="AL60" i="38"/>
  <c r="AL59" i="38"/>
  <c r="AL58" i="38"/>
  <c r="D32" i="38"/>
  <c r="D31" i="38"/>
  <c r="AW27" i="38"/>
  <c r="AV27" i="38"/>
  <c r="AU27" i="38"/>
  <c r="AT27" i="38"/>
  <c r="AS27" i="38"/>
  <c r="AR27" i="38"/>
  <c r="AQ27" i="38"/>
  <c r="AP27" i="38"/>
  <c r="AO27" i="38"/>
  <c r="AN27" i="38"/>
  <c r="BQ5" i="38"/>
  <c r="BQ4" i="38"/>
  <c r="AH4" i="38"/>
  <c r="AG4" i="38"/>
  <c r="AF4" i="38"/>
  <c r="AE4" i="38"/>
  <c r="AD4" i="38"/>
  <c r="AC4" i="38"/>
  <c r="AB4" i="38"/>
  <c r="AA4" i="38"/>
  <c r="Z4" i="38"/>
  <c r="Y4" i="38"/>
  <c r="AH3" i="38"/>
  <c r="AG3" i="38"/>
  <c r="AF3" i="38"/>
  <c r="AE3" i="38"/>
  <c r="AD3" i="38"/>
  <c r="AC3" i="38"/>
  <c r="AB3" i="38"/>
  <c r="AA3" i="38"/>
  <c r="Z3" i="38"/>
  <c r="Y3" i="38"/>
  <c r="X18" i="44" l="1"/>
  <c r="W18" i="44" s="1"/>
  <c r="X25" i="44"/>
  <c r="M25" i="44" s="1"/>
  <c r="X14" i="44"/>
  <c r="L14" i="44" s="1"/>
  <c r="X19" i="44"/>
  <c r="K19" i="44" s="1"/>
  <c r="X23" i="44"/>
  <c r="O23" i="44" s="1"/>
  <c r="X10" i="44"/>
  <c r="K10" i="44" s="1"/>
  <c r="X12" i="44"/>
  <c r="M12" i="44" s="1"/>
  <c r="X24" i="44"/>
  <c r="W24" i="44" s="1"/>
  <c r="X27" i="44"/>
  <c r="X26" i="44"/>
  <c r="W26" i="44" s="1"/>
  <c r="X8" i="44"/>
  <c r="X21" i="44"/>
  <c r="I21" i="44" s="1"/>
  <c r="X9" i="44"/>
  <c r="J9" i="44" s="1"/>
  <c r="X20" i="44"/>
  <c r="N20" i="44" s="1"/>
  <c r="X16" i="44"/>
  <c r="W16" i="44" s="1"/>
  <c r="X7" i="44"/>
  <c r="I7" i="44" s="1"/>
  <c r="X13" i="44"/>
  <c r="N13" i="44" s="1"/>
  <c r="X22" i="44"/>
  <c r="O22" i="44" s="1"/>
  <c r="X17" i="44"/>
  <c r="X15" i="44"/>
  <c r="X11" i="44"/>
  <c r="L11" i="44" s="1"/>
  <c r="AD12" i="43"/>
  <c r="Z22" i="43"/>
  <c r="AH8" i="43"/>
  <c r="AF9" i="43"/>
  <c r="Z27" i="43"/>
  <c r="AC10" i="43"/>
  <c r="AB22" i="43"/>
  <c r="AD21" i="43"/>
  <c r="AE9" i="43"/>
  <c r="Z26" i="43"/>
  <c r="AG7" i="43"/>
  <c r="Z14" i="43"/>
  <c r="AH22" i="43"/>
  <c r="AG9" i="43"/>
  <c r="AG13" i="43"/>
  <c r="Y13" i="43"/>
  <c r="AG25" i="43"/>
  <c r="AF8" i="43"/>
  <c r="AD11" i="43"/>
  <c r="AH16" i="43"/>
  <c r="AH23" i="43"/>
  <c r="AH13" i="43"/>
  <c r="AG8" i="43"/>
  <c r="AH11" i="43"/>
  <c r="AG18" i="43"/>
  <c r="AH25" i="43"/>
  <c r="AG19" i="43"/>
  <c r="AB9" i="43"/>
  <c r="AF12" i="43"/>
  <c r="AB21" i="43"/>
  <c r="AD26" i="43"/>
  <c r="Z13" i="43"/>
  <c r="Z7" i="43"/>
  <c r="AF10" i="43"/>
  <c r="AH15" i="43"/>
  <c r="AA15" i="42"/>
  <c r="Z21" i="42"/>
  <c r="AH9" i="42"/>
  <c r="AB21" i="42"/>
  <c r="AE8" i="42"/>
  <c r="AA14" i="42"/>
  <c r="Z15" i="42"/>
  <c r="AC25" i="42"/>
  <c r="Z7" i="42"/>
  <c r="AF21" i="42"/>
  <c r="AD12" i="42"/>
  <c r="AA7" i="42"/>
  <c r="Y25" i="42"/>
  <c r="AG18" i="42"/>
  <c r="AH8" i="42"/>
  <c r="AF11" i="42"/>
  <c r="AH18" i="42"/>
  <c r="Z12" i="42"/>
  <c r="AA19" i="42"/>
  <c r="AB12" i="42"/>
  <c r="Z23" i="42"/>
  <c r="AH14" i="42"/>
  <c r="AH23" i="42"/>
  <c r="Y15" i="42"/>
  <c r="AE22" i="42"/>
  <c r="AF12" i="42"/>
  <c r="AE10" i="42"/>
  <c r="AA13" i="42"/>
  <c r="Z16" i="42"/>
  <c r="AH19" i="42"/>
  <c r="Z9" i="42"/>
  <c r="AH26" i="42"/>
  <c r="AF10" i="42"/>
  <c r="AC13" i="42"/>
  <c r="AA17" i="42"/>
  <c r="AA20" i="42"/>
  <c r="AA9" i="42"/>
  <c r="AH10" i="42"/>
  <c r="AB17" i="42"/>
  <c r="AH27" i="42"/>
  <c r="AB27" i="42"/>
  <c r="AE11" i="42"/>
  <c r="AB14" i="42"/>
  <c r="AF17" i="42"/>
  <c r="AH21" i="42"/>
  <c r="AC19" i="42"/>
  <c r="AE24" i="42"/>
  <c r="AC8" i="41"/>
  <c r="AA10" i="41"/>
  <c r="AB9" i="41"/>
  <c r="AF10" i="41"/>
  <c r="Y12" i="41"/>
  <c r="AG7" i="41"/>
  <c r="AD25" i="41"/>
  <c r="AE9" i="41"/>
  <c r="AE19" i="41"/>
  <c r="AG11" i="41"/>
  <c r="AA27" i="41"/>
  <c r="AB10" i="41"/>
  <c r="AG19" i="41"/>
  <c r="AC7" i="41"/>
  <c r="AA7" i="41"/>
  <c r="AG23" i="41"/>
  <c r="Y9" i="41"/>
  <c r="AG25" i="41"/>
  <c r="AD26" i="41"/>
  <c r="AF25" i="41"/>
  <c r="AD9" i="41"/>
  <c r="AE26" i="41"/>
  <c r="Y13" i="41"/>
  <c r="AE17" i="41"/>
  <c r="AD20" i="41"/>
  <c r="AG24" i="41"/>
  <c r="AE27" i="41"/>
  <c r="AF14" i="41"/>
  <c r="AE10" i="41"/>
  <c r="AE13" i="41"/>
  <c r="AA18" i="41"/>
  <c r="AF20" i="41"/>
  <c r="AA25" i="41"/>
  <c r="AA16" i="41"/>
  <c r="AD8" i="41"/>
  <c r="Y11" i="41"/>
  <c r="AG13" i="41"/>
  <c r="AE18" i="41"/>
  <c r="AE21" i="41"/>
  <c r="AE8" i="41"/>
  <c r="AA11" i="41"/>
  <c r="AE15" i="41"/>
  <c r="AF18" i="41"/>
  <c r="AG21" i="41"/>
  <c r="AD23" i="41"/>
  <c r="AE16" i="41"/>
  <c r="AC9" i="41"/>
  <c r="AE11" i="41"/>
  <c r="AF15" i="41"/>
  <c r="AD19" i="41"/>
  <c r="AE22" i="41"/>
  <c r="AA26" i="41"/>
  <c r="AD16" i="41"/>
  <c r="AA12" i="41"/>
  <c r="AC17" i="41"/>
  <c r="AA20" i="41"/>
  <c r="AC24" i="41"/>
  <c r="AF24" i="40"/>
  <c r="Y7" i="40"/>
  <c r="AG19" i="40"/>
  <c r="AD7" i="40"/>
  <c r="AB9" i="40"/>
  <c r="AG17" i="40"/>
  <c r="AE19" i="40"/>
  <c r="AC23" i="40"/>
  <c r="AB24" i="40"/>
  <c r="AC24" i="40"/>
  <c r="AB8" i="40"/>
  <c r="AE12" i="40"/>
  <c r="AC13" i="40"/>
  <c r="AA18" i="40"/>
  <c r="AC15" i="40"/>
  <c r="AE18" i="40"/>
  <c r="AE22" i="40"/>
  <c r="AD20" i="40"/>
  <c r="AF11" i="40"/>
  <c r="AD21" i="40"/>
  <c r="AE23" i="40"/>
  <c r="AF27" i="40"/>
  <c r="AE15" i="40"/>
  <c r="AC19" i="40"/>
  <c r="AE7" i="40"/>
  <c r="AC12" i="40"/>
  <c r="AA16" i="40"/>
  <c r="AE21" i="40"/>
  <c r="AA24" i="40"/>
  <c r="AD22" i="40"/>
  <c r="AF12" i="40"/>
  <c r="AF26" i="40"/>
  <c r="AD9" i="40"/>
  <c r="Y25" i="40"/>
  <c r="AE9" i="40"/>
  <c r="AE13" i="40"/>
  <c r="AC20" i="40"/>
  <c r="Y23" i="40"/>
  <c r="AA25" i="40"/>
  <c r="AB27" i="40"/>
  <c r="AH18" i="40"/>
  <c r="AF9" i="40"/>
  <c r="AD14" i="40"/>
  <c r="AF20" i="40"/>
  <c r="AB23" i="40"/>
  <c r="AC25" i="40"/>
  <c r="AF22" i="40"/>
  <c r="AC11" i="40"/>
  <c r="AE14" i="40"/>
  <c r="AB21" i="40"/>
  <c r="AA27" i="40"/>
  <c r="AE20" i="39"/>
  <c r="AA20" i="39"/>
  <c r="AB16" i="39"/>
  <c r="Y22" i="39"/>
  <c r="AG15" i="39"/>
  <c r="Z19" i="39"/>
  <c r="AH15" i="39"/>
  <c r="AF12" i="39"/>
  <c r="AD24" i="39"/>
  <c r="AE10" i="39"/>
  <c r="AD8" i="39"/>
  <c r="Y20" i="39"/>
  <c r="AG23" i="39"/>
  <c r="AD23" i="39"/>
  <c r="AB24" i="39"/>
  <c r="Z20" i="39"/>
  <c r="AH11" i="39"/>
  <c r="AC21" i="39"/>
  <c r="AA8" i="39"/>
  <c r="Y15" i="39"/>
  <c r="AG19" i="39"/>
  <c r="AA12" i="39"/>
  <c r="AG17" i="39"/>
  <c r="AB20" i="39"/>
  <c r="Y18" i="39"/>
  <c r="AA27" i="39"/>
  <c r="Z8" i="39"/>
  <c r="Y11" i="39"/>
  <c r="AD14" i="39"/>
  <c r="AA16" i="39"/>
  <c r="AH22" i="39"/>
  <c r="AA25" i="39"/>
  <c r="AG11" i="39"/>
  <c r="Y23" i="39"/>
  <c r="Z15" i="39"/>
  <c r="Y27" i="39"/>
  <c r="AA7" i="39"/>
  <c r="AD18" i="39"/>
  <c r="AG27" i="39"/>
  <c r="Y26" i="39"/>
  <c r="Y12" i="39"/>
  <c r="AH26" i="39"/>
  <c r="AA9" i="39"/>
  <c r="AB12" i="39"/>
  <c r="AG9" i="39"/>
  <c r="AA15" i="39"/>
  <c r="AH23" i="39"/>
  <c r="Z10" i="39"/>
  <c r="Y13" i="39"/>
  <c r="AE15" i="39"/>
  <c r="AG21" i="39"/>
  <c r="AF24" i="39"/>
  <c r="AD7" i="39"/>
  <c r="AD10" i="39"/>
  <c r="AD13" i="39"/>
  <c r="AF18" i="39"/>
  <c r="AG14" i="39"/>
  <c r="AA19" i="39"/>
  <c r="AA17" i="39"/>
  <c r="AA23" i="39"/>
  <c r="Y24" i="39"/>
  <c r="AG24" i="39"/>
  <c r="AG7" i="39"/>
  <c r="Y14" i="39"/>
  <c r="AG18" i="39"/>
  <c r="AA22" i="39"/>
  <c r="Y25" i="39"/>
  <c r="AC13" i="39"/>
  <c r="Z13" i="40"/>
  <c r="Z12" i="40"/>
  <c r="Z21" i="40"/>
  <c r="Z20" i="40"/>
  <c r="Z19" i="40"/>
  <c r="Z11" i="40"/>
  <c r="Z16" i="40"/>
  <c r="Z26" i="40"/>
  <c r="Z7" i="40"/>
  <c r="Z14" i="40"/>
  <c r="Z10" i="40"/>
  <c r="Z17" i="40"/>
  <c r="AE26" i="39"/>
  <c r="AE22" i="39"/>
  <c r="AE14" i="39"/>
  <c r="AE27" i="39"/>
  <c r="AE25" i="39"/>
  <c r="AE19" i="39"/>
  <c r="AE12" i="39"/>
  <c r="AE13" i="39"/>
  <c r="AE16" i="39"/>
  <c r="AE9" i="39"/>
  <c r="AE23" i="39"/>
  <c r="AE18" i="39"/>
  <c r="AE8" i="39"/>
  <c r="AE7" i="39"/>
  <c r="AE17" i="39"/>
  <c r="AB18" i="39"/>
  <c r="AD15" i="39"/>
  <c r="AD16" i="39"/>
  <c r="AD12" i="39"/>
  <c r="AF7" i="39"/>
  <c r="AC10" i="39"/>
  <c r="AH12" i="39"/>
  <c r="AB13" i="39"/>
  <c r="AF17" i="39"/>
  <c r="AD20" i="39"/>
  <c r="AC23" i="39"/>
  <c r="Z27" i="39"/>
  <c r="Y24" i="40"/>
  <c r="AC11" i="39"/>
  <c r="AE21" i="39"/>
  <c r="AF8" i="39"/>
  <c r="Z9" i="39"/>
  <c r="AE11" i="39"/>
  <c r="AB14" i="39"/>
  <c r="AC16" i="39"/>
  <c r="AF21" i="39"/>
  <c r="Z22" i="39"/>
  <c r="AE24" i="39"/>
  <c r="AH8" i="40"/>
  <c r="Z22" i="40"/>
  <c r="AH24" i="40"/>
  <c r="AH22" i="40"/>
  <c r="AH14" i="40"/>
  <c r="AH13" i="40"/>
  <c r="AH12" i="40"/>
  <c r="AH10" i="40"/>
  <c r="AH7" i="40"/>
  <c r="AH19" i="40"/>
  <c r="AH20" i="40"/>
  <c r="AH16" i="40"/>
  <c r="AH9" i="41"/>
  <c r="AH17" i="41"/>
  <c r="AH16" i="41"/>
  <c r="AH8" i="41"/>
  <c r="AH7" i="41"/>
  <c r="AH12" i="41"/>
  <c r="AH24" i="41"/>
  <c r="AH10" i="41"/>
  <c r="AH18" i="41"/>
  <c r="AH14" i="41"/>
  <c r="AH13" i="41"/>
  <c r="AH8" i="39"/>
  <c r="Z12" i="39"/>
  <c r="AH16" i="39"/>
  <c r="AH18" i="39"/>
  <c r="AB19" i="39"/>
  <c r="Z26" i="39"/>
  <c r="AC20" i="39"/>
  <c r="AC12" i="39"/>
  <c r="AC18" i="39"/>
  <c r="AC8" i="39"/>
  <c r="AC26" i="39"/>
  <c r="AC25" i="39"/>
  <c r="AC22" i="39"/>
  <c r="AC15" i="39"/>
  <c r="AC27" i="39"/>
  <c r="AC19" i="39"/>
  <c r="AC9" i="39"/>
  <c r="AC24" i="39"/>
  <c r="AC14" i="39"/>
  <c r="AC7" i="39"/>
  <c r="Z22" i="41"/>
  <c r="Z18" i="41"/>
  <c r="Z7" i="41"/>
  <c r="Z15" i="41"/>
  <c r="Z21" i="41"/>
  <c r="Z14" i="41"/>
  <c r="Z13" i="41"/>
  <c r="Z8" i="41"/>
  <c r="Z17" i="41"/>
  <c r="Z16" i="41"/>
  <c r="Z10" i="41"/>
  <c r="AF27" i="39"/>
  <c r="AF19" i="39"/>
  <c r="AF11" i="39"/>
  <c r="AF16" i="39"/>
  <c r="AF9" i="39"/>
  <c r="AF23" i="39"/>
  <c r="AF13" i="39"/>
  <c r="AF10" i="39"/>
  <c r="AF20" i="39"/>
  <c r="AF15" i="39"/>
  <c r="Z18" i="39"/>
  <c r="AH27" i="39"/>
  <c r="AB9" i="39"/>
  <c r="AF14" i="39"/>
  <c r="AC17" i="39"/>
  <c r="AF22" i="39"/>
  <c r="AF25" i="39"/>
  <c r="AF26" i="39"/>
  <c r="Y26" i="40"/>
  <c r="Y18" i="40"/>
  <c r="Y27" i="40"/>
  <c r="Y21" i="40"/>
  <c r="Y11" i="40"/>
  <c r="Y22" i="40"/>
  <c r="Y14" i="40"/>
  <c r="Y13" i="40"/>
  <c r="Y12" i="40"/>
  <c r="Y9" i="40"/>
  <c r="Y20" i="40"/>
  <c r="Y16" i="40"/>
  <c r="Y15" i="40"/>
  <c r="Y17" i="40"/>
  <c r="Y8" i="40"/>
  <c r="Y10" i="40"/>
  <c r="Y19" i="40"/>
  <c r="AG26" i="40"/>
  <c r="AG18" i="40"/>
  <c r="AG10" i="40"/>
  <c r="AG24" i="40"/>
  <c r="AG14" i="40"/>
  <c r="AG16" i="40"/>
  <c r="AG15" i="40"/>
  <c r="AG8" i="40"/>
  <c r="AG23" i="40"/>
  <c r="AG22" i="40"/>
  <c r="AG9" i="40"/>
  <c r="AG27" i="40"/>
  <c r="AG7" i="40"/>
  <c r="AG25" i="40"/>
  <c r="AG20" i="40"/>
  <c r="AG21" i="40"/>
  <c r="AG13" i="40"/>
  <c r="AG12" i="40"/>
  <c r="AG11" i="40"/>
  <c r="AD25" i="39"/>
  <c r="AD17" i="39"/>
  <c r="AD9" i="39"/>
  <c r="Y9" i="39"/>
  <c r="AH9" i="39"/>
  <c r="AB10" i="39"/>
  <c r="AD11" i="39"/>
  <c r="AG12" i="39"/>
  <c r="AA13" i="39"/>
  <c r="Z16" i="39"/>
  <c r="AB17" i="39"/>
  <c r="Y19" i="39"/>
  <c r="AH19" i="39"/>
  <c r="AD21" i="39"/>
  <c r="AG22" i="39"/>
  <c r="Z23" i="39"/>
  <c r="AG25" i="39"/>
  <c r="AG26" i="39"/>
  <c r="AD8" i="40"/>
  <c r="AD15" i="40"/>
  <c r="AB16" i="40"/>
  <c r="AA17" i="40"/>
  <c r="AB25" i="41"/>
  <c r="AB24" i="41"/>
  <c r="AB13" i="41"/>
  <c r="AB23" i="41"/>
  <c r="AB22" i="41"/>
  <c r="AB21" i="41"/>
  <c r="AB18" i="41"/>
  <c r="AB27" i="41"/>
  <c r="AB26" i="41"/>
  <c r="AB16" i="41"/>
  <c r="AB14" i="41"/>
  <c r="AB12" i="41"/>
  <c r="AB20" i="41"/>
  <c r="AB8" i="41"/>
  <c r="AB7" i="41"/>
  <c r="AB17" i="41"/>
  <c r="AB15" i="41"/>
  <c r="AH25" i="39"/>
  <c r="AH21" i="39"/>
  <c r="AH13" i="39"/>
  <c r="Z11" i="39"/>
  <c r="AH14" i="39"/>
  <c r="Y21" i="39"/>
  <c r="AB22" i="39"/>
  <c r="AH24" i="39"/>
  <c r="AB25" i="39"/>
  <c r="AB26" i="39"/>
  <c r="AA20" i="40"/>
  <c r="AA12" i="40"/>
  <c r="AA22" i="40"/>
  <c r="AA15" i="40"/>
  <c r="AA21" i="40"/>
  <c r="AA9" i="40"/>
  <c r="AA19" i="40"/>
  <c r="AA11" i="40"/>
  <c r="AA10" i="40"/>
  <c r="AA23" i="40"/>
  <c r="AA14" i="40"/>
  <c r="AA7" i="40"/>
  <c r="AA26" i="40"/>
  <c r="Z25" i="39"/>
  <c r="Z21" i="39"/>
  <c r="Z13" i="39"/>
  <c r="AA26" i="39"/>
  <c r="AA18" i="39"/>
  <c r="AA10" i="39"/>
  <c r="Y7" i="39"/>
  <c r="AH7" i="39"/>
  <c r="AB8" i="39"/>
  <c r="AG10" i="39"/>
  <c r="AA11" i="39"/>
  <c r="Z14" i="39"/>
  <c r="Y17" i="39"/>
  <c r="AH17" i="39"/>
  <c r="AD19" i="39"/>
  <c r="AG20" i="39"/>
  <c r="AA21" i="39"/>
  <c r="Z24" i="39"/>
  <c r="AD27" i="39"/>
  <c r="AB25" i="40"/>
  <c r="AB17" i="40"/>
  <c r="AB19" i="40"/>
  <c r="AB12" i="40"/>
  <c r="AB20" i="40"/>
  <c r="AB11" i="40"/>
  <c r="AB10" i="40"/>
  <c r="AB26" i="40"/>
  <c r="AB18" i="40"/>
  <c r="AB7" i="40"/>
  <c r="AB22" i="40"/>
  <c r="AB13" i="40"/>
  <c r="AD10" i="40"/>
  <c r="AA13" i="40"/>
  <c r="AB11" i="41"/>
  <c r="AB27" i="39"/>
  <c r="AB23" i="39"/>
  <c r="AB15" i="39"/>
  <c r="AB7" i="39"/>
  <c r="Z7" i="39"/>
  <c r="Y10" i="39"/>
  <c r="AH10" i="39"/>
  <c r="AB11" i="39"/>
  <c r="AG13" i="39"/>
  <c r="AA14" i="39"/>
  <c r="Z17" i="39"/>
  <c r="AH20" i="39"/>
  <c r="AB21" i="39"/>
  <c r="AD22" i="39"/>
  <c r="AA24" i="39"/>
  <c r="AD26" i="39"/>
  <c r="AA8" i="40"/>
  <c r="AB14" i="40"/>
  <c r="AB15" i="40"/>
  <c r="AB19" i="41"/>
  <c r="Y8" i="39"/>
  <c r="AG8" i="39"/>
  <c r="Y16" i="39"/>
  <c r="AG16" i="39"/>
  <c r="Z27" i="40"/>
  <c r="Z23" i="40"/>
  <c r="Z15" i="40"/>
  <c r="Z25" i="40"/>
  <c r="Z18" i="40"/>
  <c r="Z9" i="40"/>
  <c r="AH27" i="40"/>
  <c r="AH23" i="40"/>
  <c r="AH15" i="40"/>
  <c r="AH21" i="40"/>
  <c r="AH11" i="40"/>
  <c r="AH9" i="40"/>
  <c r="Z8" i="40"/>
  <c r="AC9" i="40"/>
  <c r="AF10" i="40"/>
  <c r="AE11" i="40"/>
  <c r="AD12" i="40"/>
  <c r="AH17" i="40"/>
  <c r="AF18" i="40"/>
  <c r="AF19" i="40"/>
  <c r="AC21" i="40"/>
  <c r="Z24" i="40"/>
  <c r="AH25" i="40"/>
  <c r="AH26" i="40"/>
  <c r="Y26" i="41"/>
  <c r="Y23" i="41"/>
  <c r="Y14" i="41"/>
  <c r="Y27" i="41"/>
  <c r="Y25" i="41"/>
  <c r="Y24" i="41"/>
  <c r="Y20" i="41"/>
  <c r="Y15" i="41"/>
  <c r="Y19" i="41"/>
  <c r="Y17" i="41"/>
  <c r="Y16" i="41"/>
  <c r="Y8" i="41"/>
  <c r="Y22" i="41"/>
  <c r="Y18" i="41"/>
  <c r="Y7" i="41"/>
  <c r="Y10" i="41"/>
  <c r="AG26" i="41"/>
  <c r="AG14" i="41"/>
  <c r="AG27" i="41"/>
  <c r="AG22" i="41"/>
  <c r="AG18" i="41"/>
  <c r="AG8" i="41"/>
  <c r="AG10" i="41"/>
  <c r="AG9" i="41"/>
  <c r="AG17" i="41"/>
  <c r="AG16" i="41"/>
  <c r="AG12" i="41"/>
  <c r="AA24" i="41"/>
  <c r="AA23" i="41"/>
  <c r="AA22" i="41"/>
  <c r="AA19" i="41"/>
  <c r="AA9" i="41"/>
  <c r="AA15" i="41"/>
  <c r="AA21" i="41"/>
  <c r="AA14" i="41"/>
  <c r="AA13" i="41"/>
  <c r="AA17" i="41"/>
  <c r="AF7" i="41"/>
  <c r="AG15" i="41"/>
  <c r="AF16" i="41"/>
  <c r="AG20" i="41"/>
  <c r="Y21" i="41"/>
  <c r="AC27" i="42"/>
  <c r="AC23" i="42"/>
  <c r="AC17" i="42"/>
  <c r="AC10" i="42"/>
  <c r="AC22" i="42"/>
  <c r="AC18" i="42"/>
  <c r="AC12" i="42"/>
  <c r="AC21" i="42"/>
  <c r="AC16" i="42"/>
  <c r="AC8" i="42"/>
  <c r="AC7" i="42"/>
  <c r="AC15" i="42"/>
  <c r="AC20" i="42"/>
  <c r="AC11" i="42"/>
  <c r="AC9" i="42"/>
  <c r="AC26" i="42"/>
  <c r="AC24" i="42"/>
  <c r="AC14" i="42"/>
  <c r="AE19" i="43"/>
  <c r="AE23" i="43"/>
  <c r="AE16" i="43"/>
  <c r="AE10" i="43"/>
  <c r="AE15" i="43"/>
  <c r="AE14" i="43"/>
  <c r="AE22" i="43"/>
  <c r="AE21" i="43"/>
  <c r="AE17" i="43"/>
  <c r="AE27" i="43"/>
  <c r="AE26" i="43"/>
  <c r="AE12" i="43"/>
  <c r="AE8" i="43"/>
  <c r="AE7" i="43"/>
  <c r="AE18" i="43"/>
  <c r="AE24" i="43"/>
  <c r="AE13" i="43"/>
  <c r="AE11" i="43"/>
  <c r="AE25" i="43"/>
  <c r="AE20" i="43"/>
  <c r="AD19" i="40"/>
  <c r="AD11" i="40"/>
  <c r="AD23" i="40"/>
  <c r="AD13" i="40"/>
  <c r="AE8" i="40"/>
  <c r="AF14" i="40"/>
  <c r="AD16" i="40"/>
  <c r="AC17" i="40"/>
  <c r="AF23" i="40"/>
  <c r="AD24" i="40"/>
  <c r="AD25" i="40"/>
  <c r="AC27" i="40"/>
  <c r="AC22" i="41"/>
  <c r="AC21" i="41"/>
  <c r="AC18" i="41"/>
  <c r="AC10" i="41"/>
  <c r="AC23" i="41"/>
  <c r="AC25" i="41"/>
  <c r="AC20" i="41"/>
  <c r="AC13" i="41"/>
  <c r="AC12" i="41"/>
  <c r="AC27" i="41"/>
  <c r="AC11" i="41"/>
  <c r="AC26" i="41"/>
  <c r="AC19" i="41"/>
  <c r="AC16" i="41"/>
  <c r="AC15" i="41"/>
  <c r="Y19" i="42"/>
  <c r="Y22" i="42"/>
  <c r="Y14" i="42"/>
  <c r="Y26" i="42"/>
  <c r="Y27" i="42"/>
  <c r="Y21" i="42"/>
  <c r="Y7" i="42"/>
  <c r="Y23" i="42"/>
  <c r="Y20" i="42"/>
  <c r="Y12" i="42"/>
  <c r="Y11" i="42"/>
  <c r="Y18" i="42"/>
  <c r="Y10" i="42"/>
  <c r="Y24" i="42"/>
  <c r="Y17" i="42"/>
  <c r="Y13" i="42"/>
  <c r="Y9" i="42"/>
  <c r="Y8" i="42"/>
  <c r="Y16" i="42"/>
  <c r="AG19" i="42"/>
  <c r="AG25" i="42"/>
  <c r="AG14" i="42"/>
  <c r="AG23" i="42"/>
  <c r="AG10" i="42"/>
  <c r="AG26" i="42"/>
  <c r="AG13" i="42"/>
  <c r="AG17" i="42"/>
  <c r="AG12" i="42"/>
  <c r="AG11" i="42"/>
  <c r="AG21" i="42"/>
  <c r="AG16" i="42"/>
  <c r="AG7" i="42"/>
  <c r="AG15" i="42"/>
  <c r="AG24" i="42"/>
  <c r="AG9" i="42"/>
  <c r="AG8" i="42"/>
  <c r="AG27" i="42"/>
  <c r="AG22" i="42"/>
  <c r="AE24" i="40"/>
  <c r="AE16" i="40"/>
  <c r="AE20" i="40"/>
  <c r="AE10" i="40"/>
  <c r="AC7" i="40"/>
  <c r="AF8" i="40"/>
  <c r="AF15" i="40"/>
  <c r="AF16" i="40"/>
  <c r="AD17" i="40"/>
  <c r="AC18" i="40"/>
  <c r="AE25" i="40"/>
  <c r="AD26" i="40"/>
  <c r="AD27" i="40"/>
  <c r="AF12" i="41"/>
  <c r="AC14" i="41"/>
  <c r="AF21" i="40"/>
  <c r="AF13" i="40"/>
  <c r="AF17" i="40"/>
  <c r="AF7" i="40"/>
  <c r="AC10" i="40"/>
  <c r="AE17" i="40"/>
  <c r="AD18" i="40"/>
  <c r="AF25" i="40"/>
  <c r="AE26" i="40"/>
  <c r="AE27" i="40"/>
  <c r="AD21" i="42"/>
  <c r="AD16" i="42"/>
  <c r="AD8" i="42"/>
  <c r="AD19" i="42"/>
  <c r="AD14" i="42"/>
  <c r="AD18" i="42"/>
  <c r="AD11" i="42"/>
  <c r="AD13" i="42"/>
  <c r="AG20" i="42"/>
  <c r="AC22" i="40"/>
  <c r="AC14" i="40"/>
  <c r="AC8" i="40"/>
  <c r="AC16" i="40"/>
  <c r="AC26" i="40"/>
  <c r="Z27" i="41"/>
  <c r="Z23" i="41"/>
  <c r="Z19" i="41"/>
  <c r="Z11" i="41"/>
  <c r="Z26" i="41"/>
  <c r="Z25" i="41"/>
  <c r="Z24" i="41"/>
  <c r="Z20" i="41"/>
  <c r="Z12" i="41"/>
  <c r="AH27" i="41"/>
  <c r="AH23" i="41"/>
  <c r="AH26" i="41"/>
  <c r="AH19" i="41"/>
  <c r="AH11" i="41"/>
  <c r="AH25" i="41"/>
  <c r="AH20" i="41"/>
  <c r="AH21" i="41"/>
  <c r="AH15" i="41"/>
  <c r="Z9" i="41"/>
  <c r="AF13" i="41"/>
  <c r="AD14" i="41"/>
  <c r="AD18" i="41"/>
  <c r="AH22" i="41"/>
  <c r="AF23" i="41"/>
  <c r="AF24" i="41"/>
  <c r="AD27" i="41"/>
  <c r="AD15" i="41"/>
  <c r="AD7" i="41"/>
  <c r="AD22" i="41"/>
  <c r="AD21" i="41"/>
  <c r="AD24" i="41"/>
  <c r="AD17" i="41"/>
  <c r="AD10" i="41"/>
  <c r="AF8" i="41"/>
  <c r="AD11" i="41"/>
  <c r="AF21" i="41"/>
  <c r="AF22" i="41"/>
  <c r="AF17" i="41"/>
  <c r="AF9" i="41"/>
  <c r="AF19" i="41"/>
  <c r="AF26" i="41"/>
  <c r="AF11" i="41"/>
  <c r="AD12" i="41"/>
  <c r="AD13" i="41"/>
  <c r="AF27" i="41"/>
  <c r="AE24" i="41"/>
  <c r="AE25" i="41"/>
  <c r="AE20" i="41"/>
  <c r="AE12" i="41"/>
  <c r="AE7" i="41"/>
  <c r="AE14" i="41"/>
  <c r="AE23" i="41"/>
  <c r="AF7" i="42"/>
  <c r="AB10" i="42"/>
  <c r="AB11" i="42"/>
  <c r="AB22" i="42"/>
  <c r="AF16" i="42"/>
  <c r="AE25" i="42"/>
  <c r="AE17" i="42"/>
  <c r="AE21" i="42"/>
  <c r="AE12" i="42"/>
  <c r="AE16" i="42"/>
  <c r="AE7" i="42"/>
  <c r="AE19" i="42"/>
  <c r="AE15" i="42"/>
  <c r="AE14" i="42"/>
  <c r="AE26" i="42"/>
  <c r="AE13" i="42"/>
  <c r="AE27" i="42"/>
  <c r="AE18" i="42"/>
  <c r="AE9" i="42"/>
  <c r="AE20" i="42"/>
  <c r="AE23" i="42"/>
  <c r="AF22" i="42"/>
  <c r="AF27" i="42"/>
  <c r="AF18" i="42"/>
  <c r="AF9" i="42"/>
  <c r="AF24" i="42"/>
  <c r="AF13" i="42"/>
  <c r="AF19" i="42"/>
  <c r="AF15" i="42"/>
  <c r="AF14" i="42"/>
  <c r="AF26" i="42"/>
  <c r="AF25" i="42"/>
  <c r="AF8" i="42"/>
  <c r="AF20" i="42"/>
  <c r="AF23" i="42"/>
  <c r="AA8" i="41"/>
  <c r="AD20" i="42"/>
  <c r="AD24" i="42"/>
  <c r="AD15" i="42"/>
  <c r="AD7" i="42"/>
  <c r="AD27" i="42"/>
  <c r="AD26" i="42"/>
  <c r="AD25" i="42"/>
  <c r="AD17" i="42"/>
  <c r="AD9" i="42"/>
  <c r="AD10" i="42"/>
  <c r="AA12" i="42"/>
  <c r="Z13" i="42"/>
  <c r="AH15" i="42"/>
  <c r="Z17" i="42"/>
  <c r="AD22" i="42"/>
  <c r="AD23" i="42"/>
  <c r="AB24" i="42"/>
  <c r="AD27" i="43"/>
  <c r="AD23" i="43"/>
  <c r="AD22" i="43"/>
  <c r="AD25" i="43"/>
  <c r="AD19" i="43"/>
  <c r="AD13" i="43"/>
  <c r="AD15" i="43"/>
  <c r="AD14" i="43"/>
  <c r="AD24" i="43"/>
  <c r="AD18" i="43"/>
  <c r="AD9" i="43"/>
  <c r="AD17" i="43"/>
  <c r="AD16" i="43"/>
  <c r="AD20" i="43"/>
  <c r="AD8" i="43"/>
  <c r="AD7" i="43"/>
  <c r="AD10" i="43"/>
  <c r="AB7" i="42"/>
  <c r="Z8" i="42"/>
  <c r="AB16" i="42"/>
  <c r="AH20" i="42"/>
  <c r="AC16" i="43"/>
  <c r="AC13" i="43"/>
  <c r="AC12" i="43"/>
  <c r="AC18" i="43"/>
  <c r="AC7" i="43"/>
  <c r="AC14" i="43"/>
  <c r="AC21" i="43"/>
  <c r="AC11" i="43"/>
  <c r="AC9" i="43"/>
  <c r="AC20" i="43"/>
  <c r="AC19" i="43"/>
  <c r="AC24" i="43"/>
  <c r="Z27" i="42"/>
  <c r="Z25" i="42"/>
  <c r="Z10" i="42"/>
  <c r="AH12" i="42"/>
  <c r="AH17" i="42"/>
  <c r="Z18" i="42"/>
  <c r="Z22" i="42"/>
  <c r="AH25" i="42"/>
  <c r="AB26" i="42"/>
  <c r="AB18" i="42"/>
  <c r="AB20" i="42"/>
  <c r="AB13" i="42"/>
  <c r="AB25" i="42"/>
  <c r="AB23" i="42"/>
  <c r="AB19" i="42"/>
  <c r="AB15" i="42"/>
  <c r="AB8" i="42"/>
  <c r="AA27" i="42"/>
  <c r="AA26" i="42"/>
  <c r="AA25" i="42"/>
  <c r="AA24" i="42"/>
  <c r="AA11" i="42"/>
  <c r="AB9" i="42"/>
  <c r="AA10" i="42"/>
  <c r="AH13" i="42"/>
  <c r="AA18" i="42"/>
  <c r="AA22" i="42"/>
  <c r="Z24" i="42"/>
  <c r="Z26" i="42"/>
  <c r="Z19" i="42"/>
  <c r="Z11" i="42"/>
  <c r="AH24" i="42"/>
  <c r="AH16" i="42"/>
  <c r="AH22" i="42"/>
  <c r="AH11" i="42"/>
  <c r="AH7" i="42"/>
  <c r="Z14" i="42"/>
  <c r="Z20" i="42"/>
  <c r="AB26" i="43"/>
  <c r="AB20" i="43"/>
  <c r="AB27" i="43"/>
  <c r="AB18" i="43"/>
  <c r="AB11" i="43"/>
  <c r="AB24" i="43"/>
  <c r="AB17" i="43"/>
  <c r="AB16" i="43"/>
  <c r="AB13" i="43"/>
  <c r="AB15" i="43"/>
  <c r="AB25" i="43"/>
  <c r="AB19" i="43"/>
  <c r="AB23" i="43"/>
  <c r="AB12" i="43"/>
  <c r="AB8" i="43"/>
  <c r="AB7" i="43"/>
  <c r="AB14" i="43"/>
  <c r="AB10" i="43"/>
  <c r="AF25" i="43"/>
  <c r="AF24" i="43"/>
  <c r="AF16" i="43"/>
  <c r="AF26" i="43"/>
  <c r="AF7" i="43"/>
  <c r="AF14" i="43"/>
  <c r="AF22" i="43"/>
  <c r="AF21" i="43"/>
  <c r="AF11" i="43"/>
  <c r="AF27" i="43"/>
  <c r="AF20" i="43"/>
  <c r="AF23" i="43"/>
  <c r="AF13" i="43"/>
  <c r="AF15" i="43"/>
  <c r="AF19" i="43"/>
  <c r="AF18" i="43"/>
  <c r="AA23" i="43"/>
  <c r="AA18" i="43"/>
  <c r="AA12" i="43"/>
  <c r="AA17" i="43"/>
  <c r="AA16" i="43"/>
  <c r="AA13" i="43"/>
  <c r="AA25" i="43"/>
  <c r="AA19" i="43"/>
  <c r="AA9" i="43"/>
  <c r="AA27" i="43"/>
  <c r="AA7" i="43"/>
  <c r="AA22" i="43"/>
  <c r="AA10" i="43"/>
  <c r="AA11" i="43"/>
  <c r="AF17" i="43"/>
  <c r="AA21" i="42"/>
  <c r="AA8" i="42"/>
  <c r="AA16" i="42"/>
  <c r="AA23" i="42"/>
  <c r="AG17" i="43"/>
  <c r="Y27" i="43"/>
  <c r="Y21" i="43"/>
  <c r="Y17" i="43"/>
  <c r="Y12" i="43"/>
  <c r="Y26" i="43"/>
  <c r="Y25" i="43"/>
  <c r="Y20" i="43"/>
  <c r="Y24" i="43"/>
  <c r="Y19" i="43"/>
  <c r="Y18" i="43"/>
  <c r="Y23" i="43"/>
  <c r="Y22" i="43"/>
  <c r="Y14" i="43"/>
  <c r="Y7" i="43"/>
  <c r="AG21" i="43"/>
  <c r="AG23" i="43"/>
  <c r="AG20" i="43"/>
  <c r="AG12" i="43"/>
  <c r="AG22" i="43"/>
  <c r="AG11" i="43"/>
  <c r="AG27" i="43"/>
  <c r="AG16" i="43"/>
  <c r="AG15" i="43"/>
  <c r="AG10" i="43"/>
  <c r="Y8" i="43"/>
  <c r="AH10" i="43"/>
  <c r="Y15" i="43"/>
  <c r="Y16" i="43"/>
  <c r="AG24" i="43"/>
  <c r="Z25" i="43"/>
  <c r="Z18" i="43"/>
  <c r="Z24" i="43"/>
  <c r="Z9" i="43"/>
  <c r="Z19" i="43"/>
  <c r="Z23" i="43"/>
  <c r="Z12" i="43"/>
  <c r="Z17" i="43"/>
  <c r="Z21" i="43"/>
  <c r="Z11" i="43"/>
  <c r="AH27" i="43"/>
  <c r="AH18" i="43"/>
  <c r="AH17" i="43"/>
  <c r="AH9" i="43"/>
  <c r="AH21" i="43"/>
  <c r="AH20" i="43"/>
  <c r="AH26" i="43"/>
  <c r="AH19" i="43"/>
  <c r="AH12" i="43"/>
  <c r="AH14" i="43"/>
  <c r="AH7" i="43"/>
  <c r="Z8" i="43"/>
  <c r="Y9" i="43"/>
  <c r="Y10" i="43"/>
  <c r="Z15" i="43"/>
  <c r="Z16" i="43"/>
  <c r="AH24" i="43"/>
  <c r="AG26" i="43"/>
  <c r="Z10" i="43"/>
  <c r="Y11" i="43"/>
  <c r="AG14" i="43"/>
  <c r="Z20" i="43"/>
  <c r="AA24" i="43"/>
  <c r="AA15" i="43"/>
  <c r="AA21" i="43"/>
  <c r="AA14" i="43"/>
  <c r="AA8" i="43"/>
  <c r="AA20" i="43"/>
  <c r="AA26" i="43"/>
  <c r="AC26" i="43"/>
  <c r="AC23" i="43"/>
  <c r="AC17" i="43"/>
  <c r="AC25" i="43"/>
  <c r="AC8" i="43"/>
  <c r="AC15" i="43"/>
  <c r="AC22" i="43"/>
  <c r="AC27" i="43"/>
  <c r="Z15" i="38"/>
  <c r="Y15" i="38"/>
  <c r="AG12" i="38"/>
  <c r="Z22" i="38"/>
  <c r="AH17" i="38"/>
  <c r="AB24" i="38"/>
  <c r="AA13" i="38"/>
  <c r="AE20" i="38"/>
  <c r="AE24" i="38"/>
  <c r="AA26" i="38"/>
  <c r="AB7" i="38"/>
  <c r="AF16" i="38"/>
  <c r="Y11" i="38"/>
  <c r="AE8" i="38"/>
  <c r="Z11" i="38"/>
  <c r="AH15" i="38"/>
  <c r="Y25" i="38"/>
  <c r="AF8" i="38"/>
  <c r="AG8" i="38"/>
  <c r="AH8" i="38"/>
  <c r="AH12" i="38"/>
  <c r="Z21" i="38"/>
  <c r="Z9" i="38"/>
  <c r="Z13" i="38"/>
  <c r="AB21" i="38"/>
  <c r="AH11" i="38"/>
  <c r="AG18" i="38"/>
  <c r="AA9" i="38"/>
  <c r="AB13" i="38"/>
  <c r="AB22" i="38"/>
  <c r="AD14" i="38"/>
  <c r="AE19" i="38"/>
  <c r="AC21" i="38"/>
  <c r="Y7" i="38"/>
  <c r="AB9" i="38"/>
  <c r="Y19" i="38"/>
  <c r="Y22" i="38"/>
  <c r="Y9" i="38"/>
  <c r="Y27" i="38"/>
  <c r="Y14" i="38"/>
  <c r="Y18" i="38"/>
  <c r="Y17" i="38"/>
  <c r="Y16" i="38"/>
  <c r="Y26" i="38"/>
  <c r="Y24" i="38"/>
  <c r="Y21" i="38"/>
  <c r="Y13" i="38"/>
  <c r="Y20" i="38"/>
  <c r="Y10" i="38"/>
  <c r="AG19" i="38"/>
  <c r="AG26" i="38"/>
  <c r="AG25" i="38"/>
  <c r="AG15" i="38"/>
  <c r="AG9" i="38"/>
  <c r="AG21" i="38"/>
  <c r="AG24" i="38"/>
  <c r="AG20" i="38"/>
  <c r="AG14" i="38"/>
  <c r="AG23" i="38"/>
  <c r="AG22" i="38"/>
  <c r="AG13" i="38"/>
  <c r="AC7" i="38"/>
  <c r="AD7" i="38"/>
  <c r="AC9" i="38"/>
  <c r="AD11" i="38"/>
  <c r="AF7" i="38"/>
  <c r="Y8" i="38"/>
  <c r="AE11" i="38"/>
  <c r="Y12" i="38"/>
  <c r="AE14" i="38"/>
  <c r="AH23" i="38"/>
  <c r="AG7" i="38"/>
  <c r="Z8" i="38"/>
  <c r="AH9" i="38"/>
  <c r="AA10" i="38"/>
  <c r="AF11" i="38"/>
  <c r="Z12" i="38"/>
  <c r="AE13" i="38"/>
  <c r="AD18" i="38"/>
  <c r="AA20" i="38"/>
  <c r="AG27" i="38"/>
  <c r="AC27" i="38"/>
  <c r="AC23" i="38"/>
  <c r="AC15" i="38"/>
  <c r="AC25" i="38"/>
  <c r="AC17" i="38"/>
  <c r="AC13" i="38"/>
  <c r="AC16" i="38"/>
  <c r="AC22" i="38"/>
  <c r="AC18" i="38"/>
  <c r="AC11" i="38"/>
  <c r="AC8" i="38"/>
  <c r="AB27" i="38"/>
  <c r="AB25" i="38"/>
  <c r="AB16" i="38"/>
  <c r="AB15" i="38"/>
  <c r="AB23" i="38"/>
  <c r="AB19" i="38"/>
  <c r="AB14" i="38"/>
  <c r="AB17" i="38"/>
  <c r="AB11" i="38"/>
  <c r="AH7" i="38"/>
  <c r="AA8" i="38"/>
  <c r="AB10" i="38"/>
  <c r="AG11" i="38"/>
  <c r="AB12" i="38"/>
  <c r="AG16" i="38"/>
  <c r="AE18" i="38"/>
  <c r="AC20" i="38"/>
  <c r="AA22" i="38"/>
  <c r="AC24" i="38"/>
  <c r="AH27" i="38"/>
  <c r="AC10" i="38"/>
  <c r="AC12" i="38"/>
  <c r="AE10" i="38"/>
  <c r="AC26" i="38"/>
  <c r="AC19" i="38"/>
  <c r="AC14" i="38"/>
  <c r="AG17" i="38"/>
  <c r="AD19" i="38"/>
  <c r="Y23" i="38"/>
  <c r="AF22" i="38"/>
  <c r="AF26" i="38"/>
  <c r="AF27" i="38"/>
  <c r="AF18" i="38"/>
  <c r="AF12" i="38"/>
  <c r="AF13" i="38"/>
  <c r="AF21" i="38"/>
  <c r="AF24" i="38"/>
  <c r="AF20" i="38"/>
  <c r="AF19" i="38"/>
  <c r="AF14" i="38"/>
  <c r="AF15" i="38"/>
  <c r="AF9" i="38"/>
  <c r="AF25" i="38"/>
  <c r="AF23" i="38"/>
  <c r="AF17" i="38"/>
  <c r="AD26" i="38"/>
  <c r="AG10" i="38"/>
  <c r="Z24" i="38"/>
  <c r="Z16" i="38"/>
  <c r="Z26" i="38"/>
  <c r="Z19" i="38"/>
  <c r="Z14" i="38"/>
  <c r="Z18" i="38"/>
  <c r="Z17" i="38"/>
  <c r="Z25" i="38"/>
  <c r="Z20" i="38"/>
  <c r="Z10" i="38"/>
  <c r="Z27" i="38"/>
  <c r="Z7" i="38"/>
  <c r="Z23" i="38"/>
  <c r="AD20" i="38"/>
  <c r="AD27" i="38"/>
  <c r="AD24" i="38"/>
  <c r="AD10" i="38"/>
  <c r="AD25" i="38"/>
  <c r="AD15" i="38"/>
  <c r="AD23" i="38"/>
  <c r="AD22" i="38"/>
  <c r="AD21" i="38"/>
  <c r="AD13" i="38"/>
  <c r="AD17" i="38"/>
  <c r="AD8" i="38"/>
  <c r="AD16" i="38"/>
  <c r="AD12" i="38"/>
  <c r="AE25" i="38"/>
  <c r="AE17" i="38"/>
  <c r="AE26" i="38"/>
  <c r="AE21" i="38"/>
  <c r="AE7" i="38"/>
  <c r="AE23" i="38"/>
  <c r="AE22" i="38"/>
  <c r="AE27" i="38"/>
  <c r="AE16" i="38"/>
  <c r="AE12" i="38"/>
  <c r="AE15" i="38"/>
  <c r="AE9" i="38"/>
  <c r="AF10" i="38"/>
  <c r="AH24" i="38"/>
  <c r="AH16" i="38"/>
  <c r="AH22" i="38"/>
  <c r="AH14" i="38"/>
  <c r="AH20" i="38"/>
  <c r="AH19" i="38"/>
  <c r="AH26" i="38"/>
  <c r="AH18" i="38"/>
  <c r="AH25" i="38"/>
  <c r="AH13" i="38"/>
  <c r="AH21" i="38"/>
  <c r="AH10" i="38"/>
  <c r="AA21" i="38"/>
  <c r="AA24" i="38"/>
  <c r="AA27" i="38"/>
  <c r="AA23" i="38"/>
  <c r="AA16" i="38"/>
  <c r="AA11" i="38"/>
  <c r="AA17" i="38"/>
  <c r="AA25" i="38"/>
  <c r="AA15" i="38"/>
  <c r="AA12" i="38"/>
  <c r="AA7" i="38"/>
  <c r="AA19" i="38"/>
  <c r="AA18" i="38"/>
  <c r="AA14" i="38"/>
  <c r="AD9" i="38"/>
  <c r="AB26" i="38"/>
  <c r="AB18" i="38"/>
  <c r="AB8" i="38"/>
  <c r="AB20" i="38"/>
  <c r="AL82" i="37"/>
  <c r="AL81" i="37"/>
  <c r="AL80" i="37"/>
  <c r="AL79" i="37"/>
  <c r="AL78" i="37"/>
  <c r="AL77" i="37"/>
  <c r="AL76" i="37"/>
  <c r="AL75" i="37"/>
  <c r="AL74" i="37"/>
  <c r="AL73" i="37"/>
  <c r="AL72" i="37"/>
  <c r="AL71" i="37"/>
  <c r="AL70" i="37"/>
  <c r="AL69" i="37"/>
  <c r="AL68" i="37"/>
  <c r="AL67" i="37"/>
  <c r="AL66" i="37"/>
  <c r="AL65" i="37"/>
  <c r="AL64" i="37"/>
  <c r="AL63" i="37"/>
  <c r="AL62" i="37"/>
  <c r="AL61" i="37"/>
  <c r="AL60" i="37"/>
  <c r="AL59" i="37"/>
  <c r="AL58" i="37"/>
  <c r="D32" i="37"/>
  <c r="D31" i="37"/>
  <c r="AW27" i="37"/>
  <c r="AV27" i="37"/>
  <c r="AU27" i="37"/>
  <c r="AT27" i="37"/>
  <c r="AS27" i="37"/>
  <c r="AR27" i="37"/>
  <c r="AQ27" i="37"/>
  <c r="AP27" i="37"/>
  <c r="AO27" i="37"/>
  <c r="AN27" i="37"/>
  <c r="BQ5" i="37"/>
  <c r="BQ4" i="37"/>
  <c r="AH4" i="37"/>
  <c r="AG4" i="37"/>
  <c r="AF4" i="37"/>
  <c r="AE4" i="37"/>
  <c r="AD4" i="37"/>
  <c r="AC4" i="37"/>
  <c r="AB4" i="37"/>
  <c r="AA4" i="37"/>
  <c r="Z4" i="37"/>
  <c r="Y4" i="37"/>
  <c r="AH3" i="37"/>
  <c r="AG3" i="37"/>
  <c r="AF3" i="37"/>
  <c r="AE3" i="37"/>
  <c r="AD3" i="37"/>
  <c r="AC3" i="37"/>
  <c r="AB3" i="37"/>
  <c r="AA3" i="37"/>
  <c r="Z3" i="37"/>
  <c r="Y3" i="37"/>
  <c r="AJ124" i="36"/>
  <c r="AJ123" i="36"/>
  <c r="AJ122" i="36"/>
  <c r="AJ121" i="36"/>
  <c r="AJ120" i="36"/>
  <c r="AJ119" i="36"/>
  <c r="AJ118" i="36"/>
  <c r="AJ117" i="36"/>
  <c r="AJ116" i="36"/>
  <c r="AJ115" i="36"/>
  <c r="AJ114" i="36"/>
  <c r="AJ113" i="36"/>
  <c r="AJ112" i="36"/>
  <c r="AJ109" i="36"/>
  <c r="AJ108" i="36"/>
  <c r="AJ107" i="36"/>
  <c r="AJ106" i="36"/>
  <c r="AJ105" i="36"/>
  <c r="AJ104" i="36"/>
  <c r="AJ103" i="36"/>
  <c r="AJ101" i="36"/>
  <c r="AJ100" i="36"/>
  <c r="AT6" i="36"/>
  <c r="AS6" i="36"/>
  <c r="AR6" i="36"/>
  <c r="AQ6" i="36"/>
  <c r="AP6" i="36"/>
  <c r="AO6" i="36"/>
  <c r="AN6" i="36"/>
  <c r="AM6" i="36"/>
  <c r="E34" i="36"/>
  <c r="E33" i="36"/>
  <c r="AF5" i="36"/>
  <c r="AE5" i="36"/>
  <c r="AD5" i="36"/>
  <c r="AC5" i="36"/>
  <c r="AB5" i="36"/>
  <c r="AA5" i="36"/>
  <c r="Z5" i="36"/>
  <c r="Y5" i="36"/>
  <c r="X5" i="36"/>
  <c r="AF4" i="36"/>
  <c r="AE4" i="36"/>
  <c r="AD4" i="36"/>
  <c r="AC4" i="36"/>
  <c r="AB4" i="36"/>
  <c r="AA4" i="36"/>
  <c r="Z4" i="36"/>
  <c r="Y4" i="36"/>
  <c r="X4" i="36"/>
  <c r="W4" i="36"/>
  <c r="W10" i="36" s="1"/>
  <c r="AL82" i="35"/>
  <c r="AL81" i="35"/>
  <c r="AL80" i="35"/>
  <c r="AL79" i="35"/>
  <c r="AL78" i="35"/>
  <c r="AL77" i="35"/>
  <c r="AL76" i="35"/>
  <c r="AL75" i="35"/>
  <c r="AL74" i="35"/>
  <c r="AL73" i="35"/>
  <c r="AL72" i="35"/>
  <c r="AL71" i="35"/>
  <c r="AL70" i="35"/>
  <c r="AL69" i="35"/>
  <c r="AL68" i="35"/>
  <c r="AL67" i="35"/>
  <c r="AL66" i="35"/>
  <c r="AL65" i="35"/>
  <c r="AL64" i="35"/>
  <c r="AL63" i="35"/>
  <c r="AL62" i="35"/>
  <c r="AL61" i="35"/>
  <c r="AL60" i="35"/>
  <c r="AL59" i="35"/>
  <c r="AL58" i="35"/>
  <c r="D32" i="35"/>
  <c r="D31" i="35"/>
  <c r="AW27" i="35"/>
  <c r="AV27" i="35"/>
  <c r="AU27" i="35"/>
  <c r="AT27" i="35"/>
  <c r="AS27" i="35"/>
  <c r="AR27" i="35"/>
  <c r="AQ27" i="35"/>
  <c r="AP27" i="35"/>
  <c r="AO27" i="35"/>
  <c r="AN27" i="35"/>
  <c r="BQ5" i="35"/>
  <c r="BQ4" i="35"/>
  <c r="AH4" i="35"/>
  <c r="AG4" i="35"/>
  <c r="AF4" i="35"/>
  <c r="AE4" i="35"/>
  <c r="AD4" i="35"/>
  <c r="AC4" i="35"/>
  <c r="AB4" i="35"/>
  <c r="AA4" i="35"/>
  <c r="Z4" i="35"/>
  <c r="Y4" i="35"/>
  <c r="AH3" i="35"/>
  <c r="AG3" i="35"/>
  <c r="AF3" i="35"/>
  <c r="AE3" i="35"/>
  <c r="AD3" i="35"/>
  <c r="AC3" i="35"/>
  <c r="AB3" i="35"/>
  <c r="AA3" i="35"/>
  <c r="Z3" i="35"/>
  <c r="Y3" i="35"/>
  <c r="Q8" i="44" l="1"/>
  <c r="W8" i="44"/>
  <c r="X10" i="36"/>
  <c r="Z10" i="36"/>
  <c r="AB10" i="36"/>
  <c r="AD10" i="36"/>
  <c r="AE10" i="36"/>
  <c r="AF10" i="36"/>
  <c r="AA6" i="36"/>
  <c r="AA10" i="36"/>
  <c r="Y10" i="36"/>
  <c r="AC10" i="36"/>
  <c r="X17" i="36"/>
  <c r="Z18" i="36"/>
  <c r="AC19" i="36"/>
  <c r="P18" i="44"/>
  <c r="BA45" i="44" s="1"/>
  <c r="Q14" i="44"/>
  <c r="BC41" i="44" s="1"/>
  <c r="O14" i="44"/>
  <c r="AY41" i="44" s="1"/>
  <c r="K18" i="44"/>
  <c r="AP18" i="44" s="1"/>
  <c r="BC18" i="44" s="1"/>
  <c r="M24" i="44"/>
  <c r="AV51" i="44" s="1"/>
  <c r="I24" i="44"/>
  <c r="AN24" i="44" s="1"/>
  <c r="BA24" i="44" s="1"/>
  <c r="R14" i="44"/>
  <c r="BF41" i="44" s="1"/>
  <c r="L25" i="44"/>
  <c r="AT52" i="44" s="1"/>
  <c r="O26" i="44"/>
  <c r="AZ53" i="44" s="1"/>
  <c r="N7" i="44"/>
  <c r="AS7" i="44" s="1"/>
  <c r="BF7" i="44" s="1"/>
  <c r="O13" i="44"/>
  <c r="AT13" i="44" s="1"/>
  <c r="BG13" i="44" s="1"/>
  <c r="M18" i="44"/>
  <c r="AU45" i="44" s="1"/>
  <c r="P24" i="44"/>
  <c r="BA51" i="44" s="1"/>
  <c r="I26" i="44"/>
  <c r="AN26" i="44" s="1"/>
  <c r="BA26" i="44" s="1"/>
  <c r="R7" i="44"/>
  <c r="AW7" i="44" s="1"/>
  <c r="BJ7" i="44" s="1"/>
  <c r="L7" i="44"/>
  <c r="AQ7" i="44" s="1"/>
  <c r="BD7" i="44" s="1"/>
  <c r="Q24" i="44"/>
  <c r="BC51" i="44" s="1"/>
  <c r="J18" i="44"/>
  <c r="AO18" i="44" s="1"/>
  <c r="BB18" i="44" s="1"/>
  <c r="Q22" i="44"/>
  <c r="BD49" i="44" s="1"/>
  <c r="M7" i="44"/>
  <c r="AU34" i="44" s="1"/>
  <c r="Q19" i="44"/>
  <c r="BD46" i="44" s="1"/>
  <c r="L18" i="44"/>
  <c r="AT45" i="44" s="1"/>
  <c r="O24" i="44"/>
  <c r="AY51" i="44" s="1"/>
  <c r="P21" i="44"/>
  <c r="AU21" i="44" s="1"/>
  <c r="BH21" i="44" s="1"/>
  <c r="K16" i="44"/>
  <c r="AR43" i="44" s="1"/>
  <c r="K13" i="44"/>
  <c r="AP13" i="44" s="1"/>
  <c r="BC13" i="44" s="1"/>
  <c r="P25" i="44"/>
  <c r="BB52" i="44" s="1"/>
  <c r="O16" i="44"/>
  <c r="AZ43" i="44" s="1"/>
  <c r="J14" i="44"/>
  <c r="AO14" i="44" s="1"/>
  <c r="BB14" i="44" s="1"/>
  <c r="M16" i="44"/>
  <c r="AR16" i="44" s="1"/>
  <c r="BE16" i="44" s="1"/>
  <c r="J7" i="44"/>
  <c r="AO7" i="44" s="1"/>
  <c r="BB7" i="44" s="1"/>
  <c r="Q7" i="44"/>
  <c r="AV7" i="44" s="1"/>
  <c r="BI7" i="44" s="1"/>
  <c r="N14" i="44"/>
  <c r="AW41" i="44" s="1"/>
  <c r="I14" i="44"/>
  <c r="AN41" i="44" s="1"/>
  <c r="I11" i="44"/>
  <c r="AM38" i="44" s="1"/>
  <c r="J22" i="44"/>
  <c r="AP49" i="44" s="1"/>
  <c r="N26" i="44"/>
  <c r="AX53" i="44" s="1"/>
  <c r="L26" i="44"/>
  <c r="AS53" i="44" s="1"/>
  <c r="P26" i="44"/>
  <c r="BA53" i="44" s="1"/>
  <c r="M8" i="44"/>
  <c r="AR8" i="44" s="1"/>
  <c r="BE8" i="44" s="1"/>
  <c r="R26" i="44"/>
  <c r="AW26" i="44" s="1"/>
  <c r="BJ26" i="44" s="1"/>
  <c r="M26" i="44"/>
  <c r="AU53" i="44" s="1"/>
  <c r="K26" i="44"/>
  <c r="AQ53" i="44" s="1"/>
  <c r="Q18" i="44"/>
  <c r="BD45" i="44" s="1"/>
  <c r="K25" i="44"/>
  <c r="AR52" i="44" s="1"/>
  <c r="I9" i="44"/>
  <c r="AN36" i="44" s="1"/>
  <c r="I8" i="44"/>
  <c r="AN35" i="44" s="1"/>
  <c r="L9" i="44"/>
  <c r="AQ9" i="44" s="1"/>
  <c r="BD9" i="44" s="1"/>
  <c r="R18" i="44"/>
  <c r="AW18" i="44" s="1"/>
  <c r="BJ18" i="44" s="1"/>
  <c r="N16" i="44"/>
  <c r="AX43" i="44" s="1"/>
  <c r="K7" i="44"/>
  <c r="AR34" i="44" s="1"/>
  <c r="M22" i="44"/>
  <c r="AV49" i="44" s="1"/>
  <c r="J23" i="44"/>
  <c r="AP50" i="44" s="1"/>
  <c r="Q26" i="44"/>
  <c r="BD53" i="44" s="1"/>
  <c r="I25" i="44"/>
  <c r="AN52" i="44" s="1"/>
  <c r="P16" i="44"/>
  <c r="AU16" i="44" s="1"/>
  <c r="BH16" i="44" s="1"/>
  <c r="I16" i="44"/>
  <c r="AN43" i="44" s="1"/>
  <c r="O19" i="44"/>
  <c r="AT19" i="44" s="1"/>
  <c r="BG19" i="44" s="1"/>
  <c r="I18" i="44"/>
  <c r="AM45" i="44" s="1"/>
  <c r="Q11" i="44"/>
  <c r="BC38" i="44" s="1"/>
  <c r="K11" i="44"/>
  <c r="AP11" i="44" s="1"/>
  <c r="BC11" i="44" s="1"/>
  <c r="R16" i="44"/>
  <c r="BE43" i="44" s="1"/>
  <c r="AT38" i="44"/>
  <c r="AS38" i="44"/>
  <c r="AQ11" i="44"/>
  <c r="BD11" i="44" s="1"/>
  <c r="AO36" i="44"/>
  <c r="AP36" i="44"/>
  <c r="AO9" i="44"/>
  <c r="BB9" i="44" s="1"/>
  <c r="AN7" i="44"/>
  <c r="BA7" i="44" s="1"/>
  <c r="AM34" i="44"/>
  <c r="AN34" i="44"/>
  <c r="BD35" i="44"/>
  <c r="BC35" i="44"/>
  <c r="AV8" i="44"/>
  <c r="BI8" i="44" s="1"/>
  <c r="AV39" i="44"/>
  <c r="AU39" i="44"/>
  <c r="AR12" i="44"/>
  <c r="BE12" i="44" s="1"/>
  <c r="AY50" i="44"/>
  <c r="AT23" i="44"/>
  <c r="BG23" i="44" s="1"/>
  <c r="AZ50" i="44"/>
  <c r="AW40" i="44"/>
  <c r="AX40" i="44"/>
  <c r="AS13" i="44"/>
  <c r="BF13" i="44" s="1"/>
  <c r="AM48" i="44"/>
  <c r="AN48" i="44"/>
  <c r="AN21" i="44"/>
  <c r="BA21" i="44" s="1"/>
  <c r="W17" i="44"/>
  <c r="O17" i="44"/>
  <c r="R17" i="44"/>
  <c r="AW47" i="44"/>
  <c r="AX47" i="44"/>
  <c r="AS20" i="44"/>
  <c r="BF20" i="44" s="1"/>
  <c r="I17" i="44"/>
  <c r="K9" i="44"/>
  <c r="W15" i="44"/>
  <c r="M15" i="44"/>
  <c r="O15" i="44"/>
  <c r="W22" i="44"/>
  <c r="R22" i="44"/>
  <c r="L21" i="44"/>
  <c r="M9" i="44"/>
  <c r="O21" i="44"/>
  <c r="W20" i="44"/>
  <c r="M20" i="44"/>
  <c r="K20" i="44"/>
  <c r="M21" i="44"/>
  <c r="K15" i="44"/>
  <c r="N9" i="44"/>
  <c r="P9" i="44"/>
  <c r="R24" i="44"/>
  <c r="W10" i="44"/>
  <c r="N10" i="44"/>
  <c r="O10" i="44"/>
  <c r="P11" i="44"/>
  <c r="M17" i="44"/>
  <c r="I15" i="44"/>
  <c r="I22" i="44"/>
  <c r="M23" i="44"/>
  <c r="N24" i="44"/>
  <c r="I20" i="44"/>
  <c r="J21" i="44"/>
  <c r="L16" i="44"/>
  <c r="K12" i="44"/>
  <c r="K17" i="44"/>
  <c r="R12" i="44"/>
  <c r="P7" i="44"/>
  <c r="W14" i="44"/>
  <c r="M14" i="44"/>
  <c r="P14" i="44"/>
  <c r="K14" i="44"/>
  <c r="W25" i="44"/>
  <c r="Q25" i="44"/>
  <c r="N25" i="44"/>
  <c r="J25" i="44"/>
  <c r="R25" i="44"/>
  <c r="W23" i="44"/>
  <c r="L23" i="44"/>
  <c r="N23" i="44"/>
  <c r="Q12" i="44"/>
  <c r="Q17" i="44"/>
  <c r="J15" i="44"/>
  <c r="K23" i="44"/>
  <c r="J12" i="44"/>
  <c r="J17" i="44"/>
  <c r="J10" i="44"/>
  <c r="L22" i="44"/>
  <c r="N8" i="44"/>
  <c r="O12" i="44"/>
  <c r="AU52" i="44"/>
  <c r="AR25" i="44"/>
  <c r="BE25" i="44" s="1"/>
  <c r="AV52" i="44"/>
  <c r="W19" i="44"/>
  <c r="N19" i="44"/>
  <c r="P19" i="44"/>
  <c r="W21" i="44"/>
  <c r="R21" i="44"/>
  <c r="AQ14" i="44"/>
  <c r="BD14" i="44" s="1"/>
  <c r="AT41" i="44"/>
  <c r="AS41" i="44"/>
  <c r="K21" i="44"/>
  <c r="W13" i="44"/>
  <c r="M13" i="44"/>
  <c r="P13" i="44"/>
  <c r="P23" i="44"/>
  <c r="W9" i="44"/>
  <c r="O9" i="44"/>
  <c r="P17" i="44"/>
  <c r="Q9" i="44"/>
  <c r="L12" i="44"/>
  <c r="W11" i="44"/>
  <c r="N11" i="44"/>
  <c r="Q13" i="44"/>
  <c r="I13" i="44"/>
  <c r="Q15" i="44"/>
  <c r="K22" i="44"/>
  <c r="Q10" i="44"/>
  <c r="P15" i="44"/>
  <c r="R9" i="44"/>
  <c r="R15" i="44"/>
  <c r="J16" i="44"/>
  <c r="R8" i="44"/>
  <c r="R10" i="44"/>
  <c r="L10" i="44"/>
  <c r="Q16" i="44"/>
  <c r="P22" i="44"/>
  <c r="Q20" i="44"/>
  <c r="R13" i="44"/>
  <c r="L19" i="44"/>
  <c r="J19" i="44"/>
  <c r="N17" i="44"/>
  <c r="J13" i="44"/>
  <c r="N22" i="44"/>
  <c r="I19" i="44"/>
  <c r="R19" i="44"/>
  <c r="J24" i="44"/>
  <c r="J11" i="44"/>
  <c r="L17" i="44"/>
  <c r="AZ49" i="44"/>
  <c r="AY49" i="44"/>
  <c r="AT22" i="44"/>
  <c r="BG22" i="44" s="1"/>
  <c r="W12" i="44"/>
  <c r="N12" i="44"/>
  <c r="P12" i="44"/>
  <c r="I12" i="44"/>
  <c r="N21" i="44"/>
  <c r="L13" i="44"/>
  <c r="R11" i="44"/>
  <c r="AP10" i="44"/>
  <c r="BC10" i="44" s="1"/>
  <c r="AR37" i="44"/>
  <c r="AQ37" i="44"/>
  <c r="N15" i="44"/>
  <c r="O8" i="44"/>
  <c r="K8" i="44"/>
  <c r="J8" i="44"/>
  <c r="O11" i="44"/>
  <c r="M11" i="44"/>
  <c r="I23" i="44"/>
  <c r="AR46" i="44"/>
  <c r="AP19" i="44"/>
  <c r="BC19" i="44" s="1"/>
  <c r="AQ46" i="44"/>
  <c r="J20" i="44"/>
  <c r="O20" i="44"/>
  <c r="O18" i="44"/>
  <c r="L24" i="44"/>
  <c r="W7" i="44"/>
  <c r="O7" i="44"/>
  <c r="R23" i="44"/>
  <c r="P10" i="44"/>
  <c r="Q23" i="44"/>
  <c r="K24" i="44"/>
  <c r="L8" i="44"/>
  <c r="L15" i="44"/>
  <c r="J26" i="44"/>
  <c r="P20" i="44"/>
  <c r="M19" i="44"/>
  <c r="P8" i="44"/>
  <c r="M10" i="44"/>
  <c r="L20" i="44"/>
  <c r="I10" i="44"/>
  <c r="Q21" i="44"/>
  <c r="O25" i="44"/>
  <c r="N18" i="44"/>
  <c r="R20" i="44"/>
  <c r="X13" i="43"/>
  <c r="R13" i="43" s="1"/>
  <c r="X15" i="42"/>
  <c r="K15" i="42" s="1"/>
  <c r="X22" i="39"/>
  <c r="W22" i="39" s="1"/>
  <c r="X13" i="39"/>
  <c r="I13" i="39" s="1"/>
  <c r="X20" i="39"/>
  <c r="M20" i="39" s="1"/>
  <c r="X24" i="39"/>
  <c r="I24" i="39" s="1"/>
  <c r="X27" i="39"/>
  <c r="X20" i="43"/>
  <c r="W20" i="43" s="1"/>
  <c r="X20" i="42"/>
  <c r="L20" i="42" s="1"/>
  <c r="X14" i="39"/>
  <c r="M14" i="39" s="1"/>
  <c r="X12" i="40"/>
  <c r="I12" i="40" s="1"/>
  <c r="X8" i="43"/>
  <c r="L8" i="43" s="1"/>
  <c r="X19" i="43"/>
  <c r="R19" i="43" s="1"/>
  <c r="X27" i="43"/>
  <c r="X16" i="42"/>
  <c r="I16" i="42" s="1"/>
  <c r="X11" i="42"/>
  <c r="L11" i="42" s="1"/>
  <c r="X14" i="42"/>
  <c r="P14" i="42" s="1"/>
  <c r="X17" i="41"/>
  <c r="R17" i="41" s="1"/>
  <c r="X23" i="41"/>
  <c r="P23" i="41" s="1"/>
  <c r="X20" i="40"/>
  <c r="R20" i="40" s="1"/>
  <c r="X27" i="40"/>
  <c r="X26" i="39"/>
  <c r="J26" i="39" s="1"/>
  <c r="X24" i="43"/>
  <c r="Q24" i="43" s="1"/>
  <c r="X8" i="42"/>
  <c r="N8" i="42" s="1"/>
  <c r="X12" i="42"/>
  <c r="I12" i="42" s="1"/>
  <c r="X22" i="42"/>
  <c r="K22" i="42" s="1"/>
  <c r="X19" i="41"/>
  <c r="J19" i="41" s="1"/>
  <c r="X26" i="41"/>
  <c r="I26" i="41" s="1"/>
  <c r="X17" i="39"/>
  <c r="I17" i="39" s="1"/>
  <c r="X9" i="40"/>
  <c r="I9" i="40" s="1"/>
  <c r="X18" i="40"/>
  <c r="N18" i="40" s="1"/>
  <c r="X15" i="41"/>
  <c r="J15" i="41" s="1"/>
  <c r="X19" i="40"/>
  <c r="I19" i="40" s="1"/>
  <c r="X23" i="40"/>
  <c r="K23" i="40" s="1"/>
  <c r="X9" i="41"/>
  <c r="R9" i="41" s="1"/>
  <c r="X13" i="42"/>
  <c r="N13" i="42" s="1"/>
  <c r="X25" i="40"/>
  <c r="L25" i="40" s="1"/>
  <c r="X14" i="43"/>
  <c r="R14" i="43" s="1"/>
  <c r="X19" i="39"/>
  <c r="N19" i="39" s="1"/>
  <c r="X9" i="43"/>
  <c r="N9" i="43" s="1"/>
  <c r="X16" i="43"/>
  <c r="Q16" i="43" s="1"/>
  <c r="X22" i="43"/>
  <c r="K22" i="43" s="1"/>
  <c r="X12" i="43"/>
  <c r="R12" i="43" s="1"/>
  <c r="X24" i="42"/>
  <c r="N24" i="42" s="1"/>
  <c r="X21" i="42"/>
  <c r="X22" i="41"/>
  <c r="N22" i="41" s="1"/>
  <c r="X25" i="41"/>
  <c r="M25" i="41" s="1"/>
  <c r="X8" i="39"/>
  <c r="O8" i="39" s="1"/>
  <c r="X25" i="42"/>
  <c r="J25" i="42" s="1"/>
  <c r="X12" i="41"/>
  <c r="M12" i="41" s="1"/>
  <c r="X10" i="39"/>
  <c r="I10" i="39" s="1"/>
  <c r="X11" i="41"/>
  <c r="L11" i="41" s="1"/>
  <c r="X21" i="39"/>
  <c r="X17" i="40"/>
  <c r="O17" i="40" s="1"/>
  <c r="X22" i="40"/>
  <c r="I22" i="40" s="1"/>
  <c r="X23" i="39"/>
  <c r="L23" i="39" s="1"/>
  <c r="X18" i="39"/>
  <c r="X9" i="42"/>
  <c r="M9" i="42" s="1"/>
  <c r="X10" i="41"/>
  <c r="J10" i="41" s="1"/>
  <c r="X26" i="40"/>
  <c r="R26" i="40" s="1"/>
  <c r="X7" i="43"/>
  <c r="I7" i="43" s="1"/>
  <c r="X20" i="41"/>
  <c r="R20" i="41" s="1"/>
  <c r="X16" i="39"/>
  <c r="O16" i="39" s="1"/>
  <c r="X13" i="40"/>
  <c r="N13" i="40" s="1"/>
  <c r="X12" i="39"/>
  <c r="N12" i="39" s="1"/>
  <c r="X10" i="43"/>
  <c r="I10" i="43" s="1"/>
  <c r="X7" i="42"/>
  <c r="N7" i="42" s="1"/>
  <c r="X18" i="41"/>
  <c r="Q18" i="41" s="1"/>
  <c r="X9" i="39"/>
  <c r="R9" i="39" s="1"/>
  <c r="X8" i="40"/>
  <c r="X11" i="43"/>
  <c r="Q11" i="43" s="1"/>
  <c r="X15" i="43"/>
  <c r="I15" i="43" s="1"/>
  <c r="X23" i="43"/>
  <c r="I23" i="43" s="1"/>
  <c r="X17" i="43"/>
  <c r="W17" i="43" s="1"/>
  <c r="X10" i="42"/>
  <c r="M10" i="42" s="1"/>
  <c r="X27" i="42"/>
  <c r="X8" i="41"/>
  <c r="I8" i="41" s="1"/>
  <c r="X27" i="41"/>
  <c r="X25" i="39"/>
  <c r="P25" i="39" s="1"/>
  <c r="X15" i="40"/>
  <c r="X11" i="40"/>
  <c r="I11" i="40" s="1"/>
  <c r="X24" i="40"/>
  <c r="J24" i="40" s="1"/>
  <c r="X15" i="39"/>
  <c r="X19" i="42"/>
  <c r="O19" i="42" s="1"/>
  <c r="X25" i="43"/>
  <c r="M25" i="43" s="1"/>
  <c r="X23" i="42"/>
  <c r="Q23" i="42" s="1"/>
  <c r="X7" i="41"/>
  <c r="P7" i="41" s="1"/>
  <c r="X10" i="40"/>
  <c r="Q10" i="40" s="1"/>
  <c r="X7" i="40"/>
  <c r="L7" i="40" s="1"/>
  <c r="X26" i="43"/>
  <c r="I26" i="43" s="1"/>
  <c r="X17" i="42"/>
  <c r="J17" i="42" s="1"/>
  <c r="X24" i="41"/>
  <c r="I24" i="41" s="1"/>
  <c r="X14" i="40"/>
  <c r="M14" i="40" s="1"/>
  <c r="X11" i="39"/>
  <c r="X18" i="43"/>
  <c r="N18" i="43" s="1"/>
  <c r="X21" i="43"/>
  <c r="O21" i="43" s="1"/>
  <c r="X18" i="42"/>
  <c r="O18" i="42" s="1"/>
  <c r="X26" i="42"/>
  <c r="L26" i="42" s="1"/>
  <c r="X21" i="41"/>
  <c r="N21" i="41" s="1"/>
  <c r="X16" i="41"/>
  <c r="I16" i="41" s="1"/>
  <c r="X14" i="41"/>
  <c r="O14" i="41" s="1"/>
  <c r="X7" i="39"/>
  <c r="P7" i="39" s="1"/>
  <c r="X16" i="40"/>
  <c r="N16" i="40" s="1"/>
  <c r="X21" i="40"/>
  <c r="J21" i="40" s="1"/>
  <c r="X13" i="41"/>
  <c r="L13" i="41" s="1"/>
  <c r="X15" i="38"/>
  <c r="W15" i="38" s="1"/>
  <c r="X18" i="38"/>
  <c r="L18" i="38" s="1"/>
  <c r="X26" i="38"/>
  <c r="R26" i="38" s="1"/>
  <c r="X19" i="38"/>
  <c r="R19" i="38" s="1"/>
  <c r="X8" i="38"/>
  <c r="K8" i="38" s="1"/>
  <c r="X16" i="38"/>
  <c r="M16" i="38" s="1"/>
  <c r="X7" i="38"/>
  <c r="K7" i="38" s="1"/>
  <c r="X23" i="38"/>
  <c r="W23" i="38" s="1"/>
  <c r="X25" i="38"/>
  <c r="Q25" i="38" s="1"/>
  <c r="X20" i="38"/>
  <c r="P20" i="38" s="1"/>
  <c r="X13" i="38"/>
  <c r="I13" i="38" s="1"/>
  <c r="X27" i="38"/>
  <c r="X10" i="38"/>
  <c r="W10" i="38" s="1"/>
  <c r="X14" i="38"/>
  <c r="M14" i="38" s="1"/>
  <c r="X11" i="38"/>
  <c r="N11" i="38" s="1"/>
  <c r="X21" i="38"/>
  <c r="K21" i="38" s="1"/>
  <c r="X9" i="38"/>
  <c r="P9" i="38" s="1"/>
  <c r="X17" i="38"/>
  <c r="O17" i="38" s="1"/>
  <c r="X12" i="38"/>
  <c r="O12" i="38" s="1"/>
  <c r="X24" i="38"/>
  <c r="R24" i="38" s="1"/>
  <c r="X22" i="38"/>
  <c r="Q22" i="38" s="1"/>
  <c r="AH24" i="37"/>
  <c r="AE26" i="37"/>
  <c r="AB18" i="37"/>
  <c r="Y19" i="37"/>
  <c r="Z18" i="37"/>
  <c r="AB12" i="37"/>
  <c r="AA13" i="37"/>
  <c r="AC17" i="37"/>
  <c r="AB7" i="37"/>
  <c r="AF16" i="37"/>
  <c r="AD26" i="37"/>
  <c r="AB10" i="37"/>
  <c r="Y23" i="37"/>
  <c r="AG20" i="37"/>
  <c r="AA11" i="37"/>
  <c r="AD10" i="37"/>
  <c r="AD20" i="37"/>
  <c r="AD11" i="37"/>
  <c r="AB8" i="37"/>
  <c r="AC19" i="37"/>
  <c r="AE8" i="37"/>
  <c r="AC13" i="37"/>
  <c r="AC7" i="37"/>
  <c r="AE7" i="37"/>
  <c r="Y8" i="37"/>
  <c r="Z8" i="37"/>
  <c r="AD16" i="37"/>
  <c r="AG9" i="37"/>
  <c r="AH27" i="37"/>
  <c r="AH23" i="37"/>
  <c r="AH19" i="37"/>
  <c r="AH21" i="37"/>
  <c r="AH25" i="37"/>
  <c r="AH17" i="37"/>
  <c r="AH12" i="37"/>
  <c r="AH22" i="37"/>
  <c r="AH9" i="37"/>
  <c r="AH15" i="37"/>
  <c r="AH11" i="37"/>
  <c r="AF13" i="37"/>
  <c r="AA9" i="37"/>
  <c r="AA16" i="37"/>
  <c r="AG13" i="37"/>
  <c r="AC14" i="37"/>
  <c r="Z15" i="37"/>
  <c r="AC16" i="37"/>
  <c r="Y21" i="37"/>
  <c r="AF27" i="37"/>
  <c r="AB25" i="37"/>
  <c r="AB26" i="37"/>
  <c r="AB24" i="37"/>
  <c r="AB22" i="37"/>
  <c r="AB21" i="37"/>
  <c r="AB15" i="37"/>
  <c r="AB20" i="37"/>
  <c r="AB14" i="37"/>
  <c r="AB27" i="37"/>
  <c r="AB11" i="37"/>
  <c r="AB16" i="37"/>
  <c r="AB13" i="37"/>
  <c r="AB19" i="37"/>
  <c r="AF8" i="37"/>
  <c r="AB9" i="37"/>
  <c r="AE11" i="37"/>
  <c r="AA12" i="37"/>
  <c r="AH13" i="37"/>
  <c r="AD14" i="37"/>
  <c r="AD15" i="37"/>
  <c r="Z17" i="37"/>
  <c r="AH20" i="37"/>
  <c r="AA21" i="37"/>
  <c r="AF26" i="37"/>
  <c r="AF23" i="37"/>
  <c r="AF20" i="37"/>
  <c r="AF19" i="37"/>
  <c r="AF10" i="37"/>
  <c r="AF7" i="37"/>
  <c r="AF25" i="37"/>
  <c r="AF22" i="37"/>
  <c r="AF21" i="37"/>
  <c r="AF9" i="37"/>
  <c r="AF18" i="37"/>
  <c r="AG26" i="37"/>
  <c r="AG27" i="37"/>
  <c r="AG16" i="37"/>
  <c r="AG19" i="37"/>
  <c r="AG7" i="37"/>
  <c r="AG21" i="37"/>
  <c r="AG25" i="37"/>
  <c r="AG17" i="37"/>
  <c r="AG12" i="37"/>
  <c r="AG22" i="37"/>
  <c r="AG23" i="37"/>
  <c r="AG18" i="37"/>
  <c r="AG14" i="37"/>
  <c r="Y11" i="37"/>
  <c r="Y10" i="37"/>
  <c r="AF11" i="37"/>
  <c r="AE14" i="37"/>
  <c r="AE15" i="37"/>
  <c r="AH16" i="37"/>
  <c r="AA17" i="37"/>
  <c r="AD21" i="37"/>
  <c r="Y22" i="37"/>
  <c r="Y26" i="37"/>
  <c r="Y27" i="37"/>
  <c r="Y25" i="37"/>
  <c r="Y16" i="37"/>
  <c r="Y18" i="37"/>
  <c r="Y17" i="37"/>
  <c r="Y7" i="37"/>
  <c r="Y24" i="37"/>
  <c r="Y12" i="37"/>
  <c r="Y20" i="37"/>
  <c r="Y15" i="37"/>
  <c r="Y14" i="37"/>
  <c r="Z27" i="37"/>
  <c r="Z23" i="37"/>
  <c r="Z19" i="37"/>
  <c r="Z26" i="37"/>
  <c r="Z24" i="37"/>
  <c r="Z22" i="37"/>
  <c r="Z21" i="37"/>
  <c r="Z12" i="37"/>
  <c r="Z20" i="37"/>
  <c r="Z9" i="37"/>
  <c r="Z11" i="37"/>
  <c r="Z25" i="37"/>
  <c r="AH7" i="37"/>
  <c r="AG10" i="37"/>
  <c r="Z16" i="37"/>
  <c r="Y9" i="37"/>
  <c r="AH10" i="37"/>
  <c r="Z7" i="37"/>
  <c r="AC9" i="37"/>
  <c r="AD19" i="37"/>
  <c r="AD23" i="37"/>
  <c r="AA7" i="37"/>
  <c r="AH8" i="37"/>
  <c r="AD9" i="37"/>
  <c r="Z10" i="37"/>
  <c r="AG11" i="37"/>
  <c r="AC12" i="37"/>
  <c r="Y13" i="37"/>
  <c r="AF14" i="37"/>
  <c r="AF15" i="37"/>
  <c r="AB17" i="37"/>
  <c r="AE18" i="37"/>
  <c r="AA22" i="37"/>
  <c r="AA23" i="37"/>
  <c r="AF24" i="37"/>
  <c r="AF12" i="37"/>
  <c r="Z14" i="37"/>
  <c r="AG8" i="37"/>
  <c r="AE24" i="37"/>
  <c r="AE23" i="37"/>
  <c r="AE20" i="37"/>
  <c r="AE27" i="37"/>
  <c r="AE16" i="37"/>
  <c r="AE13" i="37"/>
  <c r="AE19" i="37"/>
  <c r="AE10" i="37"/>
  <c r="AE25" i="37"/>
  <c r="AE17" i="37"/>
  <c r="AE12" i="37"/>
  <c r="AE22" i="37"/>
  <c r="AE21" i="37"/>
  <c r="AE9" i="37"/>
  <c r="AA10" i="37"/>
  <c r="AD12" i="37"/>
  <c r="Z13" i="37"/>
  <c r="AH14" i="37"/>
  <c r="AG15" i="37"/>
  <c r="AF17" i="37"/>
  <c r="AH18" i="37"/>
  <c r="AB23" i="37"/>
  <c r="AG24" i="37"/>
  <c r="AH26" i="37"/>
  <c r="AA25" i="37"/>
  <c r="AA19" i="37"/>
  <c r="AA27" i="37"/>
  <c r="AA18" i="37"/>
  <c r="AD7" i="37"/>
  <c r="AA8" i="37"/>
  <c r="AC10" i="37"/>
  <c r="AC22" i="37"/>
  <c r="AC26" i="37"/>
  <c r="AC24" i="37"/>
  <c r="AC21" i="37"/>
  <c r="AC27" i="37"/>
  <c r="AC25" i="37"/>
  <c r="AC18" i="37"/>
  <c r="AC23" i="37"/>
  <c r="AC20" i="37"/>
  <c r="AC8" i="37"/>
  <c r="AD13" i="37"/>
  <c r="AA14" i="37"/>
  <c r="AA15" i="37"/>
  <c r="AA20" i="37"/>
  <c r="AD24" i="37"/>
  <c r="AD27" i="37"/>
  <c r="AD25" i="37"/>
  <c r="AD22" i="37"/>
  <c r="AD18" i="37"/>
  <c r="AD17" i="37"/>
  <c r="AD8" i="37"/>
  <c r="AC11" i="37"/>
  <c r="AC15" i="37"/>
  <c r="AA24" i="37"/>
  <c r="AA26" i="37"/>
  <c r="AB19" i="36"/>
  <c r="X13" i="36"/>
  <c r="AA12" i="36"/>
  <c r="AB11" i="36"/>
  <c r="AE23" i="36"/>
  <c r="Y18" i="36"/>
  <c r="AB26" i="36"/>
  <c r="AA11" i="36"/>
  <c r="X27" i="36"/>
  <c r="Z15" i="36"/>
  <c r="X24" i="36"/>
  <c r="W13" i="36"/>
  <c r="AC16" i="36"/>
  <c r="AC15" i="36"/>
  <c r="Y11" i="36"/>
  <c r="AC25" i="36"/>
  <c r="Z11" i="36"/>
  <c r="AA15" i="36"/>
  <c r="AB12" i="36"/>
  <c r="AC11" i="36"/>
  <c r="X20" i="36"/>
  <c r="AB25" i="36"/>
  <c r="AD11" i="36"/>
  <c r="AD18" i="36"/>
  <c r="AD15" i="36"/>
  <c r="W15" i="36"/>
  <c r="W19" i="36"/>
  <c r="W6" i="36"/>
  <c r="W16" i="36"/>
  <c r="W18" i="36"/>
  <c r="W12" i="36"/>
  <c r="AF28" i="36"/>
  <c r="AF27" i="36"/>
  <c r="AF25" i="36"/>
  <c r="AF23" i="36"/>
  <c r="AF26" i="36"/>
  <c r="AF22" i="36"/>
  <c r="AF16" i="36"/>
  <c r="AF21" i="36"/>
  <c r="AF14" i="36"/>
  <c r="AF6" i="36"/>
  <c r="AF24" i="36"/>
  <c r="AF18" i="36"/>
  <c r="AF15" i="36"/>
  <c r="AA26" i="36"/>
  <c r="AA18" i="36"/>
  <c r="AA23" i="36"/>
  <c r="AA20" i="36"/>
  <c r="AA28" i="36"/>
  <c r="AA24" i="36"/>
  <c r="AA17" i="36"/>
  <c r="AA27" i="36"/>
  <c r="AA14" i="36"/>
  <c r="AA25" i="36"/>
  <c r="AA19" i="36"/>
  <c r="AA16" i="36"/>
  <c r="AA13" i="36"/>
  <c r="AE12" i="36"/>
  <c r="Y14" i="36"/>
  <c r="X21" i="36"/>
  <c r="AC6" i="36"/>
  <c r="AC29" i="36"/>
  <c r="AC28" i="36"/>
  <c r="AC24" i="36"/>
  <c r="AC26" i="36"/>
  <c r="AC20" i="36"/>
  <c r="AC12" i="36"/>
  <c r="AC27" i="36"/>
  <c r="AC21" i="36"/>
  <c r="AC18" i="36"/>
  <c r="AC13" i="36"/>
  <c r="AC23" i="36"/>
  <c r="AC17" i="36"/>
  <c r="AC14" i="36"/>
  <c r="AF12" i="36"/>
  <c r="Z14" i="36"/>
  <c r="Y17" i="36"/>
  <c r="Y21" i="36"/>
  <c r="AC22" i="36"/>
  <c r="X28" i="36"/>
  <c r="AB14" i="36"/>
  <c r="AF17" i="36"/>
  <c r="W20" i="36"/>
  <c r="AA21" i="36"/>
  <c r="W26" i="36"/>
  <c r="AD13" i="36"/>
  <c r="AE15" i="36"/>
  <c r="AE18" i="36"/>
  <c r="AE29" i="36"/>
  <c r="AE26" i="36"/>
  <c r="AE19" i="36"/>
  <c r="AE21" i="36"/>
  <c r="AE11" i="36"/>
  <c r="AE20" i="36"/>
  <c r="Y6" i="36"/>
  <c r="Y29" i="36"/>
  <c r="Y26" i="36"/>
  <c r="Y28" i="36"/>
  <c r="Y27" i="36"/>
  <c r="Y24" i="36"/>
  <c r="Y16" i="36"/>
  <c r="Y19" i="36"/>
  <c r="Y23" i="36"/>
  <c r="Y20" i="36"/>
  <c r="Y15" i="36"/>
  <c r="Y25" i="36"/>
  <c r="Y22" i="36"/>
  <c r="Y12" i="36"/>
  <c r="X25" i="36"/>
  <c r="X26" i="36"/>
  <c r="X23" i="36"/>
  <c r="X22" i="36"/>
  <c r="X6" i="36"/>
  <c r="X16" i="36"/>
  <c r="X18" i="36"/>
  <c r="X15" i="36"/>
  <c r="X12" i="36"/>
  <c r="Y13" i="36"/>
  <c r="AE16" i="36"/>
  <c r="AF20" i="36"/>
  <c r="W23" i="36"/>
  <c r="AD12" i="36"/>
  <c r="AE13" i="36"/>
  <c r="X14" i="36"/>
  <c r="W17" i="36"/>
  <c r="AD19" i="36"/>
  <c r="AA22" i="36"/>
  <c r="AA29" i="36"/>
  <c r="AD16" i="36"/>
  <c r="Z27" i="36"/>
  <c r="Z29" i="36"/>
  <c r="Z26" i="36"/>
  <c r="Z25" i="36"/>
  <c r="Z21" i="36"/>
  <c r="Z13" i="36"/>
  <c r="Z6" i="36"/>
  <c r="Z16" i="36"/>
  <c r="Z23" i="36"/>
  <c r="Z20" i="36"/>
  <c r="Z28" i="36"/>
  <c r="Z24" i="36"/>
  <c r="Z17" i="36"/>
  <c r="Z22" i="36"/>
  <c r="Z12" i="36"/>
  <c r="Z19" i="36"/>
  <c r="AB27" i="36"/>
  <c r="AB6" i="36"/>
  <c r="AB29" i="36"/>
  <c r="AB23" i="36"/>
  <c r="AB15" i="36"/>
  <c r="AB28" i="36"/>
  <c r="AB24" i="36"/>
  <c r="AB17" i="36"/>
  <c r="AB21" i="36"/>
  <c r="AB16" i="36"/>
  <c r="AB20" i="36"/>
  <c r="AB13" i="36"/>
  <c r="AF13" i="36"/>
  <c r="AB18" i="36"/>
  <c r="AB22" i="36"/>
  <c r="AD6" i="36"/>
  <c r="AD28" i="36"/>
  <c r="AD25" i="36"/>
  <c r="AD24" i="36"/>
  <c r="AD17" i="36"/>
  <c r="AD14" i="36"/>
  <c r="W28" i="36"/>
  <c r="W27" i="36"/>
  <c r="W24" i="36"/>
  <c r="W29" i="36"/>
  <c r="W25" i="36"/>
  <c r="W22" i="36"/>
  <c r="W14" i="36"/>
  <c r="AE28" i="36"/>
  <c r="AE6" i="36"/>
  <c r="AE24" i="36"/>
  <c r="AE27" i="36"/>
  <c r="AE25" i="36"/>
  <c r="AE22" i="36"/>
  <c r="AE14" i="36"/>
  <c r="W11" i="36"/>
  <c r="AE17" i="36"/>
  <c r="AD20" i="36"/>
  <c r="W21" i="36"/>
  <c r="AD23" i="36"/>
  <c r="AD22" i="36"/>
  <c r="AD26" i="36"/>
  <c r="AD29" i="36"/>
  <c r="AD21" i="36"/>
  <c r="AD27" i="36"/>
  <c r="X29" i="36"/>
  <c r="AF29" i="36"/>
  <c r="X11" i="36"/>
  <c r="AF11" i="36"/>
  <c r="X19" i="36"/>
  <c r="AF19" i="36"/>
  <c r="AA27" i="35"/>
  <c r="AH16" i="35"/>
  <c r="Z12" i="35"/>
  <c r="AA26" i="35"/>
  <c r="AA13" i="35"/>
  <c r="AE22" i="35"/>
  <c r="AE11" i="35"/>
  <c r="AF9" i="35"/>
  <c r="AG9" i="35"/>
  <c r="AC13" i="35"/>
  <c r="Y26" i="35"/>
  <c r="AF7" i="35"/>
  <c r="Z10" i="35"/>
  <c r="AF16" i="35"/>
  <c r="AF22" i="35"/>
  <c r="AF8" i="35"/>
  <c r="AA10" i="35"/>
  <c r="AG13" i="35"/>
  <c r="AA17" i="35"/>
  <c r="AA23" i="35"/>
  <c r="AG8" i="35"/>
  <c r="AA11" i="35"/>
  <c r="AH13" i="35"/>
  <c r="AH17" i="35"/>
  <c r="Y24" i="35"/>
  <c r="AH8" i="35"/>
  <c r="Z14" i="35"/>
  <c r="AA19" i="35"/>
  <c r="Z24" i="35"/>
  <c r="AA9" i="35"/>
  <c r="AF11" i="35"/>
  <c r="AA14" i="35"/>
  <c r="Y20" i="35"/>
  <c r="AA24" i="35"/>
  <c r="Y7" i="35"/>
  <c r="AG11" i="35"/>
  <c r="AA15" i="35"/>
  <c r="AA21" i="35"/>
  <c r="AA25" i="35"/>
  <c r="AF19" i="35"/>
  <c r="AA7" i="35"/>
  <c r="Y12" i="35"/>
  <c r="Y16" i="35"/>
  <c r="AA22" i="35"/>
  <c r="AG26" i="35"/>
  <c r="AE7" i="35"/>
  <c r="AH9" i="35"/>
  <c r="AA16" i="35"/>
  <c r="AD19" i="35"/>
  <c r="AD11" i="35"/>
  <c r="AD25" i="35"/>
  <c r="AD20" i="35"/>
  <c r="AD24" i="35"/>
  <c r="AD17" i="35"/>
  <c r="AD23" i="35"/>
  <c r="AD21" i="35"/>
  <c r="AD16" i="35"/>
  <c r="AD9" i="35"/>
  <c r="AD27" i="35"/>
  <c r="AD26" i="35"/>
  <c r="AD13" i="35"/>
  <c r="AD14" i="35"/>
  <c r="AD10" i="35"/>
  <c r="AD15" i="35"/>
  <c r="AD12" i="35"/>
  <c r="AD18" i="35"/>
  <c r="AD7" i="35"/>
  <c r="AD8" i="35"/>
  <c r="AB7" i="35"/>
  <c r="AB10" i="35"/>
  <c r="AB21" i="35"/>
  <c r="AB14" i="35"/>
  <c r="AB23" i="35"/>
  <c r="AB11" i="35"/>
  <c r="AB8" i="35"/>
  <c r="AB18" i="35"/>
  <c r="AD22" i="35"/>
  <c r="AC24" i="35"/>
  <c r="AC23" i="35"/>
  <c r="AC22" i="35"/>
  <c r="AC14" i="35"/>
  <c r="AC27" i="35"/>
  <c r="AC26" i="35"/>
  <c r="AC25" i="35"/>
  <c r="AC20" i="35"/>
  <c r="AC17" i="35"/>
  <c r="AC19" i="35"/>
  <c r="AC12" i="35"/>
  <c r="AC16" i="35"/>
  <c r="AC9" i="35"/>
  <c r="AC21" i="35"/>
  <c r="AC10" i="35"/>
  <c r="AC15" i="35"/>
  <c r="AC11" i="35"/>
  <c r="AC8" i="35"/>
  <c r="AC18" i="35"/>
  <c r="AC7" i="35"/>
  <c r="AE24" i="35"/>
  <c r="AE17" i="35"/>
  <c r="AE23" i="35"/>
  <c r="AE21" i="35"/>
  <c r="AE18" i="35"/>
  <c r="AE27" i="35"/>
  <c r="AE13" i="35"/>
  <c r="AE25" i="35"/>
  <c r="AE20" i="35"/>
  <c r="AE10" i="35"/>
  <c r="Y27" i="35"/>
  <c r="Y25" i="35"/>
  <c r="Y18" i="35"/>
  <c r="Y10" i="35"/>
  <c r="Y15" i="35"/>
  <c r="Y22" i="35"/>
  <c r="Y19" i="35"/>
  <c r="Y23" i="35"/>
  <c r="Y14" i="35"/>
  <c r="Y21" i="35"/>
  <c r="Y11" i="35"/>
  <c r="Y8" i="35"/>
  <c r="Z25" i="35"/>
  <c r="Z15" i="35"/>
  <c r="Z7" i="35"/>
  <c r="Z22" i="35"/>
  <c r="Z19" i="35"/>
  <c r="Z26" i="35"/>
  <c r="Z16" i="35"/>
  <c r="Z21" i="35"/>
  <c r="Z11" i="35"/>
  <c r="Z18" i="35"/>
  <c r="Z8" i="35"/>
  <c r="Z9" i="35"/>
  <c r="AH10" i="35"/>
  <c r="AF12" i="35"/>
  <c r="Z13" i="35"/>
  <c r="AE14" i="35"/>
  <c r="AH20" i="35"/>
  <c r="AG12" i="35"/>
  <c r="AF14" i="35"/>
  <c r="Y17" i="35"/>
  <c r="AG27" i="35"/>
  <c r="AB26" i="35"/>
  <c r="AB17" i="35"/>
  <c r="AB9" i="35"/>
  <c r="AB16" i="35"/>
  <c r="AB27" i="35"/>
  <c r="AB25" i="35"/>
  <c r="AB24" i="35"/>
  <c r="AB20" i="35"/>
  <c r="AB22" i="35"/>
  <c r="AB15" i="35"/>
  <c r="AB19" i="35"/>
  <c r="AB12" i="35"/>
  <c r="AE9" i="35"/>
  <c r="AH12" i="35"/>
  <c r="AB13" i="35"/>
  <c r="Z17" i="35"/>
  <c r="AG19" i="35"/>
  <c r="AG25" i="35"/>
  <c r="AG16" i="35"/>
  <c r="Z20" i="35"/>
  <c r="Y9" i="35"/>
  <c r="AE12" i="35"/>
  <c r="Y13" i="35"/>
  <c r="AE15" i="35"/>
  <c r="AG20" i="35"/>
  <c r="Z23" i="35"/>
  <c r="Z27" i="35"/>
  <c r="AF27" i="35"/>
  <c r="AF23" i="35"/>
  <c r="AF24" i="35"/>
  <c r="AF21" i="35"/>
  <c r="AF13" i="35"/>
  <c r="AF18" i="35"/>
  <c r="AF15" i="35"/>
  <c r="AF26" i="35"/>
  <c r="AF25" i="35"/>
  <c r="AF20" i="35"/>
  <c r="AF10" i="35"/>
  <c r="AF17" i="35"/>
  <c r="AG18" i="35"/>
  <c r="AG10" i="35"/>
  <c r="AG23" i="35"/>
  <c r="AG21" i="35"/>
  <c r="AG15" i="35"/>
  <c r="AG22" i="35"/>
  <c r="AG17" i="35"/>
  <c r="AG7" i="35"/>
  <c r="AG24" i="35"/>
  <c r="AG14" i="35"/>
  <c r="AH25" i="35"/>
  <c r="AH27" i="35"/>
  <c r="AH15" i="35"/>
  <c r="AH7" i="35"/>
  <c r="AH18" i="35"/>
  <c r="AH22" i="35"/>
  <c r="AH19" i="35"/>
  <c r="AH24" i="35"/>
  <c r="AH14" i="35"/>
  <c r="AH23" i="35"/>
  <c r="AH21" i="35"/>
  <c r="AH11" i="35"/>
  <c r="AE19" i="35"/>
  <c r="AH26" i="35"/>
  <c r="AA20" i="35"/>
  <c r="AA12" i="35"/>
  <c r="AA8" i="35"/>
  <c r="AA18" i="35"/>
  <c r="AE26" i="35"/>
  <c r="AE8" i="35"/>
  <c r="AE16" i="35"/>
  <c r="AG14" i="36" l="1"/>
  <c r="AH14" i="36" s="1"/>
  <c r="AG19" i="36"/>
  <c r="AG10" i="36"/>
  <c r="AH10" i="36" s="1"/>
  <c r="BB45" i="44"/>
  <c r="AU18" i="44"/>
  <c r="BH18" i="44" s="1"/>
  <c r="AT14" i="44"/>
  <c r="BG14" i="44" s="1"/>
  <c r="AZ41" i="44"/>
  <c r="AV14" i="44"/>
  <c r="BI14" i="44" s="1"/>
  <c r="AU24" i="44"/>
  <c r="BH24" i="44" s="1"/>
  <c r="BD41" i="44"/>
  <c r="AO49" i="44"/>
  <c r="AR18" i="44"/>
  <c r="BE18" i="44" s="1"/>
  <c r="AV45" i="44"/>
  <c r="AV34" i="44"/>
  <c r="AR24" i="44"/>
  <c r="BE24" i="44" s="1"/>
  <c r="AQ45" i="44"/>
  <c r="AU51" i="44"/>
  <c r="AU49" i="44"/>
  <c r="AR7" i="44"/>
  <c r="BE7" i="44" s="1"/>
  <c r="AR45" i="44"/>
  <c r="AM51" i="44"/>
  <c r="AO45" i="44"/>
  <c r="AS52" i="44"/>
  <c r="AN51" i="44"/>
  <c r="AS34" i="44"/>
  <c r="AT34" i="44"/>
  <c r="BB48" i="44"/>
  <c r="AQ25" i="44"/>
  <c r="BD25" i="44" s="1"/>
  <c r="AY40" i="44"/>
  <c r="AW14" i="44"/>
  <c r="BJ14" i="44" s="1"/>
  <c r="BE41" i="44"/>
  <c r="AZ40" i="44"/>
  <c r="AN11" i="44"/>
  <c r="BA11" i="44" s="1"/>
  <c r="AY53" i="44"/>
  <c r="BA52" i="44"/>
  <c r="AX34" i="44"/>
  <c r="AQ34" i="44"/>
  <c r="AR53" i="44"/>
  <c r="AN45" i="44"/>
  <c r="AP45" i="44"/>
  <c r="AY46" i="44"/>
  <c r="AN14" i="44"/>
  <c r="BA14" i="44" s="1"/>
  <c r="BF34" i="44"/>
  <c r="AP16" i="44"/>
  <c r="BC16" i="44" s="1"/>
  <c r="AV24" i="44"/>
  <c r="BI24" i="44" s="1"/>
  <c r="AQ43" i="44"/>
  <c r="BD51" i="44"/>
  <c r="BC49" i="44"/>
  <c r="AT26" i="44"/>
  <c r="BG26" i="44" s="1"/>
  <c r="AS14" i="44"/>
  <c r="BF14" i="44" s="1"/>
  <c r="BE34" i="44"/>
  <c r="AM35" i="44"/>
  <c r="AM52" i="44"/>
  <c r="AO34" i="44"/>
  <c r="BB51" i="44"/>
  <c r="AN8" i="44"/>
  <c r="BA8" i="44" s="1"/>
  <c r="AP34" i="44"/>
  <c r="AN25" i="44"/>
  <c r="BA25" i="44" s="1"/>
  <c r="AU26" i="44"/>
  <c r="BH26" i="44" s="1"/>
  <c r="AT24" i="44"/>
  <c r="BG24" i="44" s="1"/>
  <c r="BB53" i="44"/>
  <c r="AZ51" i="44"/>
  <c r="AQ40" i="44"/>
  <c r="AW34" i="44"/>
  <c r="AM41" i="44"/>
  <c r="AR40" i="44"/>
  <c r="AO41" i="44"/>
  <c r="AM53" i="44"/>
  <c r="BA48" i="44"/>
  <c r="AN53" i="44"/>
  <c r="AQ18" i="44"/>
  <c r="BD18" i="44" s="1"/>
  <c r="AT16" i="44"/>
  <c r="BG16" i="44" s="1"/>
  <c r="AO22" i="44"/>
  <c r="BB22" i="44" s="1"/>
  <c r="BC46" i="44"/>
  <c r="AX41" i="44"/>
  <c r="AY43" i="44"/>
  <c r="AV19" i="44"/>
  <c r="BI19" i="44" s="1"/>
  <c r="AP25" i="44"/>
  <c r="BC25" i="44" s="1"/>
  <c r="AO23" i="44"/>
  <c r="BB23" i="44" s="1"/>
  <c r="AU25" i="44"/>
  <c r="BH25" i="44" s="1"/>
  <c r="AS26" i="44"/>
  <c r="BF26" i="44" s="1"/>
  <c r="AP7" i="44"/>
  <c r="BC7" i="44" s="1"/>
  <c r="AP26" i="44"/>
  <c r="BC26" i="44" s="1"/>
  <c r="AV22" i="44"/>
  <c r="BI22" i="44" s="1"/>
  <c r="AN38" i="44"/>
  <c r="AN18" i="44"/>
  <c r="BA18" i="44" s="1"/>
  <c r="BC34" i="44"/>
  <c r="AS45" i="44"/>
  <c r="AR38" i="44"/>
  <c r="AV26" i="44"/>
  <c r="BI26" i="44" s="1"/>
  <c r="AN9" i="44"/>
  <c r="BA9" i="44" s="1"/>
  <c r="AQ52" i="44"/>
  <c r="AO50" i="44"/>
  <c r="AP41" i="44"/>
  <c r="AQ38" i="44"/>
  <c r="AU43" i="44"/>
  <c r="AM36" i="44"/>
  <c r="AW53" i="44"/>
  <c r="AW16" i="44"/>
  <c r="BJ16" i="44" s="1"/>
  <c r="BD38" i="44"/>
  <c r="BC53" i="44"/>
  <c r="AV43" i="44"/>
  <c r="BF43" i="44"/>
  <c r="AQ26" i="44"/>
  <c r="BD26" i="44" s="1"/>
  <c r="AV18" i="44"/>
  <c r="BI18" i="44" s="1"/>
  <c r="AU35" i="44"/>
  <c r="AT53" i="44"/>
  <c r="BD34" i="44"/>
  <c r="BC45" i="44"/>
  <c r="BA43" i="44"/>
  <c r="U26" i="44"/>
  <c r="AT36" i="44"/>
  <c r="AR26" i="44"/>
  <c r="BE26" i="44" s="1"/>
  <c r="BF53" i="44"/>
  <c r="AW43" i="44"/>
  <c r="AM43" i="44"/>
  <c r="BF45" i="44"/>
  <c r="I4" i="44"/>
  <c r="BA27" i="44" s="1"/>
  <c r="AV53" i="44"/>
  <c r="BE53" i="44"/>
  <c r="BB43" i="44"/>
  <c r="K4" i="44"/>
  <c r="AV35" i="44"/>
  <c r="AR22" i="44"/>
  <c r="BE22" i="44" s="1"/>
  <c r="R4" i="44"/>
  <c r="BE31" i="44" s="1"/>
  <c r="BE80" i="44" s="1"/>
  <c r="M4" i="44"/>
  <c r="AS36" i="44"/>
  <c r="AS16" i="44"/>
  <c r="BF16" i="44" s="1"/>
  <c r="AN16" i="44"/>
  <c r="BA16" i="44" s="1"/>
  <c r="BE45" i="44"/>
  <c r="AV11" i="44"/>
  <c r="BI11" i="44" s="1"/>
  <c r="AZ46" i="44"/>
  <c r="N4" i="44"/>
  <c r="BD48" i="44"/>
  <c r="BC48" i="44"/>
  <c r="AV21" i="44"/>
  <c r="BI21" i="44" s="1"/>
  <c r="AX42" i="44"/>
  <c r="AS15" i="44"/>
  <c r="BF15" i="44" s="1"/>
  <c r="AW42" i="44"/>
  <c r="AO43" i="44"/>
  <c r="AO16" i="44"/>
  <c r="BB16" i="44" s="1"/>
  <c r="AP43" i="44"/>
  <c r="AP52" i="44"/>
  <c r="AO52" i="44"/>
  <c r="AO25" i="44"/>
  <c r="BB25" i="44" s="1"/>
  <c r="AM42" i="44"/>
  <c r="AN15" i="44"/>
  <c r="BA15" i="44" s="1"/>
  <c r="U15" i="44"/>
  <c r="AN42" i="44"/>
  <c r="AT15" i="44"/>
  <c r="BG15" i="44" s="1"/>
  <c r="AZ42" i="44"/>
  <c r="AY42" i="44"/>
  <c r="AZ45" i="44"/>
  <c r="AY45" i="44"/>
  <c r="AT18" i="44"/>
  <c r="BG18" i="44" s="1"/>
  <c r="AN39" i="44"/>
  <c r="AM39" i="44"/>
  <c r="U12" i="44"/>
  <c r="AN12" i="44"/>
  <c r="BA12" i="44" s="1"/>
  <c r="BD42" i="44"/>
  <c r="AV15" i="44"/>
  <c r="BI15" i="44" s="1"/>
  <c r="BC42" i="44"/>
  <c r="AX50" i="44"/>
  <c r="AS23" i="44"/>
  <c r="BF23" i="44" s="1"/>
  <c r="AW50" i="44"/>
  <c r="AP48" i="44"/>
  <c r="AO48" i="44"/>
  <c r="AO21" i="44"/>
  <c r="BB21" i="44" s="1"/>
  <c r="AV42" i="44"/>
  <c r="AU42" i="44"/>
  <c r="AR15" i="44"/>
  <c r="BE15" i="44" s="1"/>
  <c r="AR51" i="44"/>
  <c r="AP24" i="44"/>
  <c r="BC24" i="44" s="1"/>
  <c r="AQ51" i="44"/>
  <c r="AU38" i="44"/>
  <c r="AR11" i="44"/>
  <c r="BE11" i="44" s="1"/>
  <c r="AV38" i="44"/>
  <c r="AS44" i="44"/>
  <c r="AT44" i="44"/>
  <c r="AQ17" i="44"/>
  <c r="BD17" i="44" s="1"/>
  <c r="AS37" i="44"/>
  <c r="AT37" i="44"/>
  <c r="AQ10" i="44"/>
  <c r="BD10" i="44" s="1"/>
  <c r="AS50" i="44"/>
  <c r="AQ23" i="44"/>
  <c r="BD23" i="44" s="1"/>
  <c r="AT50" i="44"/>
  <c r="BF37" i="44"/>
  <c r="BE37" i="44"/>
  <c r="AW10" i="44"/>
  <c r="BJ10" i="44" s="1"/>
  <c r="BA44" i="44"/>
  <c r="BB44" i="44"/>
  <c r="AU17" i="44"/>
  <c r="BH17" i="44" s="1"/>
  <c r="BA35" i="44"/>
  <c r="BB35" i="44"/>
  <c r="AU8" i="44"/>
  <c r="BH8" i="44" s="1"/>
  <c r="AU10" i="44"/>
  <c r="BH10" i="44" s="1"/>
  <c r="BA37" i="44"/>
  <c r="BB37" i="44"/>
  <c r="AP35" i="44"/>
  <c r="AO35" i="44"/>
  <c r="AO8" i="44"/>
  <c r="BB8" i="44" s="1"/>
  <c r="BE38" i="44"/>
  <c r="BF38" i="44"/>
  <c r="AW11" i="44"/>
  <c r="BJ11" i="44" s="1"/>
  <c r="AP46" i="44"/>
  <c r="AO46" i="44"/>
  <c r="AO19" i="44"/>
  <c r="BB19" i="44" s="1"/>
  <c r="BF35" i="44"/>
  <c r="BE35" i="44"/>
  <c r="AW8" i="44"/>
  <c r="BJ8" i="44" s="1"/>
  <c r="AW38" i="44"/>
  <c r="AX38" i="44"/>
  <c r="AS11" i="44"/>
  <c r="BF11" i="44" s="1"/>
  <c r="AR13" i="44"/>
  <c r="BE13" i="44" s="1"/>
  <c r="AU40" i="44"/>
  <c r="AV40" i="44"/>
  <c r="BB46" i="44"/>
  <c r="BA46" i="44"/>
  <c r="AU19" i="44"/>
  <c r="BH19" i="44" s="1"/>
  <c r="AP39" i="44"/>
  <c r="AO12" i="44"/>
  <c r="BB12" i="44" s="1"/>
  <c r="AO39" i="44"/>
  <c r="AQ41" i="44"/>
  <c r="AR41" i="44"/>
  <c r="AP14" i="44"/>
  <c r="BC14" i="44" s="1"/>
  <c r="AT43" i="44"/>
  <c r="AQ16" i="44"/>
  <c r="BD16" i="44" s="1"/>
  <c r="AS43" i="44"/>
  <c r="BF51" i="44"/>
  <c r="BE51" i="44"/>
  <c r="AW24" i="44"/>
  <c r="BJ24" i="44" s="1"/>
  <c r="AU47" i="44"/>
  <c r="AV47" i="44"/>
  <c r="AR20" i="44"/>
  <c r="BE20" i="44" s="1"/>
  <c r="U16" i="44"/>
  <c r="AT51" i="44"/>
  <c r="AS51" i="44"/>
  <c r="AQ24" i="44"/>
  <c r="BD24" i="44" s="1"/>
  <c r="BB49" i="44"/>
  <c r="BA49" i="44"/>
  <c r="AU22" i="44"/>
  <c r="BH22" i="44" s="1"/>
  <c r="AT49" i="44"/>
  <c r="AS49" i="44"/>
  <c r="AQ22" i="44"/>
  <c r="BD22" i="44" s="1"/>
  <c r="BB34" i="44"/>
  <c r="BA34" i="44"/>
  <c r="P4" i="44"/>
  <c r="AU7" i="44"/>
  <c r="BH7" i="44" s="1"/>
  <c r="AQ8" i="44"/>
  <c r="BD8" i="44" s="1"/>
  <c r="AS35" i="44"/>
  <c r="AT35" i="44"/>
  <c r="AW49" i="44"/>
  <c r="AX49" i="44"/>
  <c r="AS22" i="44"/>
  <c r="BF22" i="44" s="1"/>
  <c r="BD39" i="44"/>
  <c r="BC39" i="44"/>
  <c r="AV12" i="44"/>
  <c r="BI12" i="44" s="1"/>
  <c r="AX52" i="44"/>
  <c r="AW52" i="44"/>
  <c r="AS25" i="44"/>
  <c r="BF25" i="44" s="1"/>
  <c r="AT21" i="44"/>
  <c r="BG21" i="44" s="1"/>
  <c r="AZ48" i="44"/>
  <c r="AY48" i="44"/>
  <c r="AM40" i="44"/>
  <c r="U13" i="44"/>
  <c r="AN40" i="44"/>
  <c r="AN13" i="44"/>
  <c r="BA13" i="44" s="1"/>
  <c r="AR48" i="44"/>
  <c r="AP21" i="44"/>
  <c r="BC21" i="44" s="1"/>
  <c r="AQ48" i="44"/>
  <c r="AY39" i="44"/>
  <c r="AZ39" i="44"/>
  <c r="AT12" i="44"/>
  <c r="BG12" i="44" s="1"/>
  <c r="BD44" i="44"/>
  <c r="AV17" i="44"/>
  <c r="BI17" i="44" s="1"/>
  <c r="BC44" i="44"/>
  <c r="BD52" i="44"/>
  <c r="AV25" i="44"/>
  <c r="BI25" i="44" s="1"/>
  <c r="BC52" i="44"/>
  <c r="BD50" i="44"/>
  <c r="AV23" i="44"/>
  <c r="BI23" i="44" s="1"/>
  <c r="BC50" i="44"/>
  <c r="BB40" i="44"/>
  <c r="AU13" i="44"/>
  <c r="BH13" i="44" s="1"/>
  <c r="BA40" i="44"/>
  <c r="BF47" i="44"/>
  <c r="AW20" i="44"/>
  <c r="BJ20" i="44" s="1"/>
  <c r="BE47" i="44"/>
  <c r="AV46" i="44"/>
  <c r="AR19" i="44"/>
  <c r="BE19" i="44" s="1"/>
  <c r="AU46" i="44"/>
  <c r="BF50" i="44"/>
  <c r="AW23" i="44"/>
  <c r="BJ23" i="44" s="1"/>
  <c r="BE50" i="44"/>
  <c r="AQ35" i="44"/>
  <c r="AR35" i="44"/>
  <c r="AP8" i="44"/>
  <c r="BC8" i="44" s="1"/>
  <c r="AT40" i="44"/>
  <c r="AS40" i="44"/>
  <c r="AQ13" i="44"/>
  <c r="BD13" i="44" s="1"/>
  <c r="AP38" i="44"/>
  <c r="AO38" i="44"/>
  <c r="AO11" i="44"/>
  <c r="BB11" i="44" s="1"/>
  <c r="AT46" i="44"/>
  <c r="AQ19" i="44"/>
  <c r="BD19" i="44" s="1"/>
  <c r="AS46" i="44"/>
  <c r="AX46" i="44"/>
  <c r="AS19" i="44"/>
  <c r="BF19" i="44" s="1"/>
  <c r="AW46" i="44"/>
  <c r="AR50" i="44"/>
  <c r="AQ50" i="44"/>
  <c r="AP23" i="44"/>
  <c r="BC23" i="44" s="1"/>
  <c r="BA41" i="44"/>
  <c r="BB41" i="44"/>
  <c r="AU14" i="44"/>
  <c r="BH14" i="44" s="1"/>
  <c r="J4" i="44"/>
  <c r="BB27" i="44" s="1"/>
  <c r="AW51" i="44"/>
  <c r="AX51" i="44"/>
  <c r="AS24" i="44"/>
  <c r="BF24" i="44" s="1"/>
  <c r="BB36" i="44"/>
  <c r="BA36" i="44"/>
  <c r="AU9" i="44"/>
  <c r="BH9" i="44" s="1"/>
  <c r="AN17" i="44"/>
  <c r="BA17" i="44" s="1"/>
  <c r="AM44" i="44"/>
  <c r="AN44" i="44"/>
  <c r="U17" i="44"/>
  <c r="AS42" i="44"/>
  <c r="AT42" i="44"/>
  <c r="AQ15" i="44"/>
  <c r="BD15" i="44" s="1"/>
  <c r="AX48" i="44"/>
  <c r="AW48" i="44"/>
  <c r="AS21" i="44"/>
  <c r="BF21" i="44" s="1"/>
  <c r="BC43" i="44"/>
  <c r="AV16" i="44"/>
  <c r="BI16" i="44" s="1"/>
  <c r="BD43" i="44"/>
  <c r="AY47" i="44"/>
  <c r="AT20" i="44"/>
  <c r="BG20" i="44" s="1"/>
  <c r="AZ47" i="44"/>
  <c r="BE36" i="44"/>
  <c r="BF36" i="44"/>
  <c r="AW9" i="44"/>
  <c r="BJ9" i="44" s="1"/>
  <c r="BC36" i="44"/>
  <c r="AV9" i="44"/>
  <c r="BI9" i="44" s="1"/>
  <c r="BD36" i="44"/>
  <c r="AP37" i="44"/>
  <c r="AO10" i="44"/>
  <c r="BB10" i="44" s="1"/>
  <c r="AO37" i="44"/>
  <c r="AM47" i="44"/>
  <c r="AN47" i="44"/>
  <c r="U20" i="44"/>
  <c r="AN20" i="44"/>
  <c r="BA20" i="44" s="1"/>
  <c r="AO20" i="44"/>
  <c r="BB20" i="44" s="1"/>
  <c r="AO47" i="44"/>
  <c r="AP47" i="44"/>
  <c r="AX44" i="44"/>
  <c r="AS17" i="44"/>
  <c r="BF17" i="44" s="1"/>
  <c r="AW44" i="44"/>
  <c r="BC40" i="44"/>
  <c r="BD40" i="44"/>
  <c r="AV13" i="44"/>
  <c r="BI13" i="44" s="1"/>
  <c r="Q4" i="44"/>
  <c r="AQ39" i="44"/>
  <c r="AP12" i="44"/>
  <c r="BC12" i="44" s="1"/>
  <c r="AR39" i="44"/>
  <c r="AX45" i="44"/>
  <c r="AS18" i="44"/>
  <c r="BF18" i="44" s="1"/>
  <c r="AW45" i="44"/>
  <c r="BB47" i="44"/>
  <c r="AU20" i="44"/>
  <c r="BH20" i="44" s="1"/>
  <c r="BA47" i="44"/>
  <c r="AZ34" i="44"/>
  <c r="AY34" i="44"/>
  <c r="AT7" i="44"/>
  <c r="BG7" i="44" s="1"/>
  <c r="O4" i="44"/>
  <c r="AN50" i="44"/>
  <c r="AN23" i="44"/>
  <c r="BA23" i="44" s="1"/>
  <c r="AM50" i="44"/>
  <c r="U23" i="44"/>
  <c r="AZ35" i="44"/>
  <c r="AT8" i="44"/>
  <c r="BG8" i="44" s="1"/>
  <c r="AY35" i="44"/>
  <c r="U11" i="44"/>
  <c r="L4" i="44"/>
  <c r="AP51" i="44"/>
  <c r="AO51" i="44"/>
  <c r="AO24" i="44"/>
  <c r="BB24" i="44" s="1"/>
  <c r="BF40" i="44"/>
  <c r="AW13" i="44"/>
  <c r="BJ13" i="44" s="1"/>
  <c r="BE40" i="44"/>
  <c r="AT39" i="44"/>
  <c r="AS39" i="44"/>
  <c r="AQ12" i="44"/>
  <c r="BD12" i="44" s="1"/>
  <c r="U8" i="44"/>
  <c r="BF48" i="44"/>
  <c r="BE48" i="44"/>
  <c r="AW21" i="44"/>
  <c r="BJ21" i="44" s="1"/>
  <c r="AO42" i="44"/>
  <c r="AP42" i="44"/>
  <c r="AO15" i="44"/>
  <c r="BB15" i="44" s="1"/>
  <c r="AV41" i="44"/>
  <c r="AU41" i="44"/>
  <c r="AR14" i="44"/>
  <c r="BE14" i="44" s="1"/>
  <c r="AV50" i="44"/>
  <c r="AR23" i="44"/>
  <c r="BE23" i="44" s="1"/>
  <c r="AU50" i="44"/>
  <c r="AX36" i="44"/>
  <c r="AW36" i="44"/>
  <c r="AS9" i="44"/>
  <c r="BF9" i="44" s="1"/>
  <c r="AR42" i="44"/>
  <c r="AP15" i="44"/>
  <c r="BC15" i="44" s="1"/>
  <c r="AQ42" i="44"/>
  <c r="AU36" i="44"/>
  <c r="AR9" i="44"/>
  <c r="BE9" i="44" s="1"/>
  <c r="AV36" i="44"/>
  <c r="AW22" i="44"/>
  <c r="BJ22" i="44" s="1"/>
  <c r="BE49" i="44"/>
  <c r="BF49" i="44"/>
  <c r="AR36" i="44"/>
  <c r="AQ36" i="44"/>
  <c r="AP9" i="44"/>
  <c r="BC9" i="44" s="1"/>
  <c r="AM46" i="44"/>
  <c r="AN46" i="44"/>
  <c r="U19" i="44"/>
  <c r="AN19" i="44"/>
  <c r="BA19" i="44" s="1"/>
  <c r="AQ49" i="44"/>
  <c r="AP22" i="44"/>
  <c r="BC22" i="44" s="1"/>
  <c r="AR49" i="44"/>
  <c r="AZ36" i="44"/>
  <c r="AY36" i="44"/>
  <c r="AT9" i="44"/>
  <c r="BG9" i="44" s="1"/>
  <c r="AN37" i="44"/>
  <c r="AM37" i="44"/>
  <c r="AN10" i="44"/>
  <c r="BA10" i="44" s="1"/>
  <c r="U10" i="44"/>
  <c r="BE42" i="44"/>
  <c r="BF42" i="44"/>
  <c r="AW15" i="44"/>
  <c r="BJ15" i="44" s="1"/>
  <c r="BF39" i="44"/>
  <c r="AW12" i="44"/>
  <c r="BJ12" i="44" s="1"/>
  <c r="BE39" i="44"/>
  <c r="AU44" i="44"/>
  <c r="AV44" i="44"/>
  <c r="AR17" i="44"/>
  <c r="BE17" i="44" s="1"/>
  <c r="AT47" i="44"/>
  <c r="AS47" i="44"/>
  <c r="AQ20" i="44"/>
  <c r="BD20" i="44" s="1"/>
  <c r="AU12" i="44"/>
  <c r="BH12" i="44" s="1"/>
  <c r="BA39" i="44"/>
  <c r="BB39" i="44"/>
  <c r="AO40" i="44"/>
  <c r="AO13" i="44"/>
  <c r="BB13" i="44" s="1"/>
  <c r="AP40" i="44"/>
  <c r="BA50" i="44"/>
  <c r="BB50" i="44"/>
  <c r="AU23" i="44"/>
  <c r="BH23" i="44" s="1"/>
  <c r="AR44" i="44"/>
  <c r="AQ44" i="44"/>
  <c r="AP17" i="44"/>
  <c r="BC17" i="44" s="1"/>
  <c r="BB38" i="44"/>
  <c r="AU11" i="44"/>
  <c r="BH11" i="44" s="1"/>
  <c r="BA38" i="44"/>
  <c r="BE44" i="44"/>
  <c r="AW17" i="44"/>
  <c r="BJ17" i="44" s="1"/>
  <c r="BF44" i="44"/>
  <c r="AV37" i="44"/>
  <c r="AU37" i="44"/>
  <c r="AR10" i="44"/>
  <c r="BE10" i="44" s="1"/>
  <c r="AZ38" i="44"/>
  <c r="AY38" i="44"/>
  <c r="AT11" i="44"/>
  <c r="BG11" i="44" s="1"/>
  <c r="AX39" i="44"/>
  <c r="AW39" i="44"/>
  <c r="AS12" i="44"/>
  <c r="BF12" i="44" s="1"/>
  <c r="BA42" i="44"/>
  <c r="BB42" i="44"/>
  <c r="AU15" i="44"/>
  <c r="BH15" i="44" s="1"/>
  <c r="AO44" i="44"/>
  <c r="AO17" i="44"/>
  <c r="BB17" i="44" s="1"/>
  <c r="AP44" i="44"/>
  <c r="U9" i="44"/>
  <c r="AY37" i="44"/>
  <c r="AZ37" i="44"/>
  <c r="AT10" i="44"/>
  <c r="BG10" i="44" s="1"/>
  <c r="AR47" i="44"/>
  <c r="AQ47" i="44"/>
  <c r="AP20" i="44"/>
  <c r="BC20" i="44" s="1"/>
  <c r="AZ44" i="44"/>
  <c r="AY44" i="44"/>
  <c r="AT17" i="44"/>
  <c r="BG17" i="44" s="1"/>
  <c r="AY52" i="44"/>
  <c r="AT25" i="44"/>
  <c r="BG25" i="44" s="1"/>
  <c r="AZ52" i="44"/>
  <c r="AO53" i="44"/>
  <c r="AP53" i="44"/>
  <c r="AO26" i="44"/>
  <c r="BB26" i="44" s="1"/>
  <c r="W28" i="44"/>
  <c r="U24" i="44"/>
  <c r="BF46" i="44"/>
  <c r="BE46" i="44"/>
  <c r="AW19" i="44"/>
  <c r="BJ19" i="44" s="1"/>
  <c r="BD47" i="44"/>
  <c r="BC47" i="44"/>
  <c r="AV20" i="44"/>
  <c r="BI20" i="44" s="1"/>
  <c r="BD37" i="44"/>
  <c r="BC37" i="44"/>
  <c r="AV10" i="44"/>
  <c r="BI10" i="44" s="1"/>
  <c r="U25" i="44"/>
  <c r="AX35" i="44"/>
  <c r="AS8" i="44"/>
  <c r="BF8" i="44" s="1"/>
  <c r="AW35" i="44"/>
  <c r="U18" i="44"/>
  <c r="BF52" i="44"/>
  <c r="BE52" i="44"/>
  <c r="AW25" i="44"/>
  <c r="BJ25" i="44" s="1"/>
  <c r="AN49" i="44"/>
  <c r="U22" i="44"/>
  <c r="AM49" i="44"/>
  <c r="AN22" i="44"/>
  <c r="BA22" i="44" s="1"/>
  <c r="AX37" i="44"/>
  <c r="AS10" i="44"/>
  <c r="BF10" i="44" s="1"/>
  <c r="AW37" i="44"/>
  <c r="AV48" i="44"/>
  <c r="AR21" i="44"/>
  <c r="BE21" i="44" s="1"/>
  <c r="AU48" i="44"/>
  <c r="AS48" i="44"/>
  <c r="AT48" i="44"/>
  <c r="AQ21" i="44"/>
  <c r="BD21" i="44" s="1"/>
  <c r="U14" i="44"/>
  <c r="U21" i="44"/>
  <c r="U7" i="44"/>
  <c r="J19" i="43"/>
  <c r="AO46" i="43" s="1"/>
  <c r="J13" i="43"/>
  <c r="AP40" i="43" s="1"/>
  <c r="P19" i="43"/>
  <c r="BA46" i="43" s="1"/>
  <c r="L13" i="43"/>
  <c r="AS40" i="43" s="1"/>
  <c r="W13" i="43"/>
  <c r="P16" i="43"/>
  <c r="AU16" i="43" s="1"/>
  <c r="BH16" i="43" s="1"/>
  <c r="L20" i="43"/>
  <c r="AT47" i="43" s="1"/>
  <c r="J17" i="43"/>
  <c r="AP44" i="43" s="1"/>
  <c r="J20" i="43"/>
  <c r="AO47" i="43" s="1"/>
  <c r="N10" i="43"/>
  <c r="AS10" i="43" s="1"/>
  <c r="BF10" i="43" s="1"/>
  <c r="O13" i="43"/>
  <c r="AZ40" i="43" s="1"/>
  <c r="O7" i="43"/>
  <c r="AT7" i="43" s="1"/>
  <c r="BG7" i="43" s="1"/>
  <c r="K13" i="43"/>
  <c r="AQ40" i="43" s="1"/>
  <c r="Q20" i="43"/>
  <c r="BD47" i="43" s="1"/>
  <c r="R20" i="43"/>
  <c r="BF47" i="43" s="1"/>
  <c r="P13" i="43"/>
  <c r="AU13" i="43" s="1"/>
  <c r="BH13" i="43" s="1"/>
  <c r="L12" i="43"/>
  <c r="AS39" i="43" s="1"/>
  <c r="Q22" i="43"/>
  <c r="BC49" i="43" s="1"/>
  <c r="N22" i="43"/>
  <c r="AW49" i="43" s="1"/>
  <c r="R17" i="43"/>
  <c r="BF44" i="43" s="1"/>
  <c r="Q23" i="43"/>
  <c r="AV23" i="43" s="1"/>
  <c r="BI23" i="43" s="1"/>
  <c r="N13" i="43"/>
  <c r="AX40" i="43" s="1"/>
  <c r="J12" i="43"/>
  <c r="AO39" i="43" s="1"/>
  <c r="R26" i="43"/>
  <c r="BE53" i="43" s="1"/>
  <c r="O22" i="43"/>
  <c r="AY49" i="43" s="1"/>
  <c r="P22" i="43"/>
  <c r="BB49" i="43" s="1"/>
  <c r="M12" i="43"/>
  <c r="AV39" i="43" s="1"/>
  <c r="P11" i="43"/>
  <c r="AU11" i="43" s="1"/>
  <c r="BH11" i="43" s="1"/>
  <c r="O10" i="43"/>
  <c r="AZ37" i="43" s="1"/>
  <c r="N23" i="43"/>
  <c r="AW50" i="43" s="1"/>
  <c r="M22" i="43"/>
  <c r="AU49" i="43" s="1"/>
  <c r="Q10" i="43"/>
  <c r="AV10" i="43" s="1"/>
  <c r="BI10" i="43" s="1"/>
  <c r="J10" i="43"/>
  <c r="AO37" i="43" s="1"/>
  <c r="L11" i="43"/>
  <c r="AT38" i="43" s="1"/>
  <c r="I22" i="43"/>
  <c r="AM49" i="43" s="1"/>
  <c r="M26" i="43"/>
  <c r="AU53" i="43" s="1"/>
  <c r="L26" i="43"/>
  <c r="AS53" i="43" s="1"/>
  <c r="R10" i="43"/>
  <c r="BE37" i="43" s="1"/>
  <c r="M11" i="43"/>
  <c r="AR11" i="43" s="1"/>
  <c r="BE11" i="43" s="1"/>
  <c r="I8" i="43"/>
  <c r="AN8" i="43" s="1"/>
  <c r="BA8" i="43" s="1"/>
  <c r="M23" i="43"/>
  <c r="AV50" i="43" s="1"/>
  <c r="R7" i="43"/>
  <c r="BF34" i="43" s="1"/>
  <c r="M19" i="43"/>
  <c r="AU46" i="43" s="1"/>
  <c r="K19" i="43"/>
  <c r="AQ46" i="43" s="1"/>
  <c r="M7" i="43"/>
  <c r="AU34" i="43" s="1"/>
  <c r="L14" i="43"/>
  <c r="AT41" i="43" s="1"/>
  <c r="J23" i="43"/>
  <c r="AO23" i="43" s="1"/>
  <c r="BB23" i="43" s="1"/>
  <c r="O19" i="43"/>
  <c r="AY46" i="43" s="1"/>
  <c r="Q14" i="43"/>
  <c r="BC41" i="43" s="1"/>
  <c r="L15" i="43"/>
  <c r="AT42" i="43" s="1"/>
  <c r="M13" i="43"/>
  <c r="AU40" i="43" s="1"/>
  <c r="I18" i="43"/>
  <c r="AN45" i="43" s="1"/>
  <c r="K8" i="43"/>
  <c r="AQ35" i="43" s="1"/>
  <c r="L17" i="43"/>
  <c r="AS44" i="43" s="1"/>
  <c r="O23" i="43"/>
  <c r="AZ50" i="43" s="1"/>
  <c r="K7" i="43"/>
  <c r="AP7" i="43" s="1"/>
  <c r="BC7" i="43" s="1"/>
  <c r="L23" i="43"/>
  <c r="AT50" i="43" s="1"/>
  <c r="R9" i="43"/>
  <c r="BF36" i="43" s="1"/>
  <c r="L16" i="43"/>
  <c r="AS43" i="43" s="1"/>
  <c r="N20" i="43"/>
  <c r="AW47" i="43" s="1"/>
  <c r="K26" i="43"/>
  <c r="AR53" i="43" s="1"/>
  <c r="O12" i="43"/>
  <c r="AY39" i="43" s="1"/>
  <c r="L10" i="43"/>
  <c r="AQ10" i="43" s="1"/>
  <c r="BD10" i="43" s="1"/>
  <c r="M16" i="43"/>
  <c r="AV43" i="43" s="1"/>
  <c r="J9" i="43"/>
  <c r="AP36" i="43" s="1"/>
  <c r="Q13" i="43"/>
  <c r="AV13" i="43" s="1"/>
  <c r="BI13" i="43" s="1"/>
  <c r="M20" i="43"/>
  <c r="AV47" i="43" s="1"/>
  <c r="M15" i="43"/>
  <c r="AR15" i="43" s="1"/>
  <c r="BE15" i="43" s="1"/>
  <c r="K9" i="43"/>
  <c r="AP9" i="43" s="1"/>
  <c r="BC9" i="43" s="1"/>
  <c r="M17" i="43"/>
  <c r="AU44" i="43" s="1"/>
  <c r="P21" i="43"/>
  <c r="BA48" i="43" s="1"/>
  <c r="K23" i="43"/>
  <c r="AQ50" i="43" s="1"/>
  <c r="P20" i="43"/>
  <c r="AU20" i="43" s="1"/>
  <c r="BH20" i="43" s="1"/>
  <c r="P26" i="43"/>
  <c r="BA53" i="43" s="1"/>
  <c r="O20" i="43"/>
  <c r="AY47" i="43" s="1"/>
  <c r="P7" i="43"/>
  <c r="BB34" i="43" s="1"/>
  <c r="M9" i="43"/>
  <c r="AR9" i="43" s="1"/>
  <c r="BE9" i="43" s="1"/>
  <c r="I13" i="43"/>
  <c r="L19" i="43"/>
  <c r="AS46" i="43" s="1"/>
  <c r="Q12" i="43"/>
  <c r="BD39" i="43" s="1"/>
  <c r="N19" i="43"/>
  <c r="AW46" i="43" s="1"/>
  <c r="I17" i="43"/>
  <c r="AN17" i="43" s="1"/>
  <c r="BA17" i="43" s="1"/>
  <c r="K20" i="43"/>
  <c r="AQ47" i="43" s="1"/>
  <c r="K11" i="43"/>
  <c r="AQ38" i="43" s="1"/>
  <c r="K12" i="43"/>
  <c r="AQ39" i="43" s="1"/>
  <c r="O17" i="43"/>
  <c r="AZ44" i="43" s="1"/>
  <c r="P14" i="43"/>
  <c r="BA41" i="43" s="1"/>
  <c r="P23" i="43"/>
  <c r="AU23" i="43" s="1"/>
  <c r="BH23" i="43" s="1"/>
  <c r="I21" i="43"/>
  <c r="AM48" i="43" s="1"/>
  <c r="N7" i="43"/>
  <c r="AX34" i="43" s="1"/>
  <c r="O14" i="43"/>
  <c r="AY41" i="43" s="1"/>
  <c r="M14" i="43"/>
  <c r="AU41" i="43" s="1"/>
  <c r="I16" i="43"/>
  <c r="AM43" i="43" s="1"/>
  <c r="N17" i="43"/>
  <c r="AS17" i="43" s="1"/>
  <c r="BF17" i="43" s="1"/>
  <c r="R15" i="42"/>
  <c r="BE42" i="42" s="1"/>
  <c r="M15" i="42"/>
  <c r="AU42" i="42" s="1"/>
  <c r="L15" i="42"/>
  <c r="AS42" i="42" s="1"/>
  <c r="P15" i="42"/>
  <c r="BA42" i="42" s="1"/>
  <c r="J20" i="42"/>
  <c r="AP47" i="42" s="1"/>
  <c r="Q20" i="42"/>
  <c r="BD47" i="42" s="1"/>
  <c r="J15" i="42"/>
  <c r="AO42" i="42" s="1"/>
  <c r="O20" i="42"/>
  <c r="AZ47" i="42" s="1"/>
  <c r="Q15" i="42"/>
  <c r="BD42" i="42" s="1"/>
  <c r="N15" i="42"/>
  <c r="AX42" i="42" s="1"/>
  <c r="M24" i="42"/>
  <c r="AV51" i="42" s="1"/>
  <c r="K25" i="42"/>
  <c r="AP25" i="42" s="1"/>
  <c r="BC25" i="42" s="1"/>
  <c r="P16" i="42"/>
  <c r="BA43" i="42" s="1"/>
  <c r="N10" i="42"/>
  <c r="AX37" i="42" s="1"/>
  <c r="L8" i="42"/>
  <c r="AQ8" i="42" s="1"/>
  <c r="BD8" i="42" s="1"/>
  <c r="N16" i="42"/>
  <c r="AW43" i="42" s="1"/>
  <c r="L9" i="42"/>
  <c r="AS36" i="42" s="1"/>
  <c r="L16" i="42"/>
  <c r="AS43" i="42" s="1"/>
  <c r="K24" i="42"/>
  <c r="AR51" i="42" s="1"/>
  <c r="P23" i="42"/>
  <c r="AU23" i="42" s="1"/>
  <c r="BH23" i="42" s="1"/>
  <c r="P24" i="42"/>
  <c r="AU24" i="42" s="1"/>
  <c r="BH24" i="42" s="1"/>
  <c r="I9" i="42"/>
  <c r="AN36" i="42" s="1"/>
  <c r="M20" i="42"/>
  <c r="AV47" i="42" s="1"/>
  <c r="P9" i="42"/>
  <c r="BA36" i="42" s="1"/>
  <c r="R25" i="42"/>
  <c r="AW25" i="42" s="1"/>
  <c r="BJ25" i="42" s="1"/>
  <c r="O7" i="42"/>
  <c r="AY34" i="42" s="1"/>
  <c r="J26" i="42"/>
  <c r="AO53" i="42" s="1"/>
  <c r="M23" i="42"/>
  <c r="AR23" i="42" s="1"/>
  <c r="BE23" i="42" s="1"/>
  <c r="Q25" i="42"/>
  <c r="BD52" i="42" s="1"/>
  <c r="O23" i="42"/>
  <c r="AY50" i="42" s="1"/>
  <c r="N25" i="42"/>
  <c r="AS25" i="42" s="1"/>
  <c r="BF25" i="42" s="1"/>
  <c r="L25" i="42"/>
  <c r="AS52" i="42" s="1"/>
  <c r="K8" i="42"/>
  <c r="AP8" i="42" s="1"/>
  <c r="BC8" i="42" s="1"/>
  <c r="W15" i="42"/>
  <c r="P25" i="42"/>
  <c r="AU25" i="42" s="1"/>
  <c r="BH25" i="42" s="1"/>
  <c r="I20" i="42"/>
  <c r="AN20" i="42" s="1"/>
  <c r="BA20" i="42" s="1"/>
  <c r="Q7" i="42"/>
  <c r="BD34" i="42" s="1"/>
  <c r="J22" i="42"/>
  <c r="AO22" i="42" s="1"/>
  <c r="BB22" i="42" s="1"/>
  <c r="I23" i="42"/>
  <c r="AM50" i="42" s="1"/>
  <c r="L22" i="42"/>
  <c r="AT49" i="42" s="1"/>
  <c r="L7" i="42"/>
  <c r="AS34" i="42" s="1"/>
  <c r="O15" i="42"/>
  <c r="AZ42" i="42" s="1"/>
  <c r="K23" i="42"/>
  <c r="AR50" i="42" s="1"/>
  <c r="R20" i="42"/>
  <c r="BF47" i="42" s="1"/>
  <c r="I15" i="42"/>
  <c r="AM42" i="42" s="1"/>
  <c r="M22" i="42"/>
  <c r="AV49" i="42" s="1"/>
  <c r="M14" i="42"/>
  <c r="AR14" i="42" s="1"/>
  <c r="BE14" i="42" s="1"/>
  <c r="I14" i="42"/>
  <c r="AN14" i="42" s="1"/>
  <c r="BA14" i="42" s="1"/>
  <c r="R22" i="42"/>
  <c r="BF49" i="42" s="1"/>
  <c r="I7" i="42"/>
  <c r="AN7" i="42" s="1"/>
  <c r="BA7" i="42" s="1"/>
  <c r="P7" i="42"/>
  <c r="BB34" i="42" s="1"/>
  <c r="J18" i="42"/>
  <c r="AP45" i="42" s="1"/>
  <c r="I10" i="42"/>
  <c r="AM37" i="42" s="1"/>
  <c r="Q14" i="42"/>
  <c r="AV14" i="42" s="1"/>
  <c r="BI14" i="42" s="1"/>
  <c r="L23" i="42"/>
  <c r="AS50" i="42" s="1"/>
  <c r="O16" i="42"/>
  <c r="AT16" i="42" s="1"/>
  <c r="BG16" i="42" s="1"/>
  <c r="O14" i="42"/>
  <c r="AZ41" i="42" s="1"/>
  <c r="N14" i="42"/>
  <c r="AS14" i="42" s="1"/>
  <c r="BF14" i="42" s="1"/>
  <c r="Q22" i="42"/>
  <c r="BD49" i="42" s="1"/>
  <c r="N22" i="42"/>
  <c r="AX49" i="42" s="1"/>
  <c r="P22" i="42"/>
  <c r="BA49" i="42" s="1"/>
  <c r="M7" i="42"/>
  <c r="AV34" i="42" s="1"/>
  <c r="R17" i="42"/>
  <c r="BF44" i="42" s="1"/>
  <c r="J14" i="42"/>
  <c r="AO14" i="42" s="1"/>
  <c r="BB14" i="42" s="1"/>
  <c r="R23" i="41"/>
  <c r="BF50" i="41" s="1"/>
  <c r="N12" i="41"/>
  <c r="AW39" i="41" s="1"/>
  <c r="I15" i="41"/>
  <c r="AN42" i="41" s="1"/>
  <c r="N11" i="41"/>
  <c r="AW38" i="41" s="1"/>
  <c r="R15" i="41"/>
  <c r="BF42" i="41" s="1"/>
  <c r="M18" i="41"/>
  <c r="AR18" i="41" s="1"/>
  <c r="BE18" i="41" s="1"/>
  <c r="O12" i="41"/>
  <c r="AY39" i="41" s="1"/>
  <c r="R18" i="41"/>
  <c r="BF45" i="41" s="1"/>
  <c r="I20" i="41"/>
  <c r="AN47" i="41" s="1"/>
  <c r="R12" i="41"/>
  <c r="BE39" i="41" s="1"/>
  <c r="M16" i="41"/>
  <c r="AV43" i="41" s="1"/>
  <c r="L16" i="41"/>
  <c r="AT43" i="41" s="1"/>
  <c r="L12" i="41"/>
  <c r="AQ12" i="41" s="1"/>
  <c r="BD12" i="41" s="1"/>
  <c r="J20" i="41"/>
  <c r="AO20" i="41" s="1"/>
  <c r="BB20" i="41" s="1"/>
  <c r="P17" i="41"/>
  <c r="BB44" i="41" s="1"/>
  <c r="R26" i="41"/>
  <c r="BF53" i="41" s="1"/>
  <c r="N15" i="41"/>
  <c r="AS15" i="41" s="1"/>
  <c r="BF15" i="41" s="1"/>
  <c r="Q15" i="41"/>
  <c r="AV15" i="41" s="1"/>
  <c r="BI15" i="41" s="1"/>
  <c r="K15" i="41"/>
  <c r="AR42" i="41" s="1"/>
  <c r="P9" i="41"/>
  <c r="BA36" i="41" s="1"/>
  <c r="M15" i="41"/>
  <c r="AV42" i="41" s="1"/>
  <c r="L15" i="41"/>
  <c r="AT42" i="41" s="1"/>
  <c r="R25" i="41"/>
  <c r="BF52" i="41" s="1"/>
  <c r="K22" i="41"/>
  <c r="AP22" i="41" s="1"/>
  <c r="BC22" i="41" s="1"/>
  <c r="R22" i="41"/>
  <c r="AW22" i="41" s="1"/>
  <c r="BJ22" i="41" s="1"/>
  <c r="P26" i="41"/>
  <c r="AU26" i="41" s="1"/>
  <c r="BH26" i="41" s="1"/>
  <c r="I18" i="41"/>
  <c r="AM45" i="41" s="1"/>
  <c r="L22" i="41"/>
  <c r="AT49" i="41" s="1"/>
  <c r="L24" i="41"/>
  <c r="AT51" i="41" s="1"/>
  <c r="L25" i="41"/>
  <c r="AT52" i="41" s="1"/>
  <c r="L26" i="41"/>
  <c r="AQ26" i="41" s="1"/>
  <c r="BD26" i="41" s="1"/>
  <c r="J22" i="41"/>
  <c r="AO49" i="41" s="1"/>
  <c r="J21" i="41"/>
  <c r="AP48" i="41" s="1"/>
  <c r="J26" i="41"/>
  <c r="AP53" i="41" s="1"/>
  <c r="Q12" i="41"/>
  <c r="BD39" i="41" s="1"/>
  <c r="P22" i="41"/>
  <c r="BB49" i="41" s="1"/>
  <c r="P12" i="41"/>
  <c r="AU12" i="41" s="1"/>
  <c r="BH12" i="41" s="1"/>
  <c r="O25" i="41"/>
  <c r="AY52" i="41" s="1"/>
  <c r="L18" i="41"/>
  <c r="AQ18" i="41" s="1"/>
  <c r="BD18" i="41" s="1"/>
  <c r="Q22" i="41"/>
  <c r="BC49" i="41" s="1"/>
  <c r="M11" i="41"/>
  <c r="AV38" i="41" s="1"/>
  <c r="J12" i="41"/>
  <c r="AO39" i="41" s="1"/>
  <c r="I19" i="41"/>
  <c r="AN19" i="41" s="1"/>
  <c r="BA19" i="41" s="1"/>
  <c r="M22" i="41"/>
  <c r="AV49" i="41" s="1"/>
  <c r="I7" i="41"/>
  <c r="AN7" i="41" s="1"/>
  <c r="BA7" i="41" s="1"/>
  <c r="M21" i="41"/>
  <c r="AU48" i="41" s="1"/>
  <c r="Q26" i="41"/>
  <c r="BD53" i="41" s="1"/>
  <c r="L13" i="40"/>
  <c r="AS40" i="40" s="1"/>
  <c r="L12" i="40"/>
  <c r="AT39" i="40" s="1"/>
  <c r="O26" i="40"/>
  <c r="AT26" i="40" s="1"/>
  <c r="BG26" i="40" s="1"/>
  <c r="P19" i="40"/>
  <c r="BA46" i="40" s="1"/>
  <c r="N23" i="40"/>
  <c r="AX50" i="40" s="1"/>
  <c r="I13" i="40"/>
  <c r="AM40" i="40" s="1"/>
  <c r="K19" i="40"/>
  <c r="AR46" i="40" s="1"/>
  <c r="O25" i="40"/>
  <c r="AT25" i="40" s="1"/>
  <c r="BG25" i="40" s="1"/>
  <c r="J19" i="40"/>
  <c r="AP46" i="40" s="1"/>
  <c r="R19" i="40"/>
  <c r="BF46" i="40" s="1"/>
  <c r="I14" i="40"/>
  <c r="AN14" i="40" s="1"/>
  <c r="BA14" i="40" s="1"/>
  <c r="I24" i="40"/>
  <c r="AM51" i="40" s="1"/>
  <c r="J12" i="40"/>
  <c r="AO39" i="40" s="1"/>
  <c r="J16" i="40"/>
  <c r="AP43" i="40" s="1"/>
  <c r="N25" i="40"/>
  <c r="AW52" i="40" s="1"/>
  <c r="Q14" i="40"/>
  <c r="AV14" i="40" s="1"/>
  <c r="BI14" i="40" s="1"/>
  <c r="J17" i="40"/>
  <c r="AO17" i="40" s="1"/>
  <c r="BB17" i="40" s="1"/>
  <c r="K12" i="40"/>
  <c r="AP12" i="40" s="1"/>
  <c r="BC12" i="40" s="1"/>
  <c r="P25" i="40"/>
  <c r="BB52" i="40" s="1"/>
  <c r="L19" i="40"/>
  <c r="AS46" i="40" s="1"/>
  <c r="N24" i="40"/>
  <c r="AX51" i="40" s="1"/>
  <c r="N12" i="40"/>
  <c r="AX39" i="40" s="1"/>
  <c r="Q12" i="40"/>
  <c r="AV12" i="40" s="1"/>
  <c r="BI12" i="40" s="1"/>
  <c r="N19" i="40"/>
  <c r="AW46" i="40" s="1"/>
  <c r="J25" i="40"/>
  <c r="AO25" i="40" s="1"/>
  <c r="BB25" i="40" s="1"/>
  <c r="J18" i="40"/>
  <c r="AO18" i="40" s="1"/>
  <c r="BB18" i="40" s="1"/>
  <c r="Q26" i="40"/>
  <c r="BC53" i="40" s="1"/>
  <c r="P18" i="40"/>
  <c r="BB45" i="40" s="1"/>
  <c r="L26" i="40"/>
  <c r="AT53" i="40" s="1"/>
  <c r="K26" i="40"/>
  <c r="AQ53" i="40" s="1"/>
  <c r="M21" i="40"/>
  <c r="AU48" i="40" s="1"/>
  <c r="Q25" i="40"/>
  <c r="BD52" i="40" s="1"/>
  <c r="P17" i="40"/>
  <c r="BB44" i="40" s="1"/>
  <c r="L18" i="40"/>
  <c r="AT45" i="40" s="1"/>
  <c r="R12" i="40"/>
  <c r="BF39" i="40" s="1"/>
  <c r="N26" i="40"/>
  <c r="AS26" i="40" s="1"/>
  <c r="BF26" i="40" s="1"/>
  <c r="M26" i="40"/>
  <c r="AV53" i="40" s="1"/>
  <c r="J26" i="40"/>
  <c r="AP53" i="40" s="1"/>
  <c r="Q18" i="40"/>
  <c r="AV18" i="40" s="1"/>
  <c r="BI18" i="40" s="1"/>
  <c r="R22" i="40"/>
  <c r="BF49" i="40" s="1"/>
  <c r="M22" i="40"/>
  <c r="AV49" i="40" s="1"/>
  <c r="K22" i="40"/>
  <c r="AP22" i="40" s="1"/>
  <c r="BC22" i="40" s="1"/>
  <c r="L22" i="40"/>
  <c r="AQ22" i="40" s="1"/>
  <c r="BD22" i="40" s="1"/>
  <c r="K13" i="39"/>
  <c r="AR40" i="39" s="1"/>
  <c r="M13" i="39"/>
  <c r="AU40" i="39" s="1"/>
  <c r="J13" i="39"/>
  <c r="AO40" i="39" s="1"/>
  <c r="P22" i="39"/>
  <c r="AU22" i="39" s="1"/>
  <c r="BH22" i="39" s="1"/>
  <c r="R22" i="39"/>
  <c r="BE49" i="39" s="1"/>
  <c r="I22" i="39"/>
  <c r="AN49" i="39" s="1"/>
  <c r="L22" i="39"/>
  <c r="AQ22" i="39" s="1"/>
  <c r="BD22" i="39" s="1"/>
  <c r="O22" i="39"/>
  <c r="AY49" i="39" s="1"/>
  <c r="J22" i="39"/>
  <c r="AP49" i="39" s="1"/>
  <c r="N22" i="39"/>
  <c r="AW49" i="39" s="1"/>
  <c r="Q22" i="39"/>
  <c r="BC49" i="39" s="1"/>
  <c r="M22" i="39"/>
  <c r="AV49" i="39" s="1"/>
  <c r="R13" i="39"/>
  <c r="AW13" i="39" s="1"/>
  <c r="BJ13" i="39" s="1"/>
  <c r="J9" i="39"/>
  <c r="AO36" i="39" s="1"/>
  <c r="M9" i="39"/>
  <c r="AV36" i="39" s="1"/>
  <c r="O13" i="39"/>
  <c r="AT13" i="39" s="1"/>
  <c r="BG13" i="39" s="1"/>
  <c r="P9" i="39"/>
  <c r="BA36" i="39" s="1"/>
  <c r="L10" i="39"/>
  <c r="AS37" i="39" s="1"/>
  <c r="R14" i="39"/>
  <c r="BF41" i="39" s="1"/>
  <c r="P10" i="39"/>
  <c r="AU10" i="39" s="1"/>
  <c r="BH10" i="39" s="1"/>
  <c r="P14" i="39"/>
  <c r="BB41" i="39" s="1"/>
  <c r="K22" i="39"/>
  <c r="O14" i="39"/>
  <c r="AZ41" i="39" s="1"/>
  <c r="L14" i="39"/>
  <c r="AQ14" i="39" s="1"/>
  <c r="BD14" i="39" s="1"/>
  <c r="O19" i="39"/>
  <c r="AZ46" i="39" s="1"/>
  <c r="N20" i="39"/>
  <c r="AX47" i="39" s="1"/>
  <c r="R7" i="39"/>
  <c r="BF34" i="39" s="1"/>
  <c r="J14" i="39"/>
  <c r="AO41" i="39" s="1"/>
  <c r="O23" i="39"/>
  <c r="AY50" i="39" s="1"/>
  <c r="P13" i="39"/>
  <c r="AU13" i="39" s="1"/>
  <c r="BH13" i="39" s="1"/>
  <c r="M23" i="39"/>
  <c r="AV50" i="39" s="1"/>
  <c r="L13" i="39"/>
  <c r="AT40" i="39" s="1"/>
  <c r="Q20" i="39"/>
  <c r="BC47" i="39" s="1"/>
  <c r="J20" i="39"/>
  <c r="AO47" i="39" s="1"/>
  <c r="L20" i="39"/>
  <c r="AT47" i="39" s="1"/>
  <c r="N24" i="39"/>
  <c r="AX51" i="39" s="1"/>
  <c r="Q13" i="39"/>
  <c r="AV13" i="39" s="1"/>
  <c r="BI13" i="39" s="1"/>
  <c r="K20" i="39"/>
  <c r="AR47" i="39" s="1"/>
  <c r="L24" i="39"/>
  <c r="AQ24" i="39" s="1"/>
  <c r="BD24" i="39" s="1"/>
  <c r="R20" i="39"/>
  <c r="AW20" i="39" s="1"/>
  <c r="BJ20" i="39" s="1"/>
  <c r="P20" i="39"/>
  <c r="BB47" i="39" s="1"/>
  <c r="P23" i="39"/>
  <c r="BB50" i="39" s="1"/>
  <c r="W13" i="39"/>
  <c r="M25" i="39"/>
  <c r="AR25" i="39" s="1"/>
  <c r="BE25" i="39" s="1"/>
  <c r="Q25" i="39"/>
  <c r="BD52" i="39" s="1"/>
  <c r="Q8" i="39"/>
  <c r="AV8" i="39" s="1"/>
  <c r="BI8" i="39" s="1"/>
  <c r="M7" i="39"/>
  <c r="AR7" i="39" s="1"/>
  <c r="BE7" i="39" s="1"/>
  <c r="O24" i="39"/>
  <c r="AT24" i="39" s="1"/>
  <c r="BG24" i="39" s="1"/>
  <c r="L17" i="39"/>
  <c r="AS44" i="39" s="1"/>
  <c r="J12" i="39"/>
  <c r="AP39" i="39" s="1"/>
  <c r="O20" i="39"/>
  <c r="AY47" i="39" s="1"/>
  <c r="M8" i="39"/>
  <c r="AV35" i="39" s="1"/>
  <c r="Q24" i="39"/>
  <c r="AV24" i="39" s="1"/>
  <c r="BI24" i="39" s="1"/>
  <c r="I20" i="39"/>
  <c r="AM47" i="39" s="1"/>
  <c r="O12" i="39"/>
  <c r="AZ39" i="39" s="1"/>
  <c r="O17" i="39"/>
  <c r="AT17" i="39" s="1"/>
  <c r="BG17" i="39" s="1"/>
  <c r="J7" i="39"/>
  <c r="AO34" i="39" s="1"/>
  <c r="R24" i="39"/>
  <c r="BF51" i="39" s="1"/>
  <c r="J17" i="39"/>
  <c r="AO44" i="39" s="1"/>
  <c r="P24" i="39"/>
  <c r="BB51" i="39" s="1"/>
  <c r="W20" i="39"/>
  <c r="N25" i="39"/>
  <c r="AW52" i="39" s="1"/>
  <c r="J24" i="39"/>
  <c r="AO51" i="39" s="1"/>
  <c r="P17" i="39"/>
  <c r="BA44" i="39" s="1"/>
  <c r="O25" i="39"/>
  <c r="AZ52" i="39" s="1"/>
  <c r="W24" i="39"/>
  <c r="N13" i="39"/>
  <c r="AW40" i="39" s="1"/>
  <c r="L26" i="39"/>
  <c r="AS53" i="39" s="1"/>
  <c r="M24" i="39"/>
  <c r="AR24" i="39" s="1"/>
  <c r="BE24" i="39" s="1"/>
  <c r="L7" i="39"/>
  <c r="AS34" i="39" s="1"/>
  <c r="K24" i="39"/>
  <c r="AR51" i="39" s="1"/>
  <c r="N17" i="39"/>
  <c r="AS17" i="39" s="1"/>
  <c r="BF17" i="39" s="1"/>
  <c r="L25" i="39"/>
  <c r="AS52" i="39" s="1"/>
  <c r="R25" i="39"/>
  <c r="BE52" i="39" s="1"/>
  <c r="K14" i="39"/>
  <c r="AP14" i="39" s="1"/>
  <c r="BC14" i="39" s="1"/>
  <c r="AQ13" i="41"/>
  <c r="BD13" i="41" s="1"/>
  <c r="AS40" i="41"/>
  <c r="AT40" i="41"/>
  <c r="AT19" i="42"/>
  <c r="BG19" i="42" s="1"/>
  <c r="AZ46" i="42"/>
  <c r="AY46" i="42"/>
  <c r="AP53" i="39"/>
  <c r="AO53" i="39"/>
  <c r="AO26" i="39"/>
  <c r="BB26" i="39" s="1"/>
  <c r="AV37" i="42"/>
  <c r="AU37" i="42"/>
  <c r="AR10" i="42"/>
  <c r="BE10" i="42" s="1"/>
  <c r="AS12" i="39"/>
  <c r="BF12" i="39" s="1"/>
  <c r="AX39" i="39"/>
  <c r="AW39" i="39"/>
  <c r="AP46" i="41"/>
  <c r="AO46" i="41"/>
  <c r="AO19" i="41"/>
  <c r="BB19" i="41" s="1"/>
  <c r="BA34" i="41"/>
  <c r="BB34" i="41"/>
  <c r="AU7" i="41"/>
  <c r="BH7" i="41" s="1"/>
  <c r="AN38" i="40"/>
  <c r="AN11" i="40"/>
  <c r="BA11" i="40" s="1"/>
  <c r="AM38" i="40"/>
  <c r="AO44" i="42"/>
  <c r="AO17" i="42"/>
  <c r="BB17" i="42" s="1"/>
  <c r="AP44" i="42"/>
  <c r="AZ43" i="39"/>
  <c r="AT16" i="39"/>
  <c r="BG16" i="39" s="1"/>
  <c r="AY43" i="39"/>
  <c r="AT17" i="40"/>
  <c r="BG17" i="40" s="1"/>
  <c r="AZ44" i="40"/>
  <c r="AY44" i="40"/>
  <c r="BF44" i="41"/>
  <c r="BE44" i="41"/>
  <c r="AW17" i="41"/>
  <c r="BJ17" i="41" s="1"/>
  <c r="AT38" i="41"/>
  <c r="AQ11" i="41"/>
  <c r="BD11" i="41" s="1"/>
  <c r="AS38" i="41"/>
  <c r="AN42" i="43"/>
  <c r="AN15" i="43"/>
  <c r="BA15" i="43" s="1"/>
  <c r="AM42" i="43"/>
  <c r="AX46" i="39"/>
  <c r="AW46" i="39"/>
  <c r="AS19" i="39"/>
  <c r="BF19" i="39" s="1"/>
  <c r="AT18" i="42"/>
  <c r="BG18" i="42" s="1"/>
  <c r="AZ45" i="42"/>
  <c r="AY45" i="42"/>
  <c r="AW45" i="43"/>
  <c r="AX45" i="43"/>
  <c r="AS18" i="43"/>
  <c r="BF18" i="43" s="1"/>
  <c r="AX48" i="41"/>
  <c r="AS21" i="41"/>
  <c r="BF21" i="41" s="1"/>
  <c r="AW48" i="41"/>
  <c r="BD37" i="40"/>
  <c r="AV10" i="40"/>
  <c r="BI10" i="40" s="1"/>
  <c r="BC37" i="40"/>
  <c r="AT35" i="43"/>
  <c r="AS35" i="43"/>
  <c r="AQ8" i="43"/>
  <c r="BD8" i="43" s="1"/>
  <c r="AX40" i="42"/>
  <c r="AW40" i="42"/>
  <c r="AS13" i="42"/>
  <c r="BF13" i="42" s="1"/>
  <c r="AP51" i="40"/>
  <c r="AO24" i="40"/>
  <c r="BB24" i="40" s="1"/>
  <c r="AO51" i="40"/>
  <c r="AW35" i="42"/>
  <c r="AX35" i="42"/>
  <c r="AS8" i="42"/>
  <c r="BF8" i="42" s="1"/>
  <c r="W21" i="39"/>
  <c r="M21" i="39"/>
  <c r="Q21" i="39"/>
  <c r="K21" i="39"/>
  <c r="P21" i="39"/>
  <c r="J21" i="39"/>
  <c r="L21" i="39"/>
  <c r="AN39" i="42"/>
  <c r="AM39" i="42"/>
  <c r="AN12" i="42"/>
  <c r="BA12" i="42" s="1"/>
  <c r="W11" i="42"/>
  <c r="O11" i="42"/>
  <c r="P11" i="42"/>
  <c r="M11" i="42"/>
  <c r="R11" i="42"/>
  <c r="K11" i="42"/>
  <c r="AU7" i="39"/>
  <c r="BH7" i="39" s="1"/>
  <c r="BA34" i="39"/>
  <c r="BB34" i="39"/>
  <c r="W14" i="41"/>
  <c r="P14" i="41"/>
  <c r="Q14" i="41"/>
  <c r="M14" i="41"/>
  <c r="K14" i="41"/>
  <c r="J14" i="41"/>
  <c r="N14" i="41"/>
  <c r="R14" i="41"/>
  <c r="AZ48" i="43"/>
  <c r="AY48" i="43"/>
  <c r="AT21" i="43"/>
  <c r="BG21" i="43" s="1"/>
  <c r="W11" i="39"/>
  <c r="Q11" i="39"/>
  <c r="R11" i="39"/>
  <c r="I11" i="39"/>
  <c r="L11" i="39"/>
  <c r="P11" i="39"/>
  <c r="N11" i="39"/>
  <c r="K11" i="39"/>
  <c r="O11" i="39"/>
  <c r="AN51" i="41"/>
  <c r="AM51" i="41"/>
  <c r="AN24" i="41"/>
  <c r="BA24" i="41" s="1"/>
  <c r="W25" i="43"/>
  <c r="R25" i="43"/>
  <c r="Q25" i="43"/>
  <c r="J25" i="43"/>
  <c r="Q16" i="39"/>
  <c r="AZ35" i="39"/>
  <c r="AT8" i="39"/>
  <c r="BG8" i="39" s="1"/>
  <c r="AY35" i="39"/>
  <c r="J17" i="41"/>
  <c r="AN37" i="39"/>
  <c r="AN10" i="39"/>
  <c r="BA10" i="39" s="1"/>
  <c r="AM37" i="39"/>
  <c r="AX40" i="40"/>
  <c r="AS13" i="40"/>
  <c r="BF13" i="40" s="1"/>
  <c r="AW40" i="40"/>
  <c r="M18" i="43"/>
  <c r="BF39" i="43"/>
  <c r="BE39" i="43"/>
  <c r="AW12" i="43"/>
  <c r="BJ12" i="43" s="1"/>
  <c r="BD51" i="43"/>
  <c r="BC51" i="43"/>
  <c r="AV24" i="43"/>
  <c r="BI24" i="43" s="1"/>
  <c r="AT52" i="40"/>
  <c r="AS52" i="40"/>
  <c r="AQ25" i="40"/>
  <c r="BD25" i="40" s="1"/>
  <c r="L17" i="41"/>
  <c r="W24" i="43"/>
  <c r="L24" i="43"/>
  <c r="O24" i="43"/>
  <c r="R24" i="43"/>
  <c r="K24" i="43"/>
  <c r="J24" i="43"/>
  <c r="P24" i="43"/>
  <c r="W23" i="41"/>
  <c r="Q23" i="41"/>
  <c r="N23" i="41"/>
  <c r="I23" i="41"/>
  <c r="L23" i="41"/>
  <c r="O23" i="41"/>
  <c r="M23" i="41"/>
  <c r="J23" i="41"/>
  <c r="M11" i="39"/>
  <c r="AX43" i="40"/>
  <c r="AW43" i="40"/>
  <c r="AS16" i="40"/>
  <c r="BF16" i="40" s="1"/>
  <c r="AN16" i="41"/>
  <c r="BA16" i="41" s="1"/>
  <c r="AN43" i="41"/>
  <c r="AM43" i="41"/>
  <c r="W24" i="41"/>
  <c r="M24" i="41"/>
  <c r="Q24" i="41"/>
  <c r="R24" i="41"/>
  <c r="P24" i="41"/>
  <c r="O24" i="41"/>
  <c r="K24" i="41"/>
  <c r="J24" i="41"/>
  <c r="O25" i="43"/>
  <c r="W13" i="40"/>
  <c r="O13" i="40"/>
  <c r="M13" i="40"/>
  <c r="J13" i="40"/>
  <c r="R13" i="40"/>
  <c r="K13" i="40"/>
  <c r="Q13" i="40"/>
  <c r="W10" i="39"/>
  <c r="J10" i="39"/>
  <c r="N10" i="39"/>
  <c r="O10" i="39"/>
  <c r="M10" i="39"/>
  <c r="K10" i="39"/>
  <c r="R10" i="39"/>
  <c r="Q10" i="39"/>
  <c r="M13" i="41"/>
  <c r="M24" i="43"/>
  <c r="AQ49" i="43"/>
  <c r="AR49" i="43"/>
  <c r="AP22" i="43"/>
  <c r="BC22" i="43" s="1"/>
  <c r="AR12" i="41"/>
  <c r="BE12" i="41" s="1"/>
  <c r="AV39" i="41"/>
  <c r="AU39" i="41"/>
  <c r="BD43" i="43"/>
  <c r="BC43" i="43"/>
  <c r="AV16" i="43"/>
  <c r="BI16" i="43" s="1"/>
  <c r="J11" i="42"/>
  <c r="R21" i="39"/>
  <c r="AM53" i="41"/>
  <c r="AN26" i="41"/>
  <c r="BA26" i="41" s="1"/>
  <c r="AN53" i="41"/>
  <c r="AQ49" i="42"/>
  <c r="AP22" i="42"/>
  <c r="BC22" i="42" s="1"/>
  <c r="AR49" i="42"/>
  <c r="I17" i="41"/>
  <c r="I11" i="42"/>
  <c r="BF40" i="43"/>
  <c r="BE40" i="43"/>
  <c r="AW13" i="43"/>
  <c r="BJ13" i="43" s="1"/>
  <c r="W10" i="40"/>
  <c r="R10" i="40"/>
  <c r="K10" i="40"/>
  <c r="L10" i="40"/>
  <c r="W19" i="42"/>
  <c r="K19" i="42"/>
  <c r="R19" i="42"/>
  <c r="M19" i="42"/>
  <c r="N19" i="42"/>
  <c r="Q19" i="42"/>
  <c r="J19" i="42"/>
  <c r="I19" i="42"/>
  <c r="AU25" i="39"/>
  <c r="BH25" i="39" s="1"/>
  <c r="BB52" i="39"/>
  <c r="BA52" i="39"/>
  <c r="AN50" i="43"/>
  <c r="AM50" i="43"/>
  <c r="AN23" i="43"/>
  <c r="BA23" i="43" s="1"/>
  <c r="W18" i="39"/>
  <c r="N18" i="39"/>
  <c r="I18" i="39"/>
  <c r="P18" i="39"/>
  <c r="Q18" i="39"/>
  <c r="J18" i="39"/>
  <c r="L18" i="39"/>
  <c r="M18" i="39"/>
  <c r="K18" i="39"/>
  <c r="W21" i="42"/>
  <c r="R21" i="42"/>
  <c r="P21" i="42"/>
  <c r="L21" i="42"/>
  <c r="J21" i="42"/>
  <c r="Q21" i="42"/>
  <c r="N21" i="42"/>
  <c r="O21" i="42"/>
  <c r="I21" i="42"/>
  <c r="K21" i="42"/>
  <c r="AP42" i="41"/>
  <c r="AO42" i="41"/>
  <c r="AO15" i="41"/>
  <c r="BB15" i="41" s="1"/>
  <c r="W26" i="39"/>
  <c r="R26" i="39"/>
  <c r="I26" i="39"/>
  <c r="O26" i="39"/>
  <c r="N26" i="39"/>
  <c r="M26" i="39"/>
  <c r="AW51" i="42"/>
  <c r="AS24" i="42"/>
  <c r="BF24" i="42" s="1"/>
  <c r="AX51" i="42"/>
  <c r="W8" i="41"/>
  <c r="M8" i="41"/>
  <c r="O8" i="41"/>
  <c r="N8" i="41"/>
  <c r="Q8" i="41"/>
  <c r="J8" i="41"/>
  <c r="R8" i="41"/>
  <c r="L8" i="41"/>
  <c r="K8" i="41"/>
  <c r="I16" i="39"/>
  <c r="I21" i="39"/>
  <c r="BC38" i="43"/>
  <c r="BD38" i="43"/>
  <c r="AV11" i="43"/>
  <c r="BI11" i="43" s="1"/>
  <c r="W13" i="42"/>
  <c r="M13" i="42"/>
  <c r="K13" i="42"/>
  <c r="O13" i="42"/>
  <c r="L13" i="42"/>
  <c r="J13" i="42"/>
  <c r="I13" i="42"/>
  <c r="Q13" i="42"/>
  <c r="W12" i="42"/>
  <c r="L12" i="42"/>
  <c r="N12" i="42"/>
  <c r="P12" i="42"/>
  <c r="J12" i="42"/>
  <c r="M12" i="42"/>
  <c r="K12" i="42"/>
  <c r="R12" i="42"/>
  <c r="Q12" i="42"/>
  <c r="W26" i="42"/>
  <c r="R26" i="42"/>
  <c r="P26" i="42"/>
  <c r="K26" i="42"/>
  <c r="N26" i="42"/>
  <c r="O26" i="42"/>
  <c r="BF36" i="39"/>
  <c r="BE36" i="39"/>
  <c r="AW9" i="39"/>
  <c r="BJ9" i="39" s="1"/>
  <c r="AP52" i="42"/>
  <c r="AO52" i="42"/>
  <c r="AO25" i="42"/>
  <c r="BB25" i="42" s="1"/>
  <c r="AN36" i="40"/>
  <c r="AN9" i="40"/>
  <c r="BA9" i="40" s="1"/>
  <c r="AM36" i="40"/>
  <c r="W20" i="40"/>
  <c r="P20" i="40"/>
  <c r="N20" i="40"/>
  <c r="M20" i="40"/>
  <c r="O20" i="40"/>
  <c r="J20" i="40"/>
  <c r="K20" i="40"/>
  <c r="Q20" i="40"/>
  <c r="W8" i="43"/>
  <c r="R8" i="43"/>
  <c r="P8" i="43"/>
  <c r="Q8" i="43"/>
  <c r="J8" i="43"/>
  <c r="R13" i="42"/>
  <c r="W21" i="40"/>
  <c r="N21" i="40"/>
  <c r="L21" i="40"/>
  <c r="O21" i="40"/>
  <c r="Q21" i="40"/>
  <c r="I21" i="40"/>
  <c r="R21" i="40"/>
  <c r="P21" i="40"/>
  <c r="M21" i="42"/>
  <c r="I26" i="42"/>
  <c r="P8" i="41"/>
  <c r="N24" i="43"/>
  <c r="N25" i="43"/>
  <c r="W7" i="40"/>
  <c r="N7" i="40"/>
  <c r="O7" i="40"/>
  <c r="I7" i="40"/>
  <c r="J7" i="40"/>
  <c r="M7" i="40"/>
  <c r="P7" i="40"/>
  <c r="N24" i="41"/>
  <c r="R7" i="40"/>
  <c r="Q26" i="39"/>
  <c r="L20" i="40"/>
  <c r="W10" i="42"/>
  <c r="R10" i="42"/>
  <c r="P10" i="42"/>
  <c r="O10" i="42"/>
  <c r="K10" i="42"/>
  <c r="Q10" i="42"/>
  <c r="L10" i="42"/>
  <c r="J10" i="42"/>
  <c r="W8" i="40"/>
  <c r="L8" i="40"/>
  <c r="I8" i="40"/>
  <c r="Q8" i="40"/>
  <c r="N8" i="40"/>
  <c r="M8" i="40"/>
  <c r="K8" i="40"/>
  <c r="R8" i="40"/>
  <c r="O8" i="40"/>
  <c r="W20" i="41"/>
  <c r="K20" i="41"/>
  <c r="N20" i="41"/>
  <c r="P20" i="41"/>
  <c r="Q20" i="41"/>
  <c r="M20" i="41"/>
  <c r="W9" i="42"/>
  <c r="J9" i="42"/>
  <c r="K9" i="42"/>
  <c r="R9" i="42"/>
  <c r="Q9" i="42"/>
  <c r="N9" i="42"/>
  <c r="O9" i="42"/>
  <c r="R13" i="41"/>
  <c r="I17" i="40"/>
  <c r="K7" i="40"/>
  <c r="K8" i="39"/>
  <c r="W8" i="39"/>
  <c r="N8" i="39"/>
  <c r="J8" i="39"/>
  <c r="I8" i="39"/>
  <c r="L8" i="39"/>
  <c r="R8" i="39"/>
  <c r="P8" i="39"/>
  <c r="K17" i="41"/>
  <c r="P25" i="43"/>
  <c r="L20" i="41"/>
  <c r="L19" i="42"/>
  <c r="AO37" i="41"/>
  <c r="AP37" i="41"/>
  <c r="AO10" i="41"/>
  <c r="BB10" i="41" s="1"/>
  <c r="P19" i="42"/>
  <c r="AN46" i="40"/>
  <c r="AM46" i="40"/>
  <c r="AN19" i="40"/>
  <c r="BA19" i="40" s="1"/>
  <c r="M10" i="40"/>
  <c r="W9" i="40"/>
  <c r="P9" i="40"/>
  <c r="O9" i="40"/>
  <c r="N9" i="40"/>
  <c r="L9" i="40"/>
  <c r="M9" i="40"/>
  <c r="R9" i="40"/>
  <c r="J9" i="40"/>
  <c r="K9" i="40"/>
  <c r="Q9" i="40"/>
  <c r="J10" i="40"/>
  <c r="I20" i="40"/>
  <c r="O8" i="43"/>
  <c r="AX45" i="40"/>
  <c r="AS18" i="40"/>
  <c r="BF18" i="40" s="1"/>
  <c r="AW45" i="40"/>
  <c r="L25" i="43"/>
  <c r="AN53" i="43"/>
  <c r="AM53" i="43"/>
  <c r="AN26" i="43"/>
  <c r="BA26" i="43" s="1"/>
  <c r="AN8" i="41"/>
  <c r="BA8" i="41" s="1"/>
  <c r="AM35" i="41"/>
  <c r="AN35" i="41"/>
  <c r="W16" i="39"/>
  <c r="L16" i="39"/>
  <c r="K16" i="39"/>
  <c r="J16" i="39"/>
  <c r="M16" i="39"/>
  <c r="R16" i="39"/>
  <c r="P16" i="39"/>
  <c r="N16" i="39"/>
  <c r="AQ26" i="42"/>
  <c r="BD26" i="42" s="1"/>
  <c r="AT53" i="42"/>
  <c r="AS53" i="42"/>
  <c r="AW49" i="41"/>
  <c r="AS22" i="41"/>
  <c r="BF22" i="41" s="1"/>
  <c r="AX49" i="41"/>
  <c r="BF47" i="40"/>
  <c r="BE47" i="40"/>
  <c r="AW20" i="40"/>
  <c r="BJ20" i="40" s="1"/>
  <c r="AS38" i="42"/>
  <c r="AT38" i="42"/>
  <c r="AQ11" i="42"/>
  <c r="BD11" i="42" s="1"/>
  <c r="AQ20" i="42"/>
  <c r="BD20" i="42" s="1"/>
  <c r="AT47" i="42"/>
  <c r="AS47" i="42"/>
  <c r="W18" i="43"/>
  <c r="Q18" i="43"/>
  <c r="J18" i="43"/>
  <c r="K18" i="43"/>
  <c r="R18" i="43"/>
  <c r="BF47" i="41"/>
  <c r="BE47" i="41"/>
  <c r="AW20" i="41"/>
  <c r="BJ20" i="41" s="1"/>
  <c r="AN22" i="40"/>
  <c r="BA22" i="40" s="1"/>
  <c r="AN49" i="40"/>
  <c r="AM49" i="40"/>
  <c r="BD45" i="41"/>
  <c r="BC45" i="41"/>
  <c r="AV18" i="41"/>
  <c r="BI18" i="41" s="1"/>
  <c r="P13" i="42"/>
  <c r="AN44" i="39"/>
  <c r="AM44" i="39"/>
  <c r="AN17" i="39"/>
  <c r="BA17" i="39" s="1"/>
  <c r="O12" i="42"/>
  <c r="AU52" i="43"/>
  <c r="AV52" i="43"/>
  <c r="AR25" i="43"/>
  <c r="BE25" i="43" s="1"/>
  <c r="AV36" i="42"/>
  <c r="AU36" i="42"/>
  <c r="AR9" i="42"/>
  <c r="BE9" i="42" s="1"/>
  <c r="W21" i="41"/>
  <c r="O21" i="41"/>
  <c r="Q21" i="41"/>
  <c r="I21" i="41"/>
  <c r="K21" i="41"/>
  <c r="R21" i="41"/>
  <c r="L21" i="41"/>
  <c r="W15" i="39"/>
  <c r="K15" i="39"/>
  <c r="O15" i="39"/>
  <c r="R15" i="39"/>
  <c r="I15" i="39"/>
  <c r="J15" i="39"/>
  <c r="Q15" i="39"/>
  <c r="P15" i="39"/>
  <c r="AU23" i="41"/>
  <c r="BH23" i="41" s="1"/>
  <c r="BA50" i="41"/>
  <c r="BB50" i="41"/>
  <c r="W15" i="43"/>
  <c r="R15" i="43"/>
  <c r="K15" i="43"/>
  <c r="Q15" i="43"/>
  <c r="J15" i="43"/>
  <c r="W17" i="40"/>
  <c r="Q17" i="40"/>
  <c r="L17" i="40"/>
  <c r="K17" i="40"/>
  <c r="R17" i="40"/>
  <c r="M17" i="40"/>
  <c r="K23" i="41"/>
  <c r="W19" i="39"/>
  <c r="K19" i="39"/>
  <c r="J19" i="39"/>
  <c r="Q19" i="39"/>
  <c r="I19" i="39"/>
  <c r="M19" i="39"/>
  <c r="R19" i="39"/>
  <c r="L19" i="39"/>
  <c r="P19" i="39"/>
  <c r="AR50" i="40"/>
  <c r="AP23" i="40"/>
  <c r="BC23" i="40" s="1"/>
  <c r="AQ50" i="40"/>
  <c r="W8" i="42"/>
  <c r="O8" i="42"/>
  <c r="R8" i="42"/>
  <c r="Q8" i="42"/>
  <c r="I8" i="42"/>
  <c r="M8" i="42"/>
  <c r="P8" i="42"/>
  <c r="AO21" i="40"/>
  <c r="BB21" i="40" s="1"/>
  <c r="AP48" i="40"/>
  <c r="AO48" i="40"/>
  <c r="O15" i="43"/>
  <c r="N15" i="39"/>
  <c r="W16" i="40"/>
  <c r="K16" i="40"/>
  <c r="L16" i="40"/>
  <c r="O16" i="40"/>
  <c r="R16" i="40"/>
  <c r="Q16" i="40"/>
  <c r="M16" i="40"/>
  <c r="J11" i="39"/>
  <c r="M26" i="42"/>
  <c r="W18" i="42"/>
  <c r="Q18" i="42"/>
  <c r="R18" i="42"/>
  <c r="K18" i="42"/>
  <c r="M18" i="42"/>
  <c r="P18" i="42"/>
  <c r="L18" i="42"/>
  <c r="I18" i="42"/>
  <c r="P21" i="41"/>
  <c r="I17" i="42"/>
  <c r="P10" i="40"/>
  <c r="O18" i="39"/>
  <c r="P18" i="43"/>
  <c r="W9" i="39"/>
  <c r="Q9" i="39"/>
  <c r="K9" i="39"/>
  <c r="L9" i="39"/>
  <c r="O9" i="39"/>
  <c r="N9" i="39"/>
  <c r="W12" i="39"/>
  <c r="K12" i="39"/>
  <c r="L12" i="39"/>
  <c r="I12" i="39"/>
  <c r="P12" i="39"/>
  <c r="M12" i="39"/>
  <c r="R12" i="39"/>
  <c r="Q12" i="39"/>
  <c r="AN34" i="43"/>
  <c r="AM34" i="43"/>
  <c r="AN7" i="43"/>
  <c r="BA7" i="43" s="1"/>
  <c r="K26" i="39"/>
  <c r="N17" i="40"/>
  <c r="M15" i="39"/>
  <c r="N10" i="40"/>
  <c r="P8" i="40"/>
  <c r="K21" i="40"/>
  <c r="P26" i="39"/>
  <c r="N21" i="39"/>
  <c r="AS50" i="39"/>
  <c r="AT50" i="39"/>
  <c r="AQ23" i="39"/>
  <c r="BD23" i="39" s="1"/>
  <c r="N18" i="42"/>
  <c r="N15" i="43"/>
  <c r="L15" i="39"/>
  <c r="N11" i="42"/>
  <c r="M8" i="43"/>
  <c r="AV41" i="39"/>
  <c r="AR14" i="39"/>
  <c r="BE14" i="39" s="1"/>
  <c r="AU41" i="39"/>
  <c r="W11" i="40"/>
  <c r="P11" i="40"/>
  <c r="M11" i="40"/>
  <c r="L11" i="40"/>
  <c r="J11" i="40"/>
  <c r="R11" i="40"/>
  <c r="O11" i="40"/>
  <c r="K11" i="40"/>
  <c r="N11" i="40"/>
  <c r="Q11" i="40"/>
  <c r="W17" i="41"/>
  <c r="O17" i="41"/>
  <c r="M17" i="41"/>
  <c r="N17" i="41"/>
  <c r="Q17" i="41"/>
  <c r="W13" i="41"/>
  <c r="I13" i="41"/>
  <c r="O13" i="41"/>
  <c r="Q13" i="41"/>
  <c r="N13" i="41"/>
  <c r="K13" i="41"/>
  <c r="P13" i="41"/>
  <c r="J13" i="41"/>
  <c r="L18" i="43"/>
  <c r="I10" i="40"/>
  <c r="W15" i="40"/>
  <c r="M15" i="40"/>
  <c r="O15" i="40"/>
  <c r="J15" i="40"/>
  <c r="L15" i="40"/>
  <c r="R15" i="40"/>
  <c r="P15" i="40"/>
  <c r="I15" i="40"/>
  <c r="N15" i="40"/>
  <c r="AT14" i="41"/>
  <c r="BG14" i="41" s="1"/>
  <c r="AZ41" i="41"/>
  <c r="AY41" i="41"/>
  <c r="W19" i="41"/>
  <c r="O19" i="41"/>
  <c r="N19" i="41"/>
  <c r="Q19" i="41"/>
  <c r="L19" i="41"/>
  <c r="M19" i="41"/>
  <c r="R19" i="41"/>
  <c r="K19" i="41"/>
  <c r="AM43" i="42"/>
  <c r="AN43" i="42"/>
  <c r="AN16" i="42"/>
  <c r="BA16" i="42" s="1"/>
  <c r="W18" i="41"/>
  <c r="O18" i="41"/>
  <c r="P18" i="41"/>
  <c r="K18" i="41"/>
  <c r="N18" i="41"/>
  <c r="J18" i="41"/>
  <c r="K15" i="40"/>
  <c r="Q26" i="42"/>
  <c r="AQ7" i="40"/>
  <c r="BD7" i="40" s="1"/>
  <c r="AT34" i="40"/>
  <c r="AS34" i="40"/>
  <c r="I16" i="40"/>
  <c r="I14" i="41"/>
  <c r="O10" i="40"/>
  <c r="R18" i="39"/>
  <c r="W17" i="42"/>
  <c r="K17" i="42"/>
  <c r="P17" i="42"/>
  <c r="L17" i="42"/>
  <c r="O17" i="42"/>
  <c r="N17" i="42"/>
  <c r="Q17" i="42"/>
  <c r="W7" i="41"/>
  <c r="M7" i="41"/>
  <c r="Q7" i="41"/>
  <c r="K7" i="41"/>
  <c r="N7" i="41"/>
  <c r="O7" i="41"/>
  <c r="J7" i="41"/>
  <c r="R7" i="41"/>
  <c r="L7" i="41"/>
  <c r="P19" i="41"/>
  <c r="I25" i="43"/>
  <c r="BF53" i="40"/>
  <c r="AW26" i="40"/>
  <c r="BJ26" i="40" s="1"/>
  <c r="BE53" i="40"/>
  <c r="L14" i="41"/>
  <c r="O18" i="43"/>
  <c r="Q11" i="42"/>
  <c r="K25" i="43"/>
  <c r="I9" i="39"/>
  <c r="AX34" i="42"/>
  <c r="AW34" i="42"/>
  <c r="AS7" i="42"/>
  <c r="BF7" i="42" s="1"/>
  <c r="P16" i="40"/>
  <c r="Q7" i="40"/>
  <c r="W11" i="41"/>
  <c r="I11" i="41"/>
  <c r="Q11" i="41"/>
  <c r="K11" i="41"/>
  <c r="O11" i="41"/>
  <c r="P11" i="41"/>
  <c r="J11" i="41"/>
  <c r="R11" i="41"/>
  <c r="J8" i="40"/>
  <c r="P13" i="40"/>
  <c r="M17" i="42"/>
  <c r="BF41" i="43"/>
  <c r="AW14" i="43"/>
  <c r="BJ14" i="43" s="1"/>
  <c r="BE41" i="43"/>
  <c r="Q15" i="40"/>
  <c r="J8" i="42"/>
  <c r="O21" i="39"/>
  <c r="AU41" i="40"/>
  <c r="AV41" i="40"/>
  <c r="AR14" i="40"/>
  <c r="BE14" i="40" s="1"/>
  <c r="N8" i="43"/>
  <c r="I24" i="43"/>
  <c r="O20" i="41"/>
  <c r="P15" i="43"/>
  <c r="W16" i="43"/>
  <c r="R16" i="43"/>
  <c r="Q23" i="40"/>
  <c r="K16" i="43"/>
  <c r="W16" i="41"/>
  <c r="K16" i="41"/>
  <c r="O16" i="41"/>
  <c r="N16" i="41"/>
  <c r="W14" i="40"/>
  <c r="O14" i="40"/>
  <c r="N14" i="40"/>
  <c r="P14" i="40"/>
  <c r="R24" i="40"/>
  <c r="P20" i="42"/>
  <c r="AN37" i="43"/>
  <c r="AM37" i="43"/>
  <c r="AN10" i="43"/>
  <c r="BA10" i="43" s="1"/>
  <c r="W7" i="43"/>
  <c r="Q7" i="43"/>
  <c r="J7" i="43"/>
  <c r="W26" i="40"/>
  <c r="P26" i="40"/>
  <c r="W10" i="41"/>
  <c r="O10" i="41"/>
  <c r="K10" i="41"/>
  <c r="L10" i="41"/>
  <c r="P10" i="41"/>
  <c r="Q21" i="43"/>
  <c r="W25" i="41"/>
  <c r="N25" i="41"/>
  <c r="K25" i="41"/>
  <c r="Q25" i="41"/>
  <c r="P25" i="41"/>
  <c r="W24" i="42"/>
  <c r="O24" i="42"/>
  <c r="M25" i="40"/>
  <c r="W25" i="40"/>
  <c r="I25" i="40"/>
  <c r="K25" i="40"/>
  <c r="W9" i="41"/>
  <c r="O9" i="41"/>
  <c r="L9" i="41"/>
  <c r="N9" i="41"/>
  <c r="M9" i="41"/>
  <c r="I9" i="41"/>
  <c r="R14" i="40"/>
  <c r="J16" i="43"/>
  <c r="J22" i="40"/>
  <c r="M10" i="41"/>
  <c r="BB41" i="42"/>
  <c r="BA41" i="42"/>
  <c r="AU14" i="42"/>
  <c r="BH14" i="42" s="1"/>
  <c r="Q22" i="40"/>
  <c r="J23" i="40"/>
  <c r="Q16" i="41"/>
  <c r="P23" i="40"/>
  <c r="J25" i="41"/>
  <c r="N20" i="42"/>
  <c r="P17" i="43"/>
  <c r="O24" i="40"/>
  <c r="AR42" i="42"/>
  <c r="AQ42" i="42"/>
  <c r="AP15" i="42"/>
  <c r="BC15" i="42" s="1"/>
  <c r="BC50" i="42"/>
  <c r="AV23" i="42"/>
  <c r="BI23" i="42" s="1"/>
  <c r="BD50" i="42"/>
  <c r="R23" i="40"/>
  <c r="W16" i="42"/>
  <c r="J16" i="42"/>
  <c r="W14" i="39"/>
  <c r="I14" i="39"/>
  <c r="Q14" i="39"/>
  <c r="N14" i="39"/>
  <c r="W20" i="42"/>
  <c r="K20" i="42"/>
  <c r="L14" i="40"/>
  <c r="W23" i="42"/>
  <c r="R23" i="42"/>
  <c r="J23" i="42"/>
  <c r="Q24" i="40"/>
  <c r="K14" i="40"/>
  <c r="J16" i="41"/>
  <c r="W7" i="42"/>
  <c r="J7" i="42"/>
  <c r="K7" i="42"/>
  <c r="W10" i="43"/>
  <c r="P10" i="43"/>
  <c r="M10" i="43"/>
  <c r="J21" i="43"/>
  <c r="I26" i="40"/>
  <c r="I10" i="41"/>
  <c r="BE46" i="43"/>
  <c r="BF46" i="43"/>
  <c r="AW19" i="43"/>
  <c r="BJ19" i="43" s="1"/>
  <c r="W23" i="39"/>
  <c r="I23" i="39"/>
  <c r="N23" i="39"/>
  <c r="K23" i="39"/>
  <c r="R23" i="39"/>
  <c r="Q23" i="39"/>
  <c r="W12" i="41"/>
  <c r="K12" i="41"/>
  <c r="I12" i="41"/>
  <c r="I25" i="41"/>
  <c r="I24" i="42"/>
  <c r="J24" i="42"/>
  <c r="I12" i="43"/>
  <c r="R21" i="43"/>
  <c r="K10" i="43"/>
  <c r="L7" i="43"/>
  <c r="W15" i="41"/>
  <c r="O15" i="41"/>
  <c r="P15" i="41"/>
  <c r="M17" i="39"/>
  <c r="P16" i="41"/>
  <c r="M26" i="41"/>
  <c r="Q24" i="42"/>
  <c r="K17" i="43"/>
  <c r="AN12" i="40"/>
  <c r="BA12" i="40" s="1"/>
  <c r="AN39" i="40"/>
  <c r="AM39" i="40"/>
  <c r="I20" i="43"/>
  <c r="AN51" i="39"/>
  <c r="AM51" i="39"/>
  <c r="AN24" i="39"/>
  <c r="BA24" i="39" s="1"/>
  <c r="AN40" i="39"/>
  <c r="AM40" i="39"/>
  <c r="AN13" i="39"/>
  <c r="BA13" i="39" s="1"/>
  <c r="W23" i="40"/>
  <c r="O23" i="40"/>
  <c r="M23" i="40"/>
  <c r="I23" i="40"/>
  <c r="L23" i="40"/>
  <c r="W7" i="39"/>
  <c r="Q7" i="39"/>
  <c r="N7" i="39"/>
  <c r="K7" i="39"/>
  <c r="W26" i="43"/>
  <c r="J26" i="43"/>
  <c r="N26" i="43"/>
  <c r="W25" i="39"/>
  <c r="I25" i="39"/>
  <c r="K25" i="39"/>
  <c r="W11" i="43"/>
  <c r="R11" i="43"/>
  <c r="N11" i="43"/>
  <c r="O7" i="39"/>
  <c r="O11" i="43"/>
  <c r="N16" i="43"/>
  <c r="W25" i="42"/>
  <c r="I25" i="42"/>
  <c r="M25" i="42"/>
  <c r="I22" i="41"/>
  <c r="R7" i="42"/>
  <c r="W12" i="43"/>
  <c r="P12" i="43"/>
  <c r="N12" i="43"/>
  <c r="W9" i="43"/>
  <c r="Q9" i="43"/>
  <c r="O9" i="43"/>
  <c r="L9" i="43"/>
  <c r="P9" i="43"/>
  <c r="W14" i="43"/>
  <c r="J14" i="43"/>
  <c r="R25" i="40"/>
  <c r="J9" i="41"/>
  <c r="K9" i="41"/>
  <c r="J14" i="40"/>
  <c r="W18" i="40"/>
  <c r="R18" i="40"/>
  <c r="K18" i="40"/>
  <c r="O18" i="40"/>
  <c r="Q17" i="39"/>
  <c r="W17" i="39"/>
  <c r="K17" i="39"/>
  <c r="I22" i="42"/>
  <c r="L24" i="42"/>
  <c r="W19" i="43"/>
  <c r="Q19" i="43"/>
  <c r="Q26" i="43"/>
  <c r="W12" i="40"/>
  <c r="M12" i="40"/>
  <c r="O12" i="40"/>
  <c r="P12" i="40"/>
  <c r="J11" i="43"/>
  <c r="AV47" i="39"/>
  <c r="AU47" i="39"/>
  <c r="AR20" i="39"/>
  <c r="BE20" i="39" s="1"/>
  <c r="BF36" i="41"/>
  <c r="BE36" i="41"/>
  <c r="AW9" i="41"/>
  <c r="BJ9" i="41" s="1"/>
  <c r="I7" i="39"/>
  <c r="AV52" i="41"/>
  <c r="AR25" i="41"/>
  <c r="BE25" i="41" s="1"/>
  <c r="AU52" i="41"/>
  <c r="W21" i="43"/>
  <c r="L21" i="43"/>
  <c r="N21" i="43"/>
  <c r="W24" i="40"/>
  <c r="P24" i="40"/>
  <c r="K24" i="40"/>
  <c r="M24" i="40"/>
  <c r="L24" i="40"/>
  <c r="J25" i="39"/>
  <c r="M16" i="42"/>
  <c r="W23" i="43"/>
  <c r="R23" i="43"/>
  <c r="I11" i="43"/>
  <c r="Q16" i="42"/>
  <c r="O26" i="43"/>
  <c r="R16" i="41"/>
  <c r="W22" i="40"/>
  <c r="O22" i="40"/>
  <c r="N22" i="40"/>
  <c r="P22" i="40"/>
  <c r="W22" i="41"/>
  <c r="O22" i="41"/>
  <c r="AS9" i="43"/>
  <c r="BF9" i="43" s="1"/>
  <c r="AX36" i="43"/>
  <c r="AW36" i="43"/>
  <c r="W22" i="43"/>
  <c r="R22" i="43"/>
  <c r="L22" i="43"/>
  <c r="J22" i="43"/>
  <c r="I9" i="43"/>
  <c r="O25" i="42"/>
  <c r="I14" i="43"/>
  <c r="Q10" i="41"/>
  <c r="K16" i="42"/>
  <c r="W19" i="40"/>
  <c r="O19" i="40"/>
  <c r="M19" i="40"/>
  <c r="Q19" i="40"/>
  <c r="O16" i="43"/>
  <c r="M21" i="43"/>
  <c r="I18" i="40"/>
  <c r="W26" i="41"/>
  <c r="N26" i="41"/>
  <c r="O26" i="41"/>
  <c r="K26" i="41"/>
  <c r="W22" i="42"/>
  <c r="O22" i="42"/>
  <c r="M18" i="40"/>
  <c r="N23" i="42"/>
  <c r="R24" i="42"/>
  <c r="Q17" i="43"/>
  <c r="K21" i="43"/>
  <c r="R10" i="41"/>
  <c r="J23" i="39"/>
  <c r="R17" i="39"/>
  <c r="W14" i="42"/>
  <c r="K14" i="42"/>
  <c r="R14" i="42"/>
  <c r="L14" i="42"/>
  <c r="N10" i="41"/>
  <c r="N14" i="43"/>
  <c r="R16" i="42"/>
  <c r="I19" i="43"/>
  <c r="K14" i="43"/>
  <c r="Q9" i="41"/>
  <c r="R15" i="38"/>
  <c r="BE42" i="38" s="1"/>
  <c r="I15" i="38"/>
  <c r="AN15" i="38" s="1"/>
  <c r="BA15" i="38" s="1"/>
  <c r="M15" i="38"/>
  <c r="AR15" i="38" s="1"/>
  <c r="BE15" i="38" s="1"/>
  <c r="O15" i="38"/>
  <c r="AT15" i="38" s="1"/>
  <c r="BG15" i="38" s="1"/>
  <c r="K15" i="38"/>
  <c r="AR42" i="38" s="1"/>
  <c r="J15" i="38"/>
  <c r="AP42" i="38" s="1"/>
  <c r="Q15" i="38"/>
  <c r="AV15" i="38" s="1"/>
  <c r="BI15" i="38" s="1"/>
  <c r="P15" i="38"/>
  <c r="AU15" i="38" s="1"/>
  <c r="BH15" i="38" s="1"/>
  <c r="L15" i="38"/>
  <c r="AQ15" i="38" s="1"/>
  <c r="BD15" i="38" s="1"/>
  <c r="N15" i="38"/>
  <c r="AS15" i="38" s="1"/>
  <c r="BF15" i="38" s="1"/>
  <c r="P18" i="38"/>
  <c r="BA45" i="38" s="1"/>
  <c r="O18" i="38"/>
  <c r="AY45" i="38" s="1"/>
  <c r="M18" i="38"/>
  <c r="AV45" i="38" s="1"/>
  <c r="L14" i="38"/>
  <c r="AT41" i="38" s="1"/>
  <c r="P19" i="38"/>
  <c r="BB46" i="38" s="1"/>
  <c r="R25" i="38"/>
  <c r="BE52" i="38" s="1"/>
  <c r="M19" i="38"/>
  <c r="AU46" i="38" s="1"/>
  <c r="I9" i="38"/>
  <c r="AN36" i="38" s="1"/>
  <c r="I14" i="38"/>
  <c r="AN41" i="38" s="1"/>
  <c r="I20" i="38"/>
  <c r="AN20" i="38" s="1"/>
  <c r="BA20" i="38" s="1"/>
  <c r="J18" i="38"/>
  <c r="AO18" i="38" s="1"/>
  <c r="BB18" i="38" s="1"/>
  <c r="K14" i="38"/>
  <c r="AQ41" i="38" s="1"/>
  <c r="Q24" i="38"/>
  <c r="AV24" i="38" s="1"/>
  <c r="BI24" i="38" s="1"/>
  <c r="L26" i="38"/>
  <c r="AS53" i="38" s="1"/>
  <c r="J24" i="38"/>
  <c r="AO51" i="38" s="1"/>
  <c r="O13" i="38"/>
  <c r="AY40" i="38" s="1"/>
  <c r="R14" i="38"/>
  <c r="BE41" i="38" s="1"/>
  <c r="O26" i="38"/>
  <c r="AY53" i="38" s="1"/>
  <c r="M26" i="38"/>
  <c r="AU53" i="38" s="1"/>
  <c r="N16" i="38"/>
  <c r="AS16" i="38" s="1"/>
  <c r="BF16" i="38" s="1"/>
  <c r="I22" i="38"/>
  <c r="AN49" i="38" s="1"/>
  <c r="R18" i="38"/>
  <c r="BF45" i="38" s="1"/>
  <c r="Q16" i="38"/>
  <c r="BD43" i="38" s="1"/>
  <c r="Q7" i="38"/>
  <c r="AV7" i="38" s="1"/>
  <c r="BI7" i="38" s="1"/>
  <c r="J16" i="38"/>
  <c r="AO43" i="38" s="1"/>
  <c r="P26" i="38"/>
  <c r="BB53" i="38" s="1"/>
  <c r="I19" i="38"/>
  <c r="AN46" i="38" s="1"/>
  <c r="R10" i="38"/>
  <c r="BE37" i="38" s="1"/>
  <c r="R9" i="38"/>
  <c r="BF36" i="38" s="1"/>
  <c r="O22" i="38"/>
  <c r="AY49" i="38" s="1"/>
  <c r="Q10" i="38"/>
  <c r="AV10" i="38" s="1"/>
  <c r="BI10" i="38" s="1"/>
  <c r="M22" i="38"/>
  <c r="AU49" i="38" s="1"/>
  <c r="N19" i="38"/>
  <c r="AS19" i="38" s="1"/>
  <c r="BF19" i="38" s="1"/>
  <c r="O10" i="38"/>
  <c r="AT10" i="38" s="1"/>
  <c r="BG10" i="38" s="1"/>
  <c r="N10" i="38"/>
  <c r="AS10" i="38" s="1"/>
  <c r="BF10" i="38" s="1"/>
  <c r="N23" i="38"/>
  <c r="AW50" i="38" s="1"/>
  <c r="M9" i="38"/>
  <c r="AV36" i="38" s="1"/>
  <c r="M13" i="38"/>
  <c r="AV40" i="38" s="1"/>
  <c r="N8" i="38"/>
  <c r="AW35" i="38" s="1"/>
  <c r="I23" i="38"/>
  <c r="AN50" i="38" s="1"/>
  <c r="J10" i="38"/>
  <c r="AP37" i="38" s="1"/>
  <c r="M11" i="38"/>
  <c r="AR11" i="38" s="1"/>
  <c r="BE11" i="38" s="1"/>
  <c r="J25" i="38"/>
  <c r="AO25" i="38" s="1"/>
  <c r="BB25" i="38" s="1"/>
  <c r="I10" i="38"/>
  <c r="AN37" i="38" s="1"/>
  <c r="O9" i="38"/>
  <c r="AZ36" i="38" s="1"/>
  <c r="Q11" i="38"/>
  <c r="BC38" i="38" s="1"/>
  <c r="O25" i="38"/>
  <c r="AT25" i="38" s="1"/>
  <c r="BG25" i="38" s="1"/>
  <c r="K25" i="38"/>
  <c r="AP25" i="38" s="1"/>
  <c r="BC25" i="38" s="1"/>
  <c r="Q9" i="38"/>
  <c r="BC36" i="38" s="1"/>
  <c r="N24" i="38"/>
  <c r="AS24" i="38" s="1"/>
  <c r="BF24" i="38" s="1"/>
  <c r="L16" i="38"/>
  <c r="AQ16" i="38" s="1"/>
  <c r="BD16" i="38" s="1"/>
  <c r="R22" i="38"/>
  <c r="BE49" i="38" s="1"/>
  <c r="M24" i="38"/>
  <c r="AV51" i="38" s="1"/>
  <c r="P10" i="38"/>
  <c r="BB37" i="38" s="1"/>
  <c r="K11" i="38"/>
  <c r="AR38" i="38" s="1"/>
  <c r="L8" i="38"/>
  <c r="AT35" i="38" s="1"/>
  <c r="K19" i="38"/>
  <c r="AQ46" i="38" s="1"/>
  <c r="K22" i="38"/>
  <c r="AR49" i="38" s="1"/>
  <c r="M25" i="38"/>
  <c r="AU52" i="38" s="1"/>
  <c r="O23" i="38"/>
  <c r="AZ50" i="38" s="1"/>
  <c r="I16" i="38"/>
  <c r="AN16" i="38" s="1"/>
  <c r="BA16" i="38" s="1"/>
  <c r="J14" i="38"/>
  <c r="AO41" i="38" s="1"/>
  <c r="O11" i="38"/>
  <c r="AY38" i="38" s="1"/>
  <c r="N26" i="38"/>
  <c r="AS26" i="38" s="1"/>
  <c r="BF26" i="38" s="1"/>
  <c r="P11" i="38"/>
  <c r="BB38" i="38" s="1"/>
  <c r="M23" i="38"/>
  <c r="AV50" i="38" s="1"/>
  <c r="R23" i="38"/>
  <c r="BE50" i="38" s="1"/>
  <c r="P23" i="38"/>
  <c r="BA50" i="38" s="1"/>
  <c r="P12" i="38"/>
  <c r="BA39" i="38" s="1"/>
  <c r="I12" i="38"/>
  <c r="AN39" i="38" s="1"/>
  <c r="N13" i="38"/>
  <c r="AX40" i="38" s="1"/>
  <c r="J19" i="38"/>
  <c r="AO19" i="38" s="1"/>
  <c r="BB19" i="38" s="1"/>
  <c r="R16" i="38"/>
  <c r="BE43" i="38" s="1"/>
  <c r="L10" i="38"/>
  <c r="AQ10" i="38" s="1"/>
  <c r="BD10" i="38" s="1"/>
  <c r="L11" i="38"/>
  <c r="AT38" i="38" s="1"/>
  <c r="N18" i="38"/>
  <c r="AW45" i="38" s="1"/>
  <c r="Q23" i="38"/>
  <c r="BC50" i="38" s="1"/>
  <c r="J23" i="38"/>
  <c r="AP50" i="38" s="1"/>
  <c r="K10" i="38"/>
  <c r="AP10" i="38" s="1"/>
  <c r="BC10" i="38" s="1"/>
  <c r="K16" i="38"/>
  <c r="AR43" i="38" s="1"/>
  <c r="BD49" i="38"/>
  <c r="BC49" i="38"/>
  <c r="AV22" i="38"/>
  <c r="BI22" i="38" s="1"/>
  <c r="AN40" i="38"/>
  <c r="AM40" i="38"/>
  <c r="AN13" i="38"/>
  <c r="BA13" i="38" s="1"/>
  <c r="AZ39" i="38"/>
  <c r="AY39" i="38"/>
  <c r="AT12" i="38"/>
  <c r="BG12" i="38" s="1"/>
  <c r="AX38" i="38"/>
  <c r="AW38" i="38"/>
  <c r="AS11" i="38"/>
  <c r="BF11" i="38" s="1"/>
  <c r="AR35" i="38"/>
  <c r="AQ35" i="38"/>
  <c r="AP8" i="38"/>
  <c r="BC8" i="38" s="1"/>
  <c r="BF46" i="38"/>
  <c r="BE46" i="38"/>
  <c r="AW19" i="38"/>
  <c r="BJ19" i="38" s="1"/>
  <c r="BE51" i="38"/>
  <c r="AW24" i="38"/>
  <c r="BJ24" i="38" s="1"/>
  <c r="BF51" i="38"/>
  <c r="BE53" i="38"/>
  <c r="AW26" i="38"/>
  <c r="BJ26" i="38" s="1"/>
  <c r="BF53" i="38"/>
  <c r="AZ44" i="38"/>
  <c r="AY44" i="38"/>
  <c r="AT17" i="38"/>
  <c r="BG17" i="38" s="1"/>
  <c r="AR48" i="38"/>
  <c r="AQ48" i="38"/>
  <c r="AP21" i="38"/>
  <c r="BC21" i="38" s="1"/>
  <c r="AQ34" i="38"/>
  <c r="AR34" i="38"/>
  <c r="AP7" i="38"/>
  <c r="BC7" i="38" s="1"/>
  <c r="J17" i="38"/>
  <c r="I21" i="38"/>
  <c r="W20" i="38"/>
  <c r="O20" i="38"/>
  <c r="W7" i="38"/>
  <c r="I7" i="38"/>
  <c r="L7" i="38"/>
  <c r="N12" i="38"/>
  <c r="M8" i="38"/>
  <c r="N7" i="38"/>
  <c r="K17" i="38"/>
  <c r="BC52" i="38"/>
  <c r="AV25" i="38"/>
  <c r="BI25" i="38" s="1"/>
  <c r="BD52" i="38"/>
  <c r="K20" i="38"/>
  <c r="Q13" i="38"/>
  <c r="P22" i="38"/>
  <c r="M17" i="38"/>
  <c r="W9" i="38"/>
  <c r="L9" i="38"/>
  <c r="J9" i="38"/>
  <c r="K9" i="38"/>
  <c r="L17" i="38"/>
  <c r="N17" i="38"/>
  <c r="W14" i="38"/>
  <c r="N14" i="38"/>
  <c r="O14" i="38"/>
  <c r="J20" i="38"/>
  <c r="N9" i="38"/>
  <c r="W25" i="38"/>
  <c r="I25" i="38"/>
  <c r="Q26" i="38"/>
  <c r="M10" i="38"/>
  <c r="P24" i="38"/>
  <c r="K23" i="38"/>
  <c r="L25" i="38"/>
  <c r="W21" i="38"/>
  <c r="M21" i="38"/>
  <c r="L21" i="38"/>
  <c r="J21" i="38"/>
  <c r="W8" i="38"/>
  <c r="R8" i="38"/>
  <c r="O8" i="38"/>
  <c r="P8" i="38"/>
  <c r="Q8" i="38"/>
  <c r="P21" i="38"/>
  <c r="L20" i="38"/>
  <c r="J8" i="38"/>
  <c r="BA36" i="38"/>
  <c r="AU9" i="38"/>
  <c r="BH9" i="38" s="1"/>
  <c r="BB36" i="38"/>
  <c r="J7" i="38"/>
  <c r="I8" i="38"/>
  <c r="N20" i="38"/>
  <c r="O7" i="38"/>
  <c r="R20" i="38"/>
  <c r="W22" i="38"/>
  <c r="J22" i="38"/>
  <c r="L22" i="38"/>
  <c r="Q20" i="38"/>
  <c r="M7" i="38"/>
  <c r="J11" i="38"/>
  <c r="I11" i="38"/>
  <c r="W11" i="38"/>
  <c r="R11" i="38"/>
  <c r="P7" i="38"/>
  <c r="M20" i="38"/>
  <c r="R7" i="38"/>
  <c r="W19" i="38"/>
  <c r="O19" i="38"/>
  <c r="L19" i="38"/>
  <c r="N21" i="38"/>
  <c r="Q14" i="38"/>
  <c r="W17" i="38"/>
  <c r="R17" i="38"/>
  <c r="P17" i="38"/>
  <c r="W12" i="38"/>
  <c r="Q12" i="38"/>
  <c r="R12" i="38"/>
  <c r="I17" i="38"/>
  <c r="O21" i="38"/>
  <c r="W24" i="38"/>
  <c r="L24" i="38"/>
  <c r="O24" i="38"/>
  <c r="J12" i="38"/>
  <c r="W13" i="38"/>
  <c r="L13" i="38"/>
  <c r="J13" i="38"/>
  <c r="K13" i="38"/>
  <c r="Q17" i="38"/>
  <c r="AT45" i="38"/>
  <c r="AS45" i="38"/>
  <c r="AQ18" i="38"/>
  <c r="BD18" i="38" s="1"/>
  <c r="K24" i="38"/>
  <c r="W26" i="38"/>
  <c r="K26" i="38"/>
  <c r="L12" i="38"/>
  <c r="W18" i="38"/>
  <c r="Q18" i="38"/>
  <c r="AV43" i="38"/>
  <c r="AU43" i="38"/>
  <c r="AR16" i="38"/>
  <c r="BE16" i="38" s="1"/>
  <c r="BB47" i="38"/>
  <c r="AU20" i="38"/>
  <c r="BH20" i="38" s="1"/>
  <c r="BA47" i="38"/>
  <c r="AV41" i="38"/>
  <c r="AU41" i="38"/>
  <c r="AR14" i="38"/>
  <c r="BE14" i="38" s="1"/>
  <c r="I24" i="38"/>
  <c r="K18" i="38"/>
  <c r="J26" i="38"/>
  <c r="K12" i="38"/>
  <c r="P13" i="38"/>
  <c r="Q21" i="38"/>
  <c r="P14" i="38"/>
  <c r="R21" i="38"/>
  <c r="N25" i="38"/>
  <c r="Q19" i="38"/>
  <c r="W16" i="38"/>
  <c r="P16" i="38"/>
  <c r="L23" i="38"/>
  <c r="N22" i="38"/>
  <c r="I26" i="38"/>
  <c r="M12" i="38"/>
  <c r="O16" i="38"/>
  <c r="R13" i="38"/>
  <c r="I18" i="38"/>
  <c r="P25" i="38"/>
  <c r="X8" i="37"/>
  <c r="W8" i="37" s="1"/>
  <c r="X24" i="37"/>
  <c r="I24" i="37" s="1"/>
  <c r="X21" i="37"/>
  <c r="W21" i="37" s="1"/>
  <c r="X7" i="37"/>
  <c r="R7" i="37" s="1"/>
  <c r="X22" i="37"/>
  <c r="W22" i="37" s="1"/>
  <c r="X10" i="37"/>
  <c r="J10" i="37" s="1"/>
  <c r="X9" i="37"/>
  <c r="N9" i="37" s="1"/>
  <c r="X16" i="37"/>
  <c r="M16" i="37" s="1"/>
  <c r="X15" i="37"/>
  <c r="W15" i="37" s="1"/>
  <c r="X25" i="37"/>
  <c r="W25" i="37" s="1"/>
  <c r="X18" i="37"/>
  <c r="M18" i="37" s="1"/>
  <c r="X13" i="37"/>
  <c r="Q13" i="37" s="1"/>
  <c r="X20" i="37"/>
  <c r="I20" i="37" s="1"/>
  <c r="X27" i="37"/>
  <c r="X17" i="37"/>
  <c r="P17" i="37" s="1"/>
  <c r="X19" i="37"/>
  <c r="R19" i="37" s="1"/>
  <c r="X14" i="37"/>
  <c r="W14" i="37" s="1"/>
  <c r="X11" i="37"/>
  <c r="Q11" i="37" s="1"/>
  <c r="X12" i="37"/>
  <c r="R12" i="37" s="1"/>
  <c r="X26" i="37"/>
  <c r="P26" i="37" s="1"/>
  <c r="X23" i="37"/>
  <c r="O23" i="37" s="1"/>
  <c r="AG27" i="36"/>
  <c r="AG28" i="36"/>
  <c r="AH28" i="36" s="1"/>
  <c r="AG25" i="36"/>
  <c r="AG17" i="36"/>
  <c r="AG26" i="36"/>
  <c r="AG13" i="36"/>
  <c r="AG29" i="36"/>
  <c r="AH29" i="36" s="1"/>
  <c r="AG15" i="36"/>
  <c r="AG24" i="36"/>
  <c r="AG12" i="36"/>
  <c r="K12" i="36" s="1"/>
  <c r="AG11" i="36"/>
  <c r="AG23" i="36"/>
  <c r="AG20" i="36"/>
  <c r="AG18" i="36"/>
  <c r="AG16" i="36"/>
  <c r="AG21" i="36"/>
  <c r="AH21" i="36" s="1"/>
  <c r="AG22" i="36"/>
  <c r="AH22" i="36" s="1"/>
  <c r="AG6" i="36"/>
  <c r="X7" i="35"/>
  <c r="K7" i="35" s="1"/>
  <c r="X16" i="35"/>
  <c r="I16" i="35" s="1"/>
  <c r="X13" i="35"/>
  <c r="J13" i="35" s="1"/>
  <c r="X22" i="35"/>
  <c r="N22" i="35" s="1"/>
  <c r="X12" i="35"/>
  <c r="N12" i="35" s="1"/>
  <c r="X17" i="35"/>
  <c r="P17" i="35" s="1"/>
  <c r="X14" i="35"/>
  <c r="Q14" i="35" s="1"/>
  <c r="X27" i="35"/>
  <c r="X23" i="35"/>
  <c r="J23" i="35" s="1"/>
  <c r="X24" i="35"/>
  <c r="O24" i="35" s="1"/>
  <c r="X9" i="35"/>
  <c r="J9" i="35" s="1"/>
  <c r="X8" i="35"/>
  <c r="J8" i="35" s="1"/>
  <c r="X10" i="35"/>
  <c r="N10" i="35" s="1"/>
  <c r="X19" i="35"/>
  <c r="L19" i="35" s="1"/>
  <c r="X20" i="35"/>
  <c r="N20" i="35" s="1"/>
  <c r="X11" i="35"/>
  <c r="I11" i="35" s="1"/>
  <c r="X18" i="35"/>
  <c r="W18" i="35" s="1"/>
  <c r="X15" i="35"/>
  <c r="N15" i="35" s="1"/>
  <c r="X26" i="35"/>
  <c r="N26" i="35" s="1"/>
  <c r="X21" i="35"/>
  <c r="L21" i="35" s="1"/>
  <c r="X25" i="35"/>
  <c r="M25" i="35" s="1"/>
  <c r="L12" i="36" l="1"/>
  <c r="J18" i="36"/>
  <c r="AK84" i="36" s="1"/>
  <c r="AH18" i="36"/>
  <c r="AH12" i="36"/>
  <c r="AH17" i="36"/>
  <c r="J17" i="36"/>
  <c r="AK83" i="36" s="1"/>
  <c r="S20" i="36"/>
  <c r="BD86" i="36" s="1"/>
  <c r="AH20" i="36"/>
  <c r="Q10" i="36"/>
  <c r="AZ76" i="36" s="1"/>
  <c r="R19" i="36"/>
  <c r="BB85" i="36" s="1"/>
  <c r="AH19" i="36"/>
  <c r="Q25" i="36"/>
  <c r="AZ91" i="36" s="1"/>
  <c r="AH25" i="36"/>
  <c r="K16" i="36"/>
  <c r="AL16" i="36" s="1"/>
  <c r="AX16" i="36" s="1"/>
  <c r="AH16" i="36"/>
  <c r="Q23" i="36"/>
  <c r="AY89" i="36" s="1"/>
  <c r="AH23" i="36"/>
  <c r="J24" i="36"/>
  <c r="AK90" i="36" s="1"/>
  <c r="AH24" i="36"/>
  <c r="M13" i="36"/>
  <c r="AQ79" i="36" s="1"/>
  <c r="AH13" i="36"/>
  <c r="Q11" i="36"/>
  <c r="AZ77" i="36" s="1"/>
  <c r="AH11" i="36"/>
  <c r="R15" i="36"/>
  <c r="BA81" i="36" s="1"/>
  <c r="AH15" i="36"/>
  <c r="M26" i="36"/>
  <c r="AQ92" i="36" s="1"/>
  <c r="AH26" i="36"/>
  <c r="O27" i="36"/>
  <c r="AV93" i="36" s="1"/>
  <c r="AH27" i="36"/>
  <c r="BC27" i="44"/>
  <c r="AQ31" i="44"/>
  <c r="AQ79" i="44" s="1"/>
  <c r="AR31" i="44"/>
  <c r="AR61" i="44" s="1"/>
  <c r="BE77" i="44"/>
  <c r="BE72" i="44"/>
  <c r="BE78" i="44"/>
  <c r="BE79" i="44"/>
  <c r="BE58" i="44"/>
  <c r="BE66" i="44"/>
  <c r="BJ27" i="44"/>
  <c r="BE75" i="44"/>
  <c r="BE60" i="44"/>
  <c r="BE68" i="44"/>
  <c r="BE74" i="44"/>
  <c r="BE76" i="44"/>
  <c r="BE82" i="44"/>
  <c r="BE73" i="44"/>
  <c r="BE27" i="44"/>
  <c r="BE65" i="44"/>
  <c r="BE67" i="44"/>
  <c r="BE63" i="44"/>
  <c r="BE61" i="44"/>
  <c r="BE81" i="44"/>
  <c r="AX31" i="44"/>
  <c r="AX71" i="44" s="1"/>
  <c r="AM31" i="44"/>
  <c r="AM71" i="44" s="1"/>
  <c r="BF31" i="44"/>
  <c r="BF72" i="44" s="1"/>
  <c r="BE62" i="44"/>
  <c r="BE69" i="44"/>
  <c r="AN31" i="44"/>
  <c r="AN77" i="44" s="1"/>
  <c r="AW31" i="44"/>
  <c r="AW58" i="44" s="1"/>
  <c r="BE70" i="44"/>
  <c r="BE64" i="44"/>
  <c r="BE71" i="44"/>
  <c r="AV31" i="44"/>
  <c r="AV66" i="44" s="1"/>
  <c r="AU31" i="44"/>
  <c r="AU75" i="44" s="1"/>
  <c r="BF27" i="44"/>
  <c r="AO31" i="44"/>
  <c r="AO82" i="44" s="1"/>
  <c r="AP31" i="44"/>
  <c r="AP74" i="44" s="1"/>
  <c r="BE59" i="44"/>
  <c r="AS31" i="44"/>
  <c r="AS78" i="44" s="1"/>
  <c r="AT31" i="44"/>
  <c r="AT79" i="44" s="1"/>
  <c r="BD27" i="44"/>
  <c r="BH27" i="44"/>
  <c r="BA31" i="44"/>
  <c r="BA73" i="44" s="1"/>
  <c r="BB31" i="44"/>
  <c r="BB77" i="44" s="1"/>
  <c r="AY31" i="44"/>
  <c r="AY74" i="44" s="1"/>
  <c r="BG27" i="44"/>
  <c r="AZ31" i="44"/>
  <c r="AZ79" i="44" s="1"/>
  <c r="BC31" i="44"/>
  <c r="BC76" i="44" s="1"/>
  <c r="BI27" i="44"/>
  <c r="BD31" i="44"/>
  <c r="BD77" i="44" s="1"/>
  <c r="AO13" i="43"/>
  <c r="BB13" i="43" s="1"/>
  <c r="AO40" i="43"/>
  <c r="BB46" i="43"/>
  <c r="AV49" i="43"/>
  <c r="AR22" i="43"/>
  <c r="BE22" i="43" s="1"/>
  <c r="AO50" i="43"/>
  <c r="AQ19" i="43"/>
  <c r="BD19" i="43" s="1"/>
  <c r="AQ20" i="43"/>
  <c r="BD20" i="43" s="1"/>
  <c r="AO19" i="43"/>
  <c r="BB19" i="43" s="1"/>
  <c r="AP46" i="43"/>
  <c r="AU19" i="43"/>
  <c r="BH19" i="43" s="1"/>
  <c r="AV34" i="43"/>
  <c r="AW17" i="43"/>
  <c r="BJ17" i="43" s="1"/>
  <c r="BE44" i="43"/>
  <c r="AV20" i="43"/>
  <c r="BI20" i="43" s="1"/>
  <c r="AY34" i="43"/>
  <c r="AT40" i="43"/>
  <c r="BA43" i="43"/>
  <c r="AU42" i="43"/>
  <c r="BC50" i="43"/>
  <c r="AZ34" i="43"/>
  <c r="AP19" i="43"/>
  <c r="BC19" i="43" s="1"/>
  <c r="AQ26" i="43"/>
  <c r="BD26" i="43" s="1"/>
  <c r="AN18" i="43"/>
  <c r="BA18" i="43" s="1"/>
  <c r="AR14" i="43"/>
  <c r="BE14" i="43" s="1"/>
  <c r="AR46" i="43"/>
  <c r="AQ13" i="43"/>
  <c r="BD13" i="43" s="1"/>
  <c r="BA38" i="43"/>
  <c r="AV41" i="43"/>
  <c r="AT10" i="43"/>
  <c r="BG10" i="43" s="1"/>
  <c r="AV53" i="43"/>
  <c r="AP13" i="43"/>
  <c r="BC13" i="43" s="1"/>
  <c r="AQ36" i="43"/>
  <c r="BB43" i="43"/>
  <c r="AR26" i="43"/>
  <c r="BE26" i="43" s="1"/>
  <c r="AM45" i="43"/>
  <c r="AO17" i="43"/>
  <c r="BB17" i="43" s="1"/>
  <c r="BB38" i="43"/>
  <c r="AO44" i="43"/>
  <c r="AZ46" i="43"/>
  <c r="AP11" i="43"/>
  <c r="BC11" i="43" s="1"/>
  <c r="AR39" i="43"/>
  <c r="AT53" i="43"/>
  <c r="AS47" i="43"/>
  <c r="BA49" i="43"/>
  <c r="AR40" i="43"/>
  <c r="AM44" i="43"/>
  <c r="AU22" i="43"/>
  <c r="BH22" i="43" s="1"/>
  <c r="AP47" i="43"/>
  <c r="BB50" i="43"/>
  <c r="AO20" i="43"/>
  <c r="BB20" i="43" s="1"/>
  <c r="AP8" i="43"/>
  <c r="BC8" i="43" s="1"/>
  <c r="AO9" i="43"/>
  <c r="BB9" i="43" s="1"/>
  <c r="AR36" i="43"/>
  <c r="BC47" i="43"/>
  <c r="AT13" i="43"/>
  <c r="BG13" i="43" s="1"/>
  <c r="AV22" i="43"/>
  <c r="BI22" i="43" s="1"/>
  <c r="AY40" i="43"/>
  <c r="AR12" i="43"/>
  <c r="BE12" i="43" s="1"/>
  <c r="BD49" i="43"/>
  <c r="AX49" i="43"/>
  <c r="AW37" i="43"/>
  <c r="BB40" i="43"/>
  <c r="BF37" i="43"/>
  <c r="AY37" i="43"/>
  <c r="AP50" i="43"/>
  <c r="AX37" i="43"/>
  <c r="BD50" i="43"/>
  <c r="AU39" i="43"/>
  <c r="AS22" i="43"/>
  <c r="BF22" i="43" s="1"/>
  <c r="AQ23" i="43"/>
  <c r="BD23" i="43" s="1"/>
  <c r="AN21" i="43"/>
  <c r="BA21" i="43" s="1"/>
  <c r="AZ49" i="43"/>
  <c r="AO36" i="43"/>
  <c r="AS50" i="43"/>
  <c r="AN48" i="43"/>
  <c r="U22" i="43"/>
  <c r="AQ34" i="43"/>
  <c r="BA40" i="43"/>
  <c r="AQ12" i="43"/>
  <c r="BD12" i="43" s="1"/>
  <c r="AU50" i="43"/>
  <c r="AT22" i="43"/>
  <c r="BG22" i="43" s="1"/>
  <c r="BE47" i="43"/>
  <c r="BD37" i="43"/>
  <c r="AS19" i="43"/>
  <c r="BF19" i="43" s="1"/>
  <c r="AT39" i="43"/>
  <c r="AR35" i="43"/>
  <c r="AP37" i="43"/>
  <c r="BA47" i="43"/>
  <c r="AW20" i="43"/>
  <c r="BJ20" i="43" s="1"/>
  <c r="AR23" i="43"/>
  <c r="BE23" i="43" s="1"/>
  <c r="BB47" i="43"/>
  <c r="BA50" i="43"/>
  <c r="AN35" i="43"/>
  <c r="AP39" i="43"/>
  <c r="AW10" i="43"/>
  <c r="BJ10" i="43" s="1"/>
  <c r="AU38" i="43"/>
  <c r="AT37" i="43"/>
  <c r="BB41" i="43"/>
  <c r="BC37" i="43"/>
  <c r="AR34" i="43"/>
  <c r="AN44" i="43"/>
  <c r="AS37" i="43"/>
  <c r="AT19" i="43"/>
  <c r="BG19" i="43" s="1"/>
  <c r="AW34" i="43"/>
  <c r="AM35" i="43"/>
  <c r="BC40" i="43"/>
  <c r="AX50" i="43"/>
  <c r="AS13" i="43"/>
  <c r="BF13" i="43" s="1"/>
  <c r="AW26" i="43"/>
  <c r="BJ26" i="43" s="1"/>
  <c r="BB48" i="43"/>
  <c r="AY50" i="43"/>
  <c r="AU21" i="43"/>
  <c r="BH21" i="43" s="1"/>
  <c r="AR16" i="43"/>
  <c r="BE16" i="43" s="1"/>
  <c r="AT23" i="43"/>
  <c r="BG23" i="43" s="1"/>
  <c r="AO12" i="43"/>
  <c r="BB12" i="43" s="1"/>
  <c r="AV38" i="43"/>
  <c r="AW44" i="43"/>
  <c r="AW40" i="43"/>
  <c r="BF53" i="43"/>
  <c r="BC39" i="43"/>
  <c r="AU14" i="43"/>
  <c r="BH14" i="43" s="1"/>
  <c r="AY44" i="43"/>
  <c r="AT14" i="43"/>
  <c r="BG14" i="43" s="1"/>
  <c r="AN22" i="43"/>
  <c r="BA22" i="43" s="1"/>
  <c r="R4" i="43"/>
  <c r="BJ27" i="43" s="1"/>
  <c r="AN49" i="43"/>
  <c r="AT20" i="43"/>
  <c r="BG20" i="43" s="1"/>
  <c r="AQ11" i="43"/>
  <c r="BD11" i="43" s="1"/>
  <c r="BE34" i="43"/>
  <c r="P4" i="43"/>
  <c r="AX46" i="43"/>
  <c r="AW9" i="43"/>
  <c r="BJ9" i="43" s="1"/>
  <c r="AQ15" i="43"/>
  <c r="BD15" i="43" s="1"/>
  <c r="AV14" i="43"/>
  <c r="BI14" i="43" s="1"/>
  <c r="U10" i="43"/>
  <c r="AT43" i="43"/>
  <c r="BD40" i="43"/>
  <c r="AS38" i="43"/>
  <c r="AW7" i="43"/>
  <c r="BJ7" i="43" s="1"/>
  <c r="BE36" i="43"/>
  <c r="AR19" i="43"/>
  <c r="BE19" i="43" s="1"/>
  <c r="AS42" i="43"/>
  <c r="BD41" i="43"/>
  <c r="U13" i="43"/>
  <c r="AS23" i="43"/>
  <c r="BF23" i="43" s="1"/>
  <c r="AR20" i="43"/>
  <c r="BE20" i="43" s="1"/>
  <c r="AR13" i="43"/>
  <c r="BE13" i="43" s="1"/>
  <c r="AV46" i="43"/>
  <c r="AT46" i="43"/>
  <c r="AS7" i="43"/>
  <c r="BF7" i="43" s="1"/>
  <c r="AO10" i="43"/>
  <c r="BB10" i="43" s="1"/>
  <c r="BB53" i="43"/>
  <c r="AP20" i="43"/>
  <c r="BC20" i="43" s="1"/>
  <c r="U21" i="43"/>
  <c r="AU26" i="43"/>
  <c r="BH26" i="43" s="1"/>
  <c r="AU47" i="43"/>
  <c r="AV40" i="43"/>
  <c r="AR50" i="43"/>
  <c r="AN40" i="43"/>
  <c r="AX44" i="43"/>
  <c r="AM40" i="43"/>
  <c r="U7" i="43"/>
  <c r="AP12" i="43"/>
  <c r="BC12" i="43" s="1"/>
  <c r="AR7" i="43"/>
  <c r="BE7" i="43" s="1"/>
  <c r="AV36" i="43"/>
  <c r="AN13" i="43"/>
  <c r="BA13" i="43" s="1"/>
  <c r="K4" i="43"/>
  <c r="AQ31" i="43" s="1"/>
  <c r="AQ77" i="43" s="1"/>
  <c r="N4" i="43"/>
  <c r="AX31" i="43" s="1"/>
  <c r="AX62" i="43" s="1"/>
  <c r="AU36" i="43"/>
  <c r="AR47" i="43"/>
  <c r="AZ47" i="43"/>
  <c r="AT17" i="43"/>
  <c r="BG17" i="43" s="1"/>
  <c r="AT44" i="43"/>
  <c r="AR17" i="43"/>
  <c r="BE17" i="43" s="1"/>
  <c r="AV12" i="43"/>
  <c r="BI12" i="43" s="1"/>
  <c r="AR38" i="43"/>
  <c r="AN16" i="43"/>
  <c r="BA16" i="43" s="1"/>
  <c r="AU43" i="43"/>
  <c r="AV42" i="43"/>
  <c r="AP23" i="43"/>
  <c r="BC23" i="43" s="1"/>
  <c r="AP26" i="43"/>
  <c r="BC26" i="43" s="1"/>
  <c r="AX47" i="43"/>
  <c r="AU7" i="43"/>
  <c r="BH7" i="43" s="1"/>
  <c r="AS41" i="43"/>
  <c r="AZ39" i="43"/>
  <c r="AV44" i="43"/>
  <c r="BA34" i="43"/>
  <c r="AQ14" i="43"/>
  <c r="BD14" i="43" s="1"/>
  <c r="AT12" i="43"/>
  <c r="BG12" i="43" s="1"/>
  <c r="AZ41" i="43"/>
  <c r="AQ16" i="43"/>
  <c r="BD16" i="43" s="1"/>
  <c r="AN43" i="43"/>
  <c r="AQ53" i="43"/>
  <c r="AS20" i="43"/>
  <c r="BF20" i="43" s="1"/>
  <c r="AQ17" i="43"/>
  <c r="BD17" i="43" s="1"/>
  <c r="I4" i="43"/>
  <c r="AM31" i="43" s="1"/>
  <c r="AM75" i="43" s="1"/>
  <c r="O4" i="43"/>
  <c r="AO47" i="42"/>
  <c r="AW15" i="42"/>
  <c r="BJ15" i="42" s="1"/>
  <c r="BF42" i="42"/>
  <c r="AV42" i="42"/>
  <c r="AR15" i="42"/>
  <c r="BE15" i="42" s="1"/>
  <c r="AQ15" i="42"/>
  <c r="BD15" i="42" s="1"/>
  <c r="AT42" i="42"/>
  <c r="AU15" i="42"/>
  <c r="BH15" i="42" s="1"/>
  <c r="BB42" i="42"/>
  <c r="AO20" i="42"/>
  <c r="BB20" i="42" s="1"/>
  <c r="AP42" i="42"/>
  <c r="BC47" i="42"/>
  <c r="AO15" i="42"/>
  <c r="BB15" i="42" s="1"/>
  <c r="AV20" i="42"/>
  <c r="BI20" i="42" s="1"/>
  <c r="AV15" i="42"/>
  <c r="BI15" i="42" s="1"/>
  <c r="BC42" i="42"/>
  <c r="AY47" i="42"/>
  <c r="AT20" i="42"/>
  <c r="BG20" i="42" s="1"/>
  <c r="AU51" i="42"/>
  <c r="AQ52" i="42"/>
  <c r="AR24" i="42"/>
  <c r="BE24" i="42" s="1"/>
  <c r="AS15" i="42"/>
  <c r="BF15" i="42" s="1"/>
  <c r="AW42" i="42"/>
  <c r="AR52" i="42"/>
  <c r="AV50" i="42"/>
  <c r="AU49" i="42"/>
  <c r="BB43" i="42"/>
  <c r="AU16" i="42"/>
  <c r="BH16" i="42" s="1"/>
  <c r="BB51" i="42"/>
  <c r="AZ50" i="42"/>
  <c r="AW37" i="42"/>
  <c r="AM36" i="42"/>
  <c r="AP49" i="42"/>
  <c r="BC41" i="42"/>
  <c r="BD41" i="42"/>
  <c r="AX43" i="42"/>
  <c r="AS10" i="42"/>
  <c r="BF10" i="42" s="1"/>
  <c r="AS35" i="42"/>
  <c r="AO49" i="42"/>
  <c r="AT35" i="42"/>
  <c r="AS16" i="42"/>
  <c r="BF16" i="42" s="1"/>
  <c r="AT23" i="42"/>
  <c r="BG23" i="42" s="1"/>
  <c r="AT50" i="42"/>
  <c r="AR20" i="42"/>
  <c r="BE20" i="42" s="1"/>
  <c r="AN9" i="42"/>
  <c r="BA9" i="42" s="1"/>
  <c r="AT52" i="42"/>
  <c r="AV41" i="42"/>
  <c r="AW52" i="42"/>
  <c r="AX52" i="42"/>
  <c r="BE44" i="42"/>
  <c r="AQ23" i="42"/>
  <c r="BD23" i="42" s="1"/>
  <c r="AP41" i="42"/>
  <c r="AO41" i="42"/>
  <c r="AQ25" i="42"/>
  <c r="BD25" i="42" s="1"/>
  <c r="AN41" i="42"/>
  <c r="AT36" i="42"/>
  <c r="BF52" i="42"/>
  <c r="AQ9" i="42"/>
  <c r="BD9" i="42" s="1"/>
  <c r="AP53" i="42"/>
  <c r="BA51" i="42"/>
  <c r="BB50" i="42"/>
  <c r="BA52" i="42"/>
  <c r="AQ51" i="42"/>
  <c r="BA50" i="42"/>
  <c r="AT43" i="42"/>
  <c r="AP24" i="42"/>
  <c r="BC24" i="42" s="1"/>
  <c r="AQ16" i="42"/>
  <c r="BD16" i="42" s="1"/>
  <c r="AN37" i="42"/>
  <c r="AY41" i="42"/>
  <c r="AZ34" i="42"/>
  <c r="AY43" i="42"/>
  <c r="AT34" i="42"/>
  <c r="AT7" i="42"/>
  <c r="BG7" i="42" s="1"/>
  <c r="AU47" i="42"/>
  <c r="AS49" i="42"/>
  <c r="AZ43" i="42"/>
  <c r="AW41" i="42"/>
  <c r="AQ22" i="42"/>
  <c r="BD22" i="42" s="1"/>
  <c r="BB36" i="42"/>
  <c r="BE52" i="42"/>
  <c r="AM41" i="42"/>
  <c r="AU9" i="42"/>
  <c r="BH9" i="42" s="1"/>
  <c r="AX41" i="42"/>
  <c r="AQ7" i="42"/>
  <c r="BD7" i="42" s="1"/>
  <c r="AN23" i="42"/>
  <c r="BA23" i="42" s="1"/>
  <c r="AU41" i="42"/>
  <c r="AN10" i="42"/>
  <c r="BA10" i="42" s="1"/>
  <c r="AM47" i="42"/>
  <c r="AN47" i="42"/>
  <c r="BE47" i="42"/>
  <c r="BB49" i="42"/>
  <c r="AN42" i="42"/>
  <c r="AU22" i="42"/>
  <c r="BH22" i="42" s="1"/>
  <c r="AU50" i="42"/>
  <c r="AV7" i="42"/>
  <c r="BI7" i="42" s="1"/>
  <c r="AN15" i="42"/>
  <c r="BA15" i="42" s="1"/>
  <c r="BC52" i="42"/>
  <c r="AO26" i="42"/>
  <c r="BB26" i="42" s="1"/>
  <c r="BC34" i="42"/>
  <c r="AV25" i="42"/>
  <c r="BI25" i="42" s="1"/>
  <c r="AN50" i="42"/>
  <c r="AW17" i="42"/>
  <c r="BJ17" i="42" s="1"/>
  <c r="BB52" i="42"/>
  <c r="AR35" i="42"/>
  <c r="BE49" i="42"/>
  <c r="BC49" i="42"/>
  <c r="U15" i="42"/>
  <c r="AT14" i="42"/>
  <c r="BG14" i="42" s="1"/>
  <c r="AN34" i="42"/>
  <c r="AQ35" i="42"/>
  <c r="AW22" i="42"/>
  <c r="BJ22" i="42" s="1"/>
  <c r="AT15" i="42"/>
  <c r="BG15" i="42" s="1"/>
  <c r="AY42" i="42"/>
  <c r="AU7" i="42"/>
  <c r="BH7" i="42" s="1"/>
  <c r="AS22" i="42"/>
  <c r="BF22" i="42" s="1"/>
  <c r="AM34" i="42"/>
  <c r="O4" i="42"/>
  <c r="BG27" i="42" s="1"/>
  <c r="AO18" i="42"/>
  <c r="BB18" i="42" s="1"/>
  <c r="AQ50" i="42"/>
  <c r="M4" i="42"/>
  <c r="AV31" i="42" s="1"/>
  <c r="AV69" i="42" s="1"/>
  <c r="AW20" i="42"/>
  <c r="BJ20" i="42" s="1"/>
  <c r="AW49" i="42"/>
  <c r="AO45" i="42"/>
  <c r="AP23" i="42"/>
  <c r="BC23" i="42" s="1"/>
  <c r="AV22" i="42"/>
  <c r="BI22" i="42" s="1"/>
  <c r="AR7" i="42"/>
  <c r="BE7" i="42" s="1"/>
  <c r="BA34" i="42"/>
  <c r="P4" i="42"/>
  <c r="BB31" i="42" s="1"/>
  <c r="BB79" i="42" s="1"/>
  <c r="I4" i="42"/>
  <c r="BA27" i="42" s="1"/>
  <c r="AU34" i="42"/>
  <c r="U10" i="42"/>
  <c r="AR22" i="42"/>
  <c r="BE22" i="42" s="1"/>
  <c r="Q4" i="42"/>
  <c r="BI27" i="42" s="1"/>
  <c r="AM42" i="41"/>
  <c r="AU43" i="41"/>
  <c r="AN46" i="41"/>
  <c r="AX39" i="41"/>
  <c r="BD42" i="41"/>
  <c r="BF39" i="41"/>
  <c r="BC42" i="41"/>
  <c r="BB53" i="41"/>
  <c r="AQ42" i="41"/>
  <c r="BE50" i="41"/>
  <c r="AO26" i="41"/>
  <c r="BB26" i="41" s="1"/>
  <c r="AW23" i="41"/>
  <c r="BJ23" i="41" s="1"/>
  <c r="AN15" i="41"/>
  <c r="BA15" i="41" s="1"/>
  <c r="AR16" i="41"/>
  <c r="BE16" i="41" s="1"/>
  <c r="BC39" i="41"/>
  <c r="AQ16" i="41"/>
  <c r="BD16" i="41" s="1"/>
  <c r="AS12" i="41"/>
  <c r="BF12" i="41" s="1"/>
  <c r="AS39" i="41"/>
  <c r="AR15" i="41"/>
  <c r="BE15" i="41" s="1"/>
  <c r="AW15" i="41"/>
  <c r="BJ15" i="41" s="1"/>
  <c r="BE42" i="41"/>
  <c r="AT39" i="41"/>
  <c r="AS11" i="41"/>
  <c r="BF11" i="41" s="1"/>
  <c r="AV45" i="41"/>
  <c r="AR21" i="41"/>
  <c r="BE21" i="41" s="1"/>
  <c r="AX38" i="41"/>
  <c r="AT12" i="41"/>
  <c r="BG12" i="41" s="1"/>
  <c r="AP39" i="41"/>
  <c r="AS43" i="41"/>
  <c r="AW12" i="41"/>
  <c r="BJ12" i="41" s="1"/>
  <c r="AZ39" i="41"/>
  <c r="BE52" i="41"/>
  <c r="AW26" i="41"/>
  <c r="BJ26" i="41" s="1"/>
  <c r="BB36" i="41"/>
  <c r="AW42" i="41"/>
  <c r="BE53" i="41"/>
  <c r="AU45" i="41"/>
  <c r="BE49" i="41"/>
  <c r="BF49" i="41"/>
  <c r="AQ49" i="41"/>
  <c r="BD49" i="41"/>
  <c r="AR49" i="41"/>
  <c r="AV48" i="41"/>
  <c r="AN20" i="41"/>
  <c r="BA20" i="41" s="1"/>
  <c r="BE45" i="41"/>
  <c r="AX42" i="41"/>
  <c r="AM47" i="41"/>
  <c r="AW18" i="41"/>
  <c r="BJ18" i="41" s="1"/>
  <c r="AV22" i="41"/>
  <c r="BI22" i="41" s="1"/>
  <c r="AW25" i="41"/>
  <c r="BJ25" i="41" s="1"/>
  <c r="AO47" i="41"/>
  <c r="AQ15" i="41"/>
  <c r="BD15" i="41" s="1"/>
  <c r="BC53" i="41"/>
  <c r="AS45" i="41"/>
  <c r="AP47" i="41"/>
  <c r="AV26" i="41"/>
  <c r="BI26" i="41" s="1"/>
  <c r="AS53" i="41"/>
  <c r="AU17" i="41"/>
  <c r="BH17" i="41" s="1"/>
  <c r="AP15" i="41"/>
  <c r="BC15" i="41" s="1"/>
  <c r="AT25" i="41"/>
  <c r="BG25" i="41" s="1"/>
  <c r="AQ25" i="41"/>
  <c r="BD25" i="41" s="1"/>
  <c r="BA44" i="41"/>
  <c r="AZ52" i="41"/>
  <c r="AS52" i="41"/>
  <c r="AS42" i="41"/>
  <c r="AR11" i="41"/>
  <c r="BE11" i="41" s="1"/>
  <c r="AU42" i="41"/>
  <c r="BA53" i="41"/>
  <c r="AQ22" i="41"/>
  <c r="BD22" i="41" s="1"/>
  <c r="AT53" i="41"/>
  <c r="AV12" i="41"/>
  <c r="BI12" i="41" s="1"/>
  <c r="AS49" i="41"/>
  <c r="BA49" i="41"/>
  <c r="AU9" i="41"/>
  <c r="BH9" i="41" s="1"/>
  <c r="AM46" i="41"/>
  <c r="AU22" i="41"/>
  <c r="BH22" i="41" s="1"/>
  <c r="U20" i="41"/>
  <c r="AR22" i="41"/>
  <c r="BE22" i="41" s="1"/>
  <c r="AN45" i="41"/>
  <c r="BA39" i="41"/>
  <c r="AO22" i="41"/>
  <c r="BB22" i="41" s="1"/>
  <c r="AT45" i="41"/>
  <c r="AU38" i="41"/>
  <c r="BB39" i="41"/>
  <c r="AS51" i="41"/>
  <c r="AN34" i="41"/>
  <c r="AU49" i="41"/>
  <c r="AN18" i="41"/>
  <c r="BA18" i="41" s="1"/>
  <c r="AQ24" i="41"/>
  <c r="BD24" i="41" s="1"/>
  <c r="AM34" i="41"/>
  <c r="AO12" i="41"/>
  <c r="BB12" i="41" s="1"/>
  <c r="U7" i="41"/>
  <c r="AO53" i="41"/>
  <c r="AP49" i="41"/>
  <c r="AO21" i="41"/>
  <c r="BB21" i="41" s="1"/>
  <c r="AO48" i="41"/>
  <c r="U26" i="41"/>
  <c r="U16" i="41"/>
  <c r="AX53" i="40"/>
  <c r="AT40" i="40"/>
  <c r="AQ13" i="40"/>
  <c r="BD13" i="40" s="1"/>
  <c r="AQ12" i="40"/>
  <c r="BD12" i="40" s="1"/>
  <c r="AU25" i="40"/>
  <c r="BH25" i="40" s="1"/>
  <c r="AU18" i="40"/>
  <c r="BH18" i="40" s="1"/>
  <c r="BA45" i="40"/>
  <c r="AZ53" i="40"/>
  <c r="AY53" i="40"/>
  <c r="AO12" i="40"/>
  <c r="BB12" i="40" s="1"/>
  <c r="AM41" i="40"/>
  <c r="AN41" i="40"/>
  <c r="AS39" i="40"/>
  <c r="AW19" i="40"/>
  <c r="BJ19" i="40" s="1"/>
  <c r="AP39" i="40"/>
  <c r="AS23" i="40"/>
  <c r="BF23" i="40" s="1"/>
  <c r="AN24" i="40"/>
  <c r="BA24" i="40" s="1"/>
  <c r="AP52" i="40"/>
  <c r="AU19" i="40"/>
  <c r="BH19" i="40" s="1"/>
  <c r="AR53" i="40"/>
  <c r="BD39" i="40"/>
  <c r="AO43" i="40"/>
  <c r="AW50" i="40"/>
  <c r="AS12" i="40"/>
  <c r="BF12" i="40" s="1"/>
  <c r="AW39" i="40"/>
  <c r="AP26" i="40"/>
  <c r="BC26" i="40" s="1"/>
  <c r="AU49" i="40"/>
  <c r="BC39" i="40"/>
  <c r="AT46" i="40"/>
  <c r="BB46" i="40"/>
  <c r="AO52" i="40"/>
  <c r="AS25" i="40"/>
  <c r="BF25" i="40" s="1"/>
  <c r="AR22" i="40"/>
  <c r="BE22" i="40" s="1"/>
  <c r="AU17" i="40"/>
  <c r="BH17" i="40" s="1"/>
  <c r="AN13" i="40"/>
  <c r="BA13" i="40" s="1"/>
  <c r="AQ46" i="40"/>
  <c r="AX52" i="40"/>
  <c r="AP19" i="40"/>
  <c r="BC19" i="40" s="1"/>
  <c r="BD41" i="40"/>
  <c r="AS19" i="40"/>
  <c r="BF19" i="40" s="1"/>
  <c r="BC41" i="40"/>
  <c r="AW22" i="40"/>
  <c r="BJ22" i="40" s="1"/>
  <c r="AX46" i="40"/>
  <c r="AY52" i="40"/>
  <c r="AN40" i="40"/>
  <c r="AZ52" i="40"/>
  <c r="AO16" i="40"/>
  <c r="BB16" i="40" s="1"/>
  <c r="AP45" i="40"/>
  <c r="AN51" i="40"/>
  <c r="AQ19" i="40"/>
  <c r="BD19" i="40" s="1"/>
  <c r="BE46" i="40"/>
  <c r="U19" i="40"/>
  <c r="AR49" i="40"/>
  <c r="AO44" i="40"/>
  <c r="AV25" i="40"/>
  <c r="BI25" i="40" s="1"/>
  <c r="BE49" i="40"/>
  <c r="AP44" i="40"/>
  <c r="AO46" i="40"/>
  <c r="AU53" i="40"/>
  <c r="BC52" i="40"/>
  <c r="AQ39" i="40"/>
  <c r="AO19" i="40"/>
  <c r="BB19" i="40" s="1"/>
  <c r="AW53" i="40"/>
  <c r="AR39" i="40"/>
  <c r="AO45" i="40"/>
  <c r="AS49" i="40"/>
  <c r="AT49" i="40"/>
  <c r="BA52" i="40"/>
  <c r="AV26" i="40"/>
  <c r="BI26" i="40" s="1"/>
  <c r="AW12" i="40"/>
  <c r="BJ12" i="40" s="1"/>
  <c r="AS45" i="40"/>
  <c r="BD53" i="40"/>
  <c r="AR26" i="40"/>
  <c r="BE26" i="40" s="1"/>
  <c r="BE39" i="40"/>
  <c r="AQ18" i="40"/>
  <c r="BD18" i="40" s="1"/>
  <c r="AS53" i="40"/>
  <c r="AS24" i="40"/>
  <c r="BF24" i="40" s="1"/>
  <c r="AW51" i="40"/>
  <c r="AQ49" i="40"/>
  <c r="BC45" i="40"/>
  <c r="AV48" i="40"/>
  <c r="BD45" i="40"/>
  <c r="U11" i="40"/>
  <c r="AR21" i="40"/>
  <c r="BE21" i="40" s="1"/>
  <c r="AO26" i="40"/>
  <c r="BB26" i="40" s="1"/>
  <c r="AQ26" i="40"/>
  <c r="BD26" i="40" s="1"/>
  <c r="AO53" i="40"/>
  <c r="BA44" i="40"/>
  <c r="AP13" i="39"/>
  <c r="BC13" i="39" s="1"/>
  <c r="AQ40" i="39"/>
  <c r="AV40" i="39"/>
  <c r="AR13" i="39"/>
  <c r="BE13" i="39" s="1"/>
  <c r="AP40" i="39"/>
  <c r="AR22" i="39"/>
  <c r="BE22" i="39" s="1"/>
  <c r="BB49" i="39"/>
  <c r="AP36" i="39"/>
  <c r="BA49" i="39"/>
  <c r="AU49" i="39"/>
  <c r="BF40" i="39"/>
  <c r="AW22" i="39"/>
  <c r="BJ22" i="39" s="1"/>
  <c r="AO13" i="39"/>
  <c r="BB13" i="39" s="1"/>
  <c r="BF49" i="39"/>
  <c r="AO9" i="39"/>
  <c r="BB9" i="39" s="1"/>
  <c r="BE40" i="39"/>
  <c r="AM49" i="39"/>
  <c r="AN22" i="39"/>
  <c r="BA22" i="39" s="1"/>
  <c r="AS49" i="39"/>
  <c r="AV22" i="39"/>
  <c r="BI22" i="39" s="1"/>
  <c r="AX49" i="39"/>
  <c r="AS22" i="39"/>
  <c r="BF22" i="39" s="1"/>
  <c r="BD49" i="39"/>
  <c r="AO49" i="39"/>
  <c r="AZ49" i="39"/>
  <c r="AO22" i="39"/>
  <c r="BB22" i="39" s="1"/>
  <c r="AT22" i="39"/>
  <c r="BG22" i="39" s="1"/>
  <c r="AT49" i="39"/>
  <c r="BB36" i="39"/>
  <c r="AZ40" i="39"/>
  <c r="AW47" i="39"/>
  <c r="AR9" i="39"/>
  <c r="BE9" i="39" s="1"/>
  <c r="AU36" i="39"/>
  <c r="AS20" i="39"/>
  <c r="BF20" i="39" s="1"/>
  <c r="AT37" i="39"/>
  <c r="AU9" i="39"/>
  <c r="BH9" i="39" s="1"/>
  <c r="AQ10" i="39"/>
  <c r="BD10" i="39" s="1"/>
  <c r="AY40" i="39"/>
  <c r="AO39" i="39"/>
  <c r="AO17" i="39"/>
  <c r="BB17" i="39" s="1"/>
  <c r="BE41" i="39"/>
  <c r="AW14" i="39"/>
  <c r="BJ14" i="39" s="1"/>
  <c r="AZ47" i="39"/>
  <c r="AP41" i="39"/>
  <c r="AO14" i="39"/>
  <c r="BB14" i="39" s="1"/>
  <c r="AT53" i="39"/>
  <c r="AQ20" i="39"/>
  <c r="BD20" i="39" s="1"/>
  <c r="BB37" i="39"/>
  <c r="BA37" i="39"/>
  <c r="AU14" i="39"/>
  <c r="BH14" i="39" s="1"/>
  <c r="BA41" i="39"/>
  <c r="AT23" i="39"/>
  <c r="BG23" i="39" s="1"/>
  <c r="AS41" i="39"/>
  <c r="BC35" i="39"/>
  <c r="BD35" i="39"/>
  <c r="AN20" i="39"/>
  <c r="BA20" i="39" s="1"/>
  <c r="AN47" i="39"/>
  <c r="AY41" i="39"/>
  <c r="AT41" i="39"/>
  <c r="AS51" i="39"/>
  <c r="AX52" i="39"/>
  <c r="BA40" i="39"/>
  <c r="AV20" i="39"/>
  <c r="BI20" i="39" s="1"/>
  <c r="AS25" i="39"/>
  <c r="BF25" i="39" s="1"/>
  <c r="AU20" i="39"/>
  <c r="BH20" i="39" s="1"/>
  <c r="BB40" i="39"/>
  <c r="AT34" i="39"/>
  <c r="BA47" i="39"/>
  <c r="AT14" i="39"/>
  <c r="BG14" i="39" s="1"/>
  <c r="AY46" i="39"/>
  <c r="AR49" i="39"/>
  <c r="AQ49" i="39"/>
  <c r="AW44" i="39"/>
  <c r="AQ13" i="39"/>
  <c r="BD13" i="39" s="1"/>
  <c r="AQ47" i="39"/>
  <c r="AP51" i="39"/>
  <c r="AR23" i="39"/>
  <c r="BE23" i="39" s="1"/>
  <c r="AP20" i="39"/>
  <c r="BC20" i="39" s="1"/>
  <c r="BF47" i="39"/>
  <c r="AT19" i="39"/>
  <c r="BG19" i="39" s="1"/>
  <c r="AY39" i="39"/>
  <c r="AO24" i="39"/>
  <c r="BB24" i="39" s="1"/>
  <c r="AQ7" i="39"/>
  <c r="BD7" i="39" s="1"/>
  <c r="AS40" i="39"/>
  <c r="U22" i="39"/>
  <c r="AP22" i="39"/>
  <c r="BC22" i="39" s="1"/>
  <c r="BD40" i="39"/>
  <c r="BC51" i="39"/>
  <c r="AQ26" i="39"/>
  <c r="BD26" i="39" s="1"/>
  <c r="AT51" i="39"/>
  <c r="BD51" i="39"/>
  <c r="AZ50" i="39"/>
  <c r="AP44" i="39"/>
  <c r="AU50" i="39"/>
  <c r="AW7" i="39"/>
  <c r="BJ7" i="39" s="1"/>
  <c r="AP24" i="39"/>
  <c r="BC24" i="39" s="1"/>
  <c r="AV25" i="39"/>
  <c r="BI25" i="39" s="1"/>
  <c r="AU51" i="39"/>
  <c r="AS47" i="39"/>
  <c r="AQ41" i="39"/>
  <c r="AU24" i="39"/>
  <c r="BH24" i="39" s="1"/>
  <c r="AS13" i="39"/>
  <c r="BF13" i="39" s="1"/>
  <c r="BC40" i="39"/>
  <c r="BE34" i="39"/>
  <c r="AQ51" i="39"/>
  <c r="BC52" i="39"/>
  <c r="AS24" i="39"/>
  <c r="BF24" i="39" s="1"/>
  <c r="AV51" i="39"/>
  <c r="AR8" i="39"/>
  <c r="BE8" i="39" s="1"/>
  <c r="AU34" i="39"/>
  <c r="BA51" i="39"/>
  <c r="AT12" i="39"/>
  <c r="BG12" i="39" s="1"/>
  <c r="AU52" i="39"/>
  <c r="AU35" i="39"/>
  <c r="AV34" i="39"/>
  <c r="BF52" i="39"/>
  <c r="AP34" i="39"/>
  <c r="BE47" i="39"/>
  <c r="AV52" i="39"/>
  <c r="AO12" i="39"/>
  <c r="BB12" i="39" s="1"/>
  <c r="U13" i="39"/>
  <c r="BA50" i="39"/>
  <c r="AP47" i="39"/>
  <c r="AX44" i="39"/>
  <c r="AZ51" i="39"/>
  <c r="AW24" i="39"/>
  <c r="BJ24" i="39" s="1"/>
  <c r="AU23" i="39"/>
  <c r="BH23" i="39" s="1"/>
  <c r="BD47" i="39"/>
  <c r="AW51" i="39"/>
  <c r="AO20" i="39"/>
  <c r="BB20" i="39" s="1"/>
  <c r="BE51" i="39"/>
  <c r="AW25" i="39"/>
  <c r="BJ25" i="39" s="1"/>
  <c r="U20" i="39"/>
  <c r="AQ17" i="39"/>
  <c r="BD17" i="39" s="1"/>
  <c r="AY51" i="39"/>
  <c r="AT25" i="39"/>
  <c r="BG25" i="39" s="1"/>
  <c r="AY44" i="39"/>
  <c r="AO7" i="39"/>
  <c r="BB7" i="39" s="1"/>
  <c r="AQ25" i="39"/>
  <c r="BD25" i="39" s="1"/>
  <c r="AR41" i="39"/>
  <c r="U24" i="39"/>
  <c r="AT44" i="39"/>
  <c r="AY52" i="39"/>
  <c r="AZ44" i="39"/>
  <c r="AT52" i="39"/>
  <c r="M4" i="39"/>
  <c r="AU17" i="39"/>
  <c r="BH17" i="39" s="1"/>
  <c r="BB44" i="39"/>
  <c r="AX40" i="39"/>
  <c r="AT20" i="39"/>
  <c r="BG20" i="39" s="1"/>
  <c r="R4" i="39"/>
  <c r="BE31" i="39" s="1"/>
  <c r="BE60" i="39" s="1"/>
  <c r="BE41" i="42"/>
  <c r="AW14" i="42"/>
  <c r="BJ14" i="42" s="1"/>
  <c r="BF41" i="42"/>
  <c r="AZ39" i="40"/>
  <c r="AY39" i="40"/>
  <c r="AT12" i="40"/>
  <c r="BG12" i="40" s="1"/>
  <c r="AY50" i="40"/>
  <c r="AZ50" i="40"/>
  <c r="AT23" i="40"/>
  <c r="BG23" i="40" s="1"/>
  <c r="AP49" i="40"/>
  <c r="AO22" i="40"/>
  <c r="BB22" i="40" s="1"/>
  <c r="AO49" i="40"/>
  <c r="BF51" i="40"/>
  <c r="AW24" i="40"/>
  <c r="BJ24" i="40" s="1"/>
  <c r="BE51" i="40"/>
  <c r="AR53" i="39"/>
  <c r="AQ53" i="39"/>
  <c r="AP26" i="39"/>
  <c r="BC26" i="39" s="1"/>
  <c r="AZ45" i="39"/>
  <c r="AY45" i="39"/>
  <c r="AT18" i="39"/>
  <c r="BG18" i="39" s="1"/>
  <c r="AS45" i="42"/>
  <c r="AT45" i="42"/>
  <c r="AQ18" i="42"/>
  <c r="BD18" i="42" s="1"/>
  <c r="AT43" i="40"/>
  <c r="AQ16" i="40"/>
  <c r="BD16" i="40" s="1"/>
  <c r="AS43" i="40"/>
  <c r="BD44" i="40"/>
  <c r="BC44" i="40"/>
  <c r="AV17" i="40"/>
  <c r="BI17" i="40" s="1"/>
  <c r="AR48" i="41"/>
  <c r="AQ48" i="41"/>
  <c r="AP21" i="41"/>
  <c r="BC21" i="41" s="1"/>
  <c r="AP37" i="40"/>
  <c r="AO37" i="40"/>
  <c r="AO10" i="40"/>
  <c r="BB10" i="40" s="1"/>
  <c r="AS8" i="39"/>
  <c r="BF8" i="39" s="1"/>
  <c r="AW35" i="39"/>
  <c r="AX35" i="39"/>
  <c r="W28" i="40"/>
  <c r="BF48" i="39"/>
  <c r="AW21" i="39"/>
  <c r="BJ21" i="39" s="1"/>
  <c r="BE48" i="39"/>
  <c r="AT51" i="43"/>
  <c r="AS51" i="43"/>
  <c r="AQ24" i="43"/>
  <c r="BD24" i="43" s="1"/>
  <c r="AS44" i="41"/>
  <c r="AT44" i="41"/>
  <c r="AQ17" i="41"/>
  <c r="BD17" i="41" s="1"/>
  <c r="AM45" i="40"/>
  <c r="AN18" i="40"/>
  <c r="BA18" i="40" s="1"/>
  <c r="AN45" i="40"/>
  <c r="U18" i="40"/>
  <c r="AW37" i="41"/>
  <c r="AX37" i="41"/>
  <c r="AS10" i="41"/>
  <c r="BF10" i="41" s="1"/>
  <c r="AR48" i="43"/>
  <c r="AQ48" i="43"/>
  <c r="AP21" i="43"/>
  <c r="BC21" i="43" s="1"/>
  <c r="AT26" i="41"/>
  <c r="BG26" i="41" s="1"/>
  <c r="AZ53" i="41"/>
  <c r="AY53" i="41"/>
  <c r="AY46" i="40"/>
  <c r="AZ46" i="40"/>
  <c r="AT19" i="40"/>
  <c r="BG19" i="40" s="1"/>
  <c r="AS49" i="43"/>
  <c r="AQ22" i="43"/>
  <c r="BD22" i="43" s="1"/>
  <c r="AT49" i="43"/>
  <c r="AN38" i="43"/>
  <c r="AM38" i="43"/>
  <c r="AN11" i="43"/>
  <c r="BA11" i="43" s="1"/>
  <c r="U11" i="43"/>
  <c r="AP38" i="43"/>
  <c r="AO38" i="43"/>
  <c r="AO11" i="43"/>
  <c r="BB11" i="43" s="1"/>
  <c r="AS51" i="42"/>
  <c r="AQ24" i="42"/>
  <c r="BD24" i="42" s="1"/>
  <c r="AT51" i="42"/>
  <c r="BB36" i="43"/>
  <c r="BA36" i="43"/>
  <c r="AU9" i="43"/>
  <c r="BH9" i="43" s="1"/>
  <c r="BF34" i="42"/>
  <c r="BE34" i="42"/>
  <c r="R4" i="42"/>
  <c r="AW7" i="42"/>
  <c r="BJ7" i="42" s="1"/>
  <c r="AR25" i="42"/>
  <c r="BE25" i="42" s="1"/>
  <c r="AV52" i="42"/>
  <c r="AU52" i="42"/>
  <c r="AX38" i="43"/>
  <c r="AW38" i="43"/>
  <c r="AS11" i="43"/>
  <c r="BF11" i="43" s="1"/>
  <c r="AN23" i="40"/>
  <c r="BA23" i="40" s="1"/>
  <c r="AN50" i="40"/>
  <c r="AM50" i="40"/>
  <c r="U23" i="40"/>
  <c r="BB43" i="41"/>
  <c r="BA43" i="41"/>
  <c r="AU16" i="41"/>
  <c r="BH16" i="41" s="1"/>
  <c r="BA42" i="41"/>
  <c r="BB42" i="41"/>
  <c r="AU15" i="41"/>
  <c r="BH15" i="41" s="1"/>
  <c r="AN51" i="42"/>
  <c r="AM51" i="42"/>
  <c r="U24" i="42"/>
  <c r="AN24" i="42"/>
  <c r="BA24" i="42" s="1"/>
  <c r="AN53" i="40"/>
  <c r="AM53" i="40"/>
  <c r="AN26" i="40"/>
  <c r="BA26" i="40" s="1"/>
  <c r="U26" i="40"/>
  <c r="AO43" i="42"/>
  <c r="AO16" i="42"/>
  <c r="BB16" i="42" s="1"/>
  <c r="AP43" i="42"/>
  <c r="AT24" i="40"/>
  <c r="BG24" i="40" s="1"/>
  <c r="AZ51" i="40"/>
  <c r="AY51" i="40"/>
  <c r="AY36" i="41"/>
  <c r="AZ36" i="41"/>
  <c r="AT9" i="41"/>
  <c r="BG9" i="41" s="1"/>
  <c r="AV52" i="40"/>
  <c r="AU52" i="40"/>
  <c r="AR25" i="40"/>
  <c r="BE25" i="40" s="1"/>
  <c r="BB37" i="41"/>
  <c r="BA37" i="41"/>
  <c r="AU10" i="41"/>
  <c r="BH10" i="41" s="1"/>
  <c r="BD34" i="43"/>
  <c r="BC34" i="43"/>
  <c r="AV7" i="43"/>
  <c r="BI7" i="43" s="1"/>
  <c r="Q4" i="43"/>
  <c r="AO35" i="40"/>
  <c r="AP35" i="40"/>
  <c r="AO8" i="40"/>
  <c r="BB8" i="40" s="1"/>
  <c r="AU19" i="41"/>
  <c r="BH19" i="41" s="1"/>
  <c r="BB46" i="41"/>
  <c r="BA46" i="41"/>
  <c r="AV34" i="41"/>
  <c r="M4" i="41"/>
  <c r="AR7" i="41"/>
  <c r="BE7" i="41" s="1"/>
  <c r="AU34" i="41"/>
  <c r="BD44" i="42"/>
  <c r="BC44" i="42"/>
  <c r="AV17" i="42"/>
  <c r="BI17" i="42" s="1"/>
  <c r="BD46" i="41"/>
  <c r="BC46" i="41"/>
  <c r="AV19" i="41"/>
  <c r="BI19" i="41" s="1"/>
  <c r="AT15" i="40"/>
  <c r="BG15" i="40" s="1"/>
  <c r="AZ42" i="40"/>
  <c r="AY42" i="40"/>
  <c r="AP40" i="41"/>
  <c r="AO13" i="41"/>
  <c r="BB13" i="41" s="1"/>
  <c r="AO40" i="41"/>
  <c r="AX38" i="40"/>
  <c r="AW38" i="40"/>
  <c r="AS11" i="40"/>
  <c r="BF11" i="40" s="1"/>
  <c r="AT42" i="39"/>
  <c r="AS42" i="39"/>
  <c r="AQ15" i="39"/>
  <c r="BD15" i="39" s="1"/>
  <c r="BB53" i="39"/>
  <c r="BA53" i="39"/>
  <c r="AU26" i="39"/>
  <c r="BH26" i="39" s="1"/>
  <c r="AV42" i="39"/>
  <c r="AR15" i="39"/>
  <c r="BE15" i="39" s="1"/>
  <c r="AU42" i="39"/>
  <c r="BD39" i="39"/>
  <c r="BC39" i="39"/>
  <c r="AV12" i="39"/>
  <c r="BI12" i="39" s="1"/>
  <c r="AU21" i="41"/>
  <c r="BH21" i="41" s="1"/>
  <c r="BA48" i="41"/>
  <c r="BB48" i="41"/>
  <c r="BF43" i="40"/>
  <c r="BE43" i="40"/>
  <c r="AW16" i="40"/>
  <c r="BJ16" i="40" s="1"/>
  <c r="AN46" i="39"/>
  <c r="AM46" i="39"/>
  <c r="U19" i="39"/>
  <c r="AN19" i="39"/>
  <c r="BA19" i="39" s="1"/>
  <c r="AP17" i="40"/>
  <c r="BC17" i="40" s="1"/>
  <c r="AQ44" i="40"/>
  <c r="AR44" i="40"/>
  <c r="AR42" i="39"/>
  <c r="AQ42" i="39"/>
  <c r="AP15" i="39"/>
  <c r="BC15" i="39" s="1"/>
  <c r="AQ21" i="41"/>
  <c r="BD21" i="41" s="1"/>
  <c r="AT48" i="41"/>
  <c r="AS48" i="41"/>
  <c r="AT43" i="39"/>
  <c r="AS43" i="39"/>
  <c r="AQ16" i="39"/>
  <c r="BD16" i="39" s="1"/>
  <c r="AS36" i="40"/>
  <c r="AQ9" i="40"/>
  <c r="BD9" i="40" s="1"/>
  <c r="AT36" i="40"/>
  <c r="BA52" i="43"/>
  <c r="BB52" i="43"/>
  <c r="AU25" i="43"/>
  <c r="BH25" i="43" s="1"/>
  <c r="AN35" i="39"/>
  <c r="AM35" i="39"/>
  <c r="U8" i="39"/>
  <c r="AN8" i="39"/>
  <c r="BA8" i="39" s="1"/>
  <c r="AY36" i="42"/>
  <c r="AZ36" i="42"/>
  <c r="AT9" i="42"/>
  <c r="BG9" i="42" s="1"/>
  <c r="AW47" i="41"/>
  <c r="AX47" i="41"/>
  <c r="AS20" i="41"/>
  <c r="BF20" i="41" s="1"/>
  <c r="BD35" i="40"/>
  <c r="AV8" i="40"/>
  <c r="BI8" i="40" s="1"/>
  <c r="BC35" i="40"/>
  <c r="AQ10" i="42"/>
  <c r="BD10" i="42" s="1"/>
  <c r="AT37" i="42"/>
  <c r="AS37" i="42"/>
  <c r="AX51" i="41"/>
  <c r="AW51" i="41"/>
  <c r="AS24" i="41"/>
  <c r="BF24" i="41" s="1"/>
  <c r="AY34" i="40"/>
  <c r="O4" i="40"/>
  <c r="AZ34" i="40"/>
  <c r="AT7" i="40"/>
  <c r="BG7" i="40" s="1"/>
  <c r="AT48" i="40"/>
  <c r="AS48" i="40"/>
  <c r="AQ21" i="40"/>
  <c r="BD21" i="40" s="1"/>
  <c r="AZ47" i="40"/>
  <c r="AY47" i="40"/>
  <c r="AT20" i="40"/>
  <c r="BG20" i="40" s="1"/>
  <c r="U9" i="40"/>
  <c r="U9" i="42"/>
  <c r="AR53" i="42"/>
  <c r="AQ53" i="42"/>
  <c r="AP26" i="42"/>
  <c r="BC26" i="42" s="1"/>
  <c r="BC39" i="42"/>
  <c r="AV12" i="42"/>
  <c r="BI12" i="42" s="1"/>
  <c r="BD39" i="42"/>
  <c r="AZ40" i="42"/>
  <c r="AY40" i="42"/>
  <c r="AT13" i="42"/>
  <c r="BG13" i="42" s="1"/>
  <c r="AY35" i="41"/>
  <c r="AZ35" i="41"/>
  <c r="AT8" i="41"/>
  <c r="BG8" i="41" s="1"/>
  <c r="AZ53" i="39"/>
  <c r="AT26" i="39"/>
  <c r="BG26" i="39" s="1"/>
  <c r="AY53" i="39"/>
  <c r="AN21" i="42"/>
  <c r="BA21" i="42" s="1"/>
  <c r="AN48" i="42"/>
  <c r="U21" i="42"/>
  <c r="AM48" i="42"/>
  <c r="AX45" i="39"/>
  <c r="AW45" i="39"/>
  <c r="AS18" i="39"/>
  <c r="BF18" i="39" s="1"/>
  <c r="AV46" i="42"/>
  <c r="AU46" i="42"/>
  <c r="AR19" i="42"/>
  <c r="BE19" i="42" s="1"/>
  <c r="AM38" i="42"/>
  <c r="AN38" i="42"/>
  <c r="AN11" i="42"/>
  <c r="BA11" i="42" s="1"/>
  <c r="U11" i="42"/>
  <c r="BD37" i="39"/>
  <c r="AV10" i="39"/>
  <c r="BI10" i="39" s="1"/>
  <c r="BC37" i="39"/>
  <c r="AZ40" i="40"/>
  <c r="AY40" i="40"/>
  <c r="AT13" i="40"/>
  <c r="BG13" i="40" s="1"/>
  <c r="AV24" i="41"/>
  <c r="BI24" i="41" s="1"/>
  <c r="BC51" i="41"/>
  <c r="BD51" i="41"/>
  <c r="AR23" i="41"/>
  <c r="BE23" i="41" s="1"/>
  <c r="AV50" i="41"/>
  <c r="AU50" i="41"/>
  <c r="BE51" i="43"/>
  <c r="BF51" i="43"/>
  <c r="AW24" i="43"/>
  <c r="BJ24" i="43" s="1"/>
  <c r="U13" i="40"/>
  <c r="AN38" i="39"/>
  <c r="AN11" i="39"/>
  <c r="BA11" i="39" s="1"/>
  <c r="AM38" i="39"/>
  <c r="U11" i="39"/>
  <c r="AR41" i="41"/>
  <c r="AP14" i="41"/>
  <c r="BC14" i="41" s="1"/>
  <c r="AQ41" i="41"/>
  <c r="BE38" i="42"/>
  <c r="AW11" i="42"/>
  <c r="BJ11" i="42" s="1"/>
  <c r="BF38" i="42"/>
  <c r="AT41" i="42"/>
  <c r="AQ14" i="42"/>
  <c r="BD14" i="42" s="1"/>
  <c r="AS41" i="42"/>
  <c r="AV17" i="43"/>
  <c r="BI17" i="43" s="1"/>
  <c r="BC44" i="43"/>
  <c r="BD44" i="43"/>
  <c r="AX53" i="41"/>
  <c r="AW53" i="41"/>
  <c r="AS26" i="41"/>
  <c r="BF26" i="41" s="1"/>
  <c r="BE49" i="43"/>
  <c r="AW22" i="43"/>
  <c r="BJ22" i="43" s="1"/>
  <c r="BF49" i="43"/>
  <c r="BF50" i="43"/>
  <c r="BE50" i="43"/>
  <c r="AW23" i="43"/>
  <c r="BJ23" i="43" s="1"/>
  <c r="AV43" i="42"/>
  <c r="AU43" i="42"/>
  <c r="AR16" i="42"/>
  <c r="BE16" i="42" s="1"/>
  <c r="AN34" i="39"/>
  <c r="AN7" i="39"/>
  <c r="BA7" i="39" s="1"/>
  <c r="I4" i="39"/>
  <c r="U7" i="39"/>
  <c r="AM34" i="39"/>
  <c r="BB39" i="40"/>
  <c r="BA39" i="40"/>
  <c r="AU12" i="40"/>
  <c r="BH12" i="40" s="1"/>
  <c r="AT36" i="43"/>
  <c r="AS36" i="43"/>
  <c r="AQ9" i="43"/>
  <c r="BD9" i="43" s="1"/>
  <c r="AN52" i="42"/>
  <c r="AN25" i="42"/>
  <c r="BA25" i="42" s="1"/>
  <c r="AM52" i="42"/>
  <c r="U25" i="42"/>
  <c r="BF38" i="43"/>
  <c r="AW11" i="43"/>
  <c r="BJ11" i="43" s="1"/>
  <c r="BE38" i="43"/>
  <c r="AV50" i="40"/>
  <c r="AR23" i="40"/>
  <c r="BE23" i="40" s="1"/>
  <c r="AU50" i="40"/>
  <c r="AZ42" i="41"/>
  <c r="AY42" i="41"/>
  <c r="AT15" i="41"/>
  <c r="BG15" i="41" s="1"/>
  <c r="AP48" i="43"/>
  <c r="AO21" i="43"/>
  <c r="BB21" i="43" s="1"/>
  <c r="AO48" i="43"/>
  <c r="AP43" i="41"/>
  <c r="AO43" i="41"/>
  <c r="AO16" i="41"/>
  <c r="BB16" i="41" s="1"/>
  <c r="AX41" i="39"/>
  <c r="AW41" i="39"/>
  <c r="AS14" i="39"/>
  <c r="BF14" i="39" s="1"/>
  <c r="BB44" i="43"/>
  <c r="BA44" i="43"/>
  <c r="AU17" i="43"/>
  <c r="BH17" i="43" s="1"/>
  <c r="U15" i="41"/>
  <c r="BB52" i="41"/>
  <c r="AU25" i="41"/>
  <c r="BH25" i="41" s="1"/>
  <c r="BA52" i="41"/>
  <c r="AT37" i="41"/>
  <c r="AS37" i="41"/>
  <c r="AQ10" i="41"/>
  <c r="BD10" i="41" s="1"/>
  <c r="W28" i="43"/>
  <c r="AO35" i="42"/>
  <c r="AP35" i="42"/>
  <c r="AO8" i="42"/>
  <c r="BB8" i="42" s="1"/>
  <c r="BF38" i="41"/>
  <c r="BE38" i="41"/>
  <c r="AW11" i="41"/>
  <c r="BJ11" i="41" s="1"/>
  <c r="Q4" i="40"/>
  <c r="BD34" i="40"/>
  <c r="BC34" i="40"/>
  <c r="AV7" i="40"/>
  <c r="BI7" i="40" s="1"/>
  <c r="AQ7" i="41"/>
  <c r="BD7" i="41" s="1"/>
  <c r="AT34" i="41"/>
  <c r="AS34" i="41"/>
  <c r="L4" i="41"/>
  <c r="W28" i="41"/>
  <c r="AW44" i="42"/>
  <c r="AS17" i="42"/>
  <c r="BF17" i="42" s="1"/>
  <c r="AX44" i="42"/>
  <c r="AP45" i="41"/>
  <c r="AO45" i="41"/>
  <c r="AO18" i="41"/>
  <c r="BB18" i="41" s="1"/>
  <c r="AX46" i="41"/>
  <c r="AS19" i="41"/>
  <c r="BF19" i="41" s="1"/>
  <c r="AW46" i="41"/>
  <c r="AU42" i="40"/>
  <c r="AV42" i="40"/>
  <c r="AR15" i="40"/>
  <c r="BE15" i="40" s="1"/>
  <c r="BB40" i="41"/>
  <c r="AU13" i="41"/>
  <c r="BH13" i="41" s="1"/>
  <c r="BA40" i="41"/>
  <c r="AR38" i="40"/>
  <c r="AQ38" i="40"/>
  <c r="AP11" i="40"/>
  <c r="BC11" i="40" s="1"/>
  <c r="AX42" i="43"/>
  <c r="AS15" i="43"/>
  <c r="BF15" i="43" s="1"/>
  <c r="AW42" i="43"/>
  <c r="AR48" i="40"/>
  <c r="AP21" i="40"/>
  <c r="BC21" i="40" s="1"/>
  <c r="AQ48" i="40"/>
  <c r="AX44" i="40"/>
  <c r="AW44" i="40"/>
  <c r="AS17" i="40"/>
  <c r="BF17" i="40" s="1"/>
  <c r="BF39" i="39"/>
  <c r="BE39" i="39"/>
  <c r="AW12" i="39"/>
  <c r="BJ12" i="39" s="1"/>
  <c r="BB37" i="40"/>
  <c r="BA37" i="40"/>
  <c r="AU10" i="40"/>
  <c r="BH10" i="40" s="1"/>
  <c r="AM44" i="42"/>
  <c r="AN17" i="42"/>
  <c r="BA17" i="42" s="1"/>
  <c r="U17" i="42"/>
  <c r="AN44" i="42"/>
  <c r="AM45" i="42"/>
  <c r="U18" i="42"/>
  <c r="AN45" i="42"/>
  <c r="AN18" i="42"/>
  <c r="BA18" i="42" s="1"/>
  <c r="AV53" i="42"/>
  <c r="AU53" i="42"/>
  <c r="AR26" i="42"/>
  <c r="BE26" i="42" s="1"/>
  <c r="AY43" i="40"/>
  <c r="AT16" i="40"/>
  <c r="BG16" i="40" s="1"/>
  <c r="AZ43" i="40"/>
  <c r="BD46" i="39"/>
  <c r="AV19" i="39"/>
  <c r="BI19" i="39" s="1"/>
  <c r="BC46" i="39"/>
  <c r="AT44" i="40"/>
  <c r="AQ17" i="40"/>
  <c r="BD17" i="40" s="1"/>
  <c r="AS44" i="40"/>
  <c r="BF48" i="41"/>
  <c r="BE48" i="41"/>
  <c r="AW21" i="41"/>
  <c r="BJ21" i="41" s="1"/>
  <c r="AZ39" i="42"/>
  <c r="AY39" i="42"/>
  <c r="AT12" i="42"/>
  <c r="BG12" i="42" s="1"/>
  <c r="BA40" i="42"/>
  <c r="BB40" i="42"/>
  <c r="AU13" i="42"/>
  <c r="BH13" i="42" s="1"/>
  <c r="U18" i="41"/>
  <c r="AS52" i="43"/>
  <c r="AT52" i="43"/>
  <c r="AQ25" i="43"/>
  <c r="BD25" i="43" s="1"/>
  <c r="AN20" i="40"/>
  <c r="BA20" i="40" s="1"/>
  <c r="U20" i="40"/>
  <c r="AN47" i="40"/>
  <c r="AM47" i="40"/>
  <c r="AX36" i="40"/>
  <c r="AW36" i="40"/>
  <c r="AS9" i="40"/>
  <c r="BF9" i="40" s="1"/>
  <c r="AP35" i="39"/>
  <c r="AO35" i="39"/>
  <c r="AO8" i="39"/>
  <c r="BB8" i="39" s="1"/>
  <c r="AS9" i="42"/>
  <c r="BF9" i="42" s="1"/>
  <c r="AW36" i="42"/>
  <c r="AX36" i="42"/>
  <c r="AR47" i="41"/>
  <c r="AQ47" i="41"/>
  <c r="AP20" i="41"/>
  <c r="BC20" i="41" s="1"/>
  <c r="AN35" i="40"/>
  <c r="AM35" i="40"/>
  <c r="U8" i="40"/>
  <c r="AN8" i="40"/>
  <c r="BA8" i="40" s="1"/>
  <c r="BC37" i="42"/>
  <c r="AV10" i="42"/>
  <c r="BI10" i="42" s="1"/>
  <c r="BD37" i="42"/>
  <c r="AX34" i="40"/>
  <c r="AS7" i="40"/>
  <c r="BF7" i="40" s="1"/>
  <c r="AW34" i="40"/>
  <c r="N4" i="40"/>
  <c r="AS21" i="40"/>
  <c r="BF21" i="40" s="1"/>
  <c r="AW48" i="40"/>
  <c r="AX48" i="40"/>
  <c r="AU47" i="40"/>
  <c r="AR20" i="40"/>
  <c r="BE20" i="40" s="1"/>
  <c r="AV47" i="40"/>
  <c r="BB53" i="42"/>
  <c r="BA53" i="42"/>
  <c r="AU26" i="42"/>
  <c r="BH26" i="42" s="1"/>
  <c r="BE39" i="42"/>
  <c r="AW12" i="42"/>
  <c r="BJ12" i="42" s="1"/>
  <c r="BF39" i="42"/>
  <c r="AR40" i="42"/>
  <c r="AP13" i="42"/>
  <c r="BC13" i="42" s="1"/>
  <c r="AQ40" i="42"/>
  <c r="AU35" i="41"/>
  <c r="AV35" i="41"/>
  <c r="AR8" i="41"/>
  <c r="BE8" i="41" s="1"/>
  <c r="AN53" i="39"/>
  <c r="AN26" i="39"/>
  <c r="BA26" i="39" s="1"/>
  <c r="AM53" i="39"/>
  <c r="U26" i="39"/>
  <c r="AZ48" i="42"/>
  <c r="AT21" i="42"/>
  <c r="BG21" i="42" s="1"/>
  <c r="AY48" i="42"/>
  <c r="AR45" i="39"/>
  <c r="AP18" i="39"/>
  <c r="BC18" i="39" s="1"/>
  <c r="AQ45" i="39"/>
  <c r="AW19" i="42"/>
  <c r="BJ19" i="42" s="1"/>
  <c r="BF46" i="42"/>
  <c r="BE46" i="42"/>
  <c r="AN44" i="41"/>
  <c r="AN17" i="41"/>
  <c r="BA17" i="41" s="1"/>
  <c r="AM44" i="41"/>
  <c r="U17" i="41"/>
  <c r="AW10" i="39"/>
  <c r="BJ10" i="39" s="1"/>
  <c r="BF37" i="39"/>
  <c r="BE37" i="39"/>
  <c r="AR24" i="41"/>
  <c r="BE24" i="41" s="1"/>
  <c r="AV51" i="41"/>
  <c r="AU51" i="41"/>
  <c r="AZ50" i="41"/>
  <c r="AT23" i="41"/>
  <c r="BG23" i="41" s="1"/>
  <c r="AY50" i="41"/>
  <c r="AY51" i="43"/>
  <c r="AZ51" i="43"/>
  <c r="AT24" i="43"/>
  <c r="BG24" i="43" s="1"/>
  <c r="BF38" i="39"/>
  <c r="BE38" i="39"/>
  <c r="AW11" i="39"/>
  <c r="BJ11" i="39" s="1"/>
  <c r="AR14" i="41"/>
  <c r="BE14" i="41" s="1"/>
  <c r="AV41" i="41"/>
  <c r="AU41" i="41"/>
  <c r="AV38" i="42"/>
  <c r="AU38" i="42"/>
  <c r="AR11" i="42"/>
  <c r="BE11" i="42" s="1"/>
  <c r="AR43" i="42"/>
  <c r="AQ43" i="42"/>
  <c r="AP16" i="42"/>
  <c r="BC16" i="42" s="1"/>
  <c r="AP52" i="39"/>
  <c r="AO52" i="39"/>
  <c r="AO25" i="39"/>
  <c r="BB25" i="39" s="1"/>
  <c r="BD41" i="39"/>
  <c r="AV14" i="39"/>
  <c r="BI14" i="39" s="1"/>
  <c r="BC41" i="39"/>
  <c r="BD42" i="40"/>
  <c r="AV15" i="40"/>
  <c r="BI15" i="40" s="1"/>
  <c r="BC42" i="40"/>
  <c r="BF45" i="39"/>
  <c r="BE45" i="39"/>
  <c r="AW18" i="39"/>
  <c r="BJ18" i="39" s="1"/>
  <c r="U16" i="42"/>
  <c r="AP42" i="43"/>
  <c r="AO42" i="43"/>
  <c r="AO15" i="43"/>
  <c r="BB15" i="43" s="1"/>
  <c r="AS47" i="40"/>
  <c r="AQ20" i="40"/>
  <c r="BD20" i="40" s="1"/>
  <c r="AT47" i="40"/>
  <c r="AP35" i="43"/>
  <c r="AO35" i="43"/>
  <c r="AO8" i="43"/>
  <c r="BB8" i="43" s="1"/>
  <c r="BE53" i="42"/>
  <c r="AW26" i="42"/>
  <c r="BJ26" i="42" s="1"/>
  <c r="BF53" i="42"/>
  <c r="AR35" i="41"/>
  <c r="AP8" i="41"/>
  <c r="BC8" i="41" s="1"/>
  <c r="AQ35" i="41"/>
  <c r="BF53" i="39"/>
  <c r="BE53" i="39"/>
  <c r="AW26" i="39"/>
  <c r="BJ26" i="39" s="1"/>
  <c r="AV45" i="39"/>
  <c r="AR18" i="39"/>
  <c r="BE18" i="39" s="1"/>
  <c r="AU45" i="39"/>
  <c r="BD38" i="39"/>
  <c r="BC38" i="39"/>
  <c r="AV11" i="39"/>
  <c r="BI11" i="39" s="1"/>
  <c r="BA38" i="42"/>
  <c r="AU11" i="42"/>
  <c r="BH11" i="42" s="1"/>
  <c r="BB38" i="42"/>
  <c r="BD36" i="41"/>
  <c r="BC36" i="41"/>
  <c r="AV9" i="41"/>
  <c r="BI9" i="41" s="1"/>
  <c r="BD37" i="41"/>
  <c r="BC37" i="41"/>
  <c r="AV10" i="41"/>
  <c r="BI10" i="41" s="1"/>
  <c r="AZ53" i="43"/>
  <c r="AT26" i="43"/>
  <c r="BG26" i="43" s="1"/>
  <c r="AY53" i="43"/>
  <c r="AS51" i="40"/>
  <c r="AT51" i="40"/>
  <c r="AQ24" i="40"/>
  <c r="BD24" i="40" s="1"/>
  <c r="BD50" i="39"/>
  <c r="AV23" i="39"/>
  <c r="BI23" i="39" s="1"/>
  <c r="BC50" i="39"/>
  <c r="AR34" i="42"/>
  <c r="K4" i="42"/>
  <c r="AQ34" i="42"/>
  <c r="AP7" i="42"/>
  <c r="BC7" i="42" s="1"/>
  <c r="AP43" i="43"/>
  <c r="AO43" i="43"/>
  <c r="AO16" i="43"/>
  <c r="BB16" i="43" s="1"/>
  <c r="AY37" i="41"/>
  <c r="AZ37" i="41"/>
  <c r="AT10" i="41"/>
  <c r="BG10" i="41" s="1"/>
  <c r="BB42" i="43"/>
  <c r="BA42" i="43"/>
  <c r="AU15" i="43"/>
  <c r="BH15" i="43" s="1"/>
  <c r="AU11" i="41"/>
  <c r="BH11" i="41" s="1"/>
  <c r="BB38" i="41"/>
  <c r="BA38" i="41"/>
  <c r="BB43" i="40"/>
  <c r="AU16" i="40"/>
  <c r="BH16" i="40" s="1"/>
  <c r="BA43" i="40"/>
  <c r="U16" i="40"/>
  <c r="AN43" i="40"/>
  <c r="AN16" i="40"/>
  <c r="BA16" i="40" s="1"/>
  <c r="AM43" i="40"/>
  <c r="AN37" i="40"/>
  <c r="U10" i="40"/>
  <c r="AN10" i="40"/>
  <c r="BA10" i="40" s="1"/>
  <c r="AM37" i="40"/>
  <c r="BC44" i="41"/>
  <c r="AV17" i="41"/>
  <c r="BI17" i="41" s="1"/>
  <c r="BD44" i="41"/>
  <c r="BF38" i="40"/>
  <c r="AW11" i="40"/>
  <c r="BJ11" i="40" s="1"/>
  <c r="BE38" i="40"/>
  <c r="AU35" i="43"/>
  <c r="AV35" i="43"/>
  <c r="AR8" i="43"/>
  <c r="BE8" i="43" s="1"/>
  <c r="AX36" i="39"/>
  <c r="AW36" i="39"/>
  <c r="AS9" i="39"/>
  <c r="BF9" i="39" s="1"/>
  <c r="AV35" i="42"/>
  <c r="AU35" i="42"/>
  <c r="AR8" i="42"/>
  <c r="BE8" i="42" s="1"/>
  <c r="BD42" i="43"/>
  <c r="BC42" i="43"/>
  <c r="AV15" i="43"/>
  <c r="BI15" i="43" s="1"/>
  <c r="BB43" i="39"/>
  <c r="BA43" i="39"/>
  <c r="AU16" i="39"/>
  <c r="BH16" i="39" s="1"/>
  <c r="BF36" i="42"/>
  <c r="BE36" i="42"/>
  <c r="AW9" i="42"/>
  <c r="BJ9" i="42" s="1"/>
  <c r="AY37" i="42"/>
  <c r="AZ37" i="42"/>
  <c r="AT10" i="42"/>
  <c r="BG10" i="42" s="1"/>
  <c r="BA47" i="40"/>
  <c r="AU20" i="40"/>
  <c r="BH20" i="40" s="1"/>
  <c r="BB47" i="40"/>
  <c r="AR12" i="42"/>
  <c r="BE12" i="42" s="1"/>
  <c r="AV39" i="42"/>
  <c r="AU39" i="42"/>
  <c r="BD40" i="40"/>
  <c r="BC40" i="40"/>
  <c r="AV13" i="40"/>
  <c r="BI13" i="40" s="1"/>
  <c r="AP51" i="41"/>
  <c r="AO24" i="41"/>
  <c r="BB24" i="41" s="1"/>
  <c r="AO51" i="41"/>
  <c r="AZ38" i="39"/>
  <c r="AY38" i="39"/>
  <c r="AT11" i="39"/>
  <c r="BG11" i="39" s="1"/>
  <c r="BB41" i="41"/>
  <c r="AU14" i="41"/>
  <c r="BH14" i="41" s="1"/>
  <c r="BA41" i="41"/>
  <c r="AO21" i="39"/>
  <c r="BB21" i="39" s="1"/>
  <c r="AP48" i="39"/>
  <c r="AO48" i="39"/>
  <c r="AM41" i="43"/>
  <c r="AN41" i="43"/>
  <c r="AN14" i="43"/>
  <c r="BA14" i="43" s="1"/>
  <c r="U14" i="43"/>
  <c r="AN49" i="42"/>
  <c r="AM49" i="42"/>
  <c r="AN22" i="42"/>
  <c r="BA22" i="42" s="1"/>
  <c r="U22" i="42"/>
  <c r="AX43" i="43"/>
  <c r="AW43" i="43"/>
  <c r="AS16" i="43"/>
  <c r="BF16" i="43" s="1"/>
  <c r="AV44" i="39"/>
  <c r="AR17" i="39"/>
  <c r="BE17" i="39" s="1"/>
  <c r="AU44" i="39"/>
  <c r="AW23" i="39"/>
  <c r="BJ23" i="39" s="1"/>
  <c r="BF50" i="39"/>
  <c r="BE50" i="39"/>
  <c r="AN36" i="41"/>
  <c r="AM36" i="41"/>
  <c r="U9" i="41"/>
  <c r="AN9" i="41"/>
  <c r="BA9" i="41" s="1"/>
  <c r="BD48" i="43"/>
  <c r="BC48" i="43"/>
  <c r="AV21" i="43"/>
  <c r="BI21" i="43" s="1"/>
  <c r="AY47" i="41"/>
  <c r="AZ47" i="41"/>
  <c r="AT20" i="41"/>
  <c r="BG20" i="41" s="1"/>
  <c r="AZ45" i="43"/>
  <c r="AY45" i="43"/>
  <c r="AT18" i="43"/>
  <c r="BG18" i="43" s="1"/>
  <c r="AZ34" i="41"/>
  <c r="AY34" i="41"/>
  <c r="O4" i="41"/>
  <c r="AT7" i="41"/>
  <c r="BG7" i="41" s="1"/>
  <c r="AR46" i="41"/>
  <c r="AQ46" i="41"/>
  <c r="AP19" i="41"/>
  <c r="BC19" i="41" s="1"/>
  <c r="BD40" i="41"/>
  <c r="BC40" i="41"/>
  <c r="AV13" i="41"/>
  <c r="BI13" i="41" s="1"/>
  <c r="AN39" i="39"/>
  <c r="U12" i="39"/>
  <c r="AM39" i="39"/>
  <c r="AN12" i="39"/>
  <c r="BA12" i="39" s="1"/>
  <c r="AU18" i="43"/>
  <c r="BH18" i="43" s="1"/>
  <c r="BB45" i="43"/>
  <c r="BA45" i="43"/>
  <c r="BD48" i="41"/>
  <c r="BC48" i="41"/>
  <c r="AV21" i="41"/>
  <c r="BI21" i="41" s="1"/>
  <c r="U26" i="43"/>
  <c r="AR36" i="40"/>
  <c r="AQ36" i="40"/>
  <c r="AP9" i="40"/>
  <c r="BC9" i="40" s="1"/>
  <c r="AR35" i="39"/>
  <c r="AP8" i="39"/>
  <c r="BC8" i="39" s="1"/>
  <c r="AQ35" i="39"/>
  <c r="AW8" i="40"/>
  <c r="BJ8" i="40" s="1"/>
  <c r="BF35" i="40"/>
  <c r="BE35" i="40"/>
  <c r="BF34" i="40"/>
  <c r="BE34" i="40"/>
  <c r="AW7" i="40"/>
  <c r="BJ7" i="40" s="1"/>
  <c r="R4" i="40"/>
  <c r="AW51" i="43"/>
  <c r="AX51" i="43"/>
  <c r="AS24" i="43"/>
  <c r="BF24" i="43" s="1"/>
  <c r="BB35" i="43"/>
  <c r="BA35" i="43"/>
  <c r="AU8" i="43"/>
  <c r="BH8" i="43" s="1"/>
  <c r="AO39" i="42"/>
  <c r="AP39" i="42"/>
  <c r="AO12" i="42"/>
  <c r="BB12" i="42" s="1"/>
  <c r="BD40" i="42"/>
  <c r="BC40" i="42"/>
  <c r="AV13" i="42"/>
  <c r="BI13" i="42" s="1"/>
  <c r="BE35" i="41"/>
  <c r="AW8" i="41"/>
  <c r="BJ8" i="41" s="1"/>
  <c r="BF35" i="41"/>
  <c r="AP48" i="42"/>
  <c r="AO21" i="42"/>
  <c r="BB21" i="42" s="1"/>
  <c r="AO48" i="42"/>
  <c r="AN19" i="42"/>
  <c r="BA19" i="42" s="1"/>
  <c r="AN46" i="42"/>
  <c r="AM46" i="42"/>
  <c r="U19" i="42"/>
  <c r="AX50" i="41"/>
  <c r="AW50" i="41"/>
  <c r="AS23" i="41"/>
  <c r="BF23" i="41" s="1"/>
  <c r="AR38" i="39"/>
  <c r="AP11" i="39"/>
  <c r="BC11" i="39" s="1"/>
  <c r="AQ38" i="39"/>
  <c r="BB48" i="39"/>
  <c r="BA48" i="39"/>
  <c r="AU21" i="39"/>
  <c r="BH21" i="39" s="1"/>
  <c r="AM46" i="43"/>
  <c r="AN46" i="43"/>
  <c r="AN19" i="43"/>
  <c r="BA19" i="43" s="1"/>
  <c r="U19" i="43"/>
  <c r="BF44" i="39"/>
  <c r="AW17" i="39"/>
  <c r="BJ17" i="39" s="1"/>
  <c r="BE44" i="39"/>
  <c r="AY49" i="42"/>
  <c r="AT22" i="42"/>
  <c r="BG22" i="42" s="1"/>
  <c r="AZ49" i="42"/>
  <c r="AY43" i="43"/>
  <c r="AZ43" i="43"/>
  <c r="AT16" i="43"/>
  <c r="BG16" i="43" s="1"/>
  <c r="AY52" i="42"/>
  <c r="AZ52" i="42"/>
  <c r="AT25" i="42"/>
  <c r="BG25" i="42" s="1"/>
  <c r="AZ49" i="40"/>
  <c r="AY49" i="40"/>
  <c r="AT22" i="40"/>
  <c r="BG22" i="40" s="1"/>
  <c r="AR51" i="40"/>
  <c r="AQ51" i="40"/>
  <c r="AP24" i="40"/>
  <c r="BC24" i="40" s="1"/>
  <c r="AX48" i="43"/>
  <c r="AW48" i="43"/>
  <c r="AS21" i="43"/>
  <c r="BF21" i="43" s="1"/>
  <c r="BD53" i="43"/>
  <c r="BC53" i="43"/>
  <c r="AV26" i="43"/>
  <c r="BI26" i="43" s="1"/>
  <c r="AR44" i="39"/>
  <c r="AQ44" i="39"/>
  <c r="AP17" i="39"/>
  <c r="BC17" i="39" s="1"/>
  <c r="BE45" i="40"/>
  <c r="AW18" i="40"/>
  <c r="BJ18" i="40" s="1"/>
  <c r="BF45" i="40"/>
  <c r="BE52" i="40"/>
  <c r="AW25" i="40"/>
  <c r="BJ25" i="40" s="1"/>
  <c r="BF52" i="40"/>
  <c r="AX39" i="43"/>
  <c r="AW39" i="43"/>
  <c r="AS12" i="43"/>
  <c r="BF12" i="43" s="1"/>
  <c r="AY38" i="43"/>
  <c r="AZ38" i="43"/>
  <c r="AT11" i="43"/>
  <c r="BG11" i="43" s="1"/>
  <c r="AN52" i="39"/>
  <c r="AM52" i="39"/>
  <c r="U25" i="39"/>
  <c r="AN25" i="39"/>
  <c r="BA25" i="39" s="1"/>
  <c r="AX34" i="39"/>
  <c r="AW34" i="39"/>
  <c r="AS7" i="39"/>
  <c r="BF7" i="39" s="1"/>
  <c r="N4" i="39"/>
  <c r="AM47" i="43"/>
  <c r="AN47" i="43"/>
  <c r="AN20" i="43"/>
  <c r="BA20" i="43" s="1"/>
  <c r="U20" i="43"/>
  <c r="AR44" i="43"/>
  <c r="AQ44" i="43"/>
  <c r="AP17" i="43"/>
  <c r="BC17" i="43" s="1"/>
  <c r="BE48" i="43"/>
  <c r="BF48" i="43"/>
  <c r="AW21" i="43"/>
  <c r="BJ21" i="43" s="1"/>
  <c r="AN39" i="41"/>
  <c r="AM39" i="41"/>
  <c r="AN12" i="41"/>
  <c r="BA12" i="41" s="1"/>
  <c r="U12" i="41"/>
  <c r="AQ50" i="39"/>
  <c r="AR50" i="39"/>
  <c r="AP23" i="39"/>
  <c r="BC23" i="39" s="1"/>
  <c r="AR10" i="43"/>
  <c r="BE10" i="43" s="1"/>
  <c r="AU37" i="43"/>
  <c r="AV37" i="43"/>
  <c r="W28" i="42"/>
  <c r="AO23" i="42"/>
  <c r="BB23" i="42" s="1"/>
  <c r="AO50" i="42"/>
  <c r="AP50" i="42"/>
  <c r="BD43" i="41"/>
  <c r="AV16" i="41"/>
  <c r="BI16" i="41" s="1"/>
  <c r="BC43" i="41"/>
  <c r="AU36" i="41"/>
  <c r="AR9" i="41"/>
  <c r="BE9" i="41" s="1"/>
  <c r="AV36" i="41"/>
  <c r="AP25" i="40"/>
  <c r="BC25" i="40" s="1"/>
  <c r="AR52" i="40"/>
  <c r="AQ52" i="40"/>
  <c r="BA53" i="40"/>
  <c r="AU26" i="40"/>
  <c r="BH26" i="40" s="1"/>
  <c r="BB53" i="40"/>
  <c r="AZ41" i="40"/>
  <c r="AY41" i="40"/>
  <c r="AT14" i="40"/>
  <c r="BG14" i="40" s="1"/>
  <c r="AQ43" i="41"/>
  <c r="AP16" i="41"/>
  <c r="BC16" i="41" s="1"/>
  <c r="AR43" i="41"/>
  <c r="AP16" i="43"/>
  <c r="BC16" i="43" s="1"/>
  <c r="AR43" i="43"/>
  <c r="AQ43" i="43"/>
  <c r="AM51" i="43"/>
  <c r="AN24" i="43"/>
  <c r="BA24" i="43" s="1"/>
  <c r="AN51" i="43"/>
  <c r="U24" i="43"/>
  <c r="AY48" i="39"/>
  <c r="AZ48" i="39"/>
  <c r="AT21" i="39"/>
  <c r="BG21" i="39" s="1"/>
  <c r="AQ38" i="41"/>
  <c r="AR38" i="41"/>
  <c r="AP11" i="41"/>
  <c r="BC11" i="41" s="1"/>
  <c r="AT41" i="41"/>
  <c r="AQ14" i="41"/>
  <c r="BD14" i="41" s="1"/>
  <c r="AS41" i="41"/>
  <c r="AX34" i="41"/>
  <c r="AS7" i="41"/>
  <c r="BF7" i="41" s="1"/>
  <c r="N4" i="41"/>
  <c r="AW34" i="41"/>
  <c r="AR44" i="42"/>
  <c r="AQ44" i="42"/>
  <c r="AP17" i="42"/>
  <c r="BC17" i="42" s="1"/>
  <c r="AR42" i="40"/>
  <c r="AP15" i="40"/>
  <c r="BC15" i="40" s="1"/>
  <c r="AQ42" i="40"/>
  <c r="AZ45" i="41"/>
  <c r="AY45" i="41"/>
  <c r="AT18" i="41"/>
  <c r="BG18" i="41" s="1"/>
  <c r="BF46" i="41"/>
  <c r="AW19" i="41"/>
  <c r="BJ19" i="41" s="1"/>
  <c r="BE46" i="41"/>
  <c r="BF42" i="40"/>
  <c r="BE42" i="40"/>
  <c r="AW15" i="40"/>
  <c r="BJ15" i="40" s="1"/>
  <c r="AZ40" i="41"/>
  <c r="AY40" i="41"/>
  <c r="AT13" i="41"/>
  <c r="BG13" i="41" s="1"/>
  <c r="AU44" i="41"/>
  <c r="AR17" i="41"/>
  <c r="BE17" i="41" s="1"/>
  <c r="AV44" i="41"/>
  <c r="AQ11" i="40"/>
  <c r="BD11" i="40" s="1"/>
  <c r="AT38" i="40"/>
  <c r="AS38" i="40"/>
  <c r="BB35" i="40"/>
  <c r="AU8" i="40"/>
  <c r="BH8" i="40" s="1"/>
  <c r="BA35" i="40"/>
  <c r="AT39" i="39"/>
  <c r="AS39" i="39"/>
  <c r="AQ12" i="39"/>
  <c r="BD12" i="39" s="1"/>
  <c r="AQ9" i="39"/>
  <c r="BD9" i="39" s="1"/>
  <c r="AT36" i="39"/>
  <c r="AS36" i="39"/>
  <c r="M4" i="43"/>
  <c r="AR45" i="42"/>
  <c r="AP18" i="42"/>
  <c r="BC18" i="42" s="1"/>
  <c r="AQ45" i="42"/>
  <c r="AP38" i="39"/>
  <c r="AO38" i="39"/>
  <c r="AO11" i="39"/>
  <c r="BB11" i="39" s="1"/>
  <c r="AX42" i="39"/>
  <c r="AW42" i="39"/>
  <c r="AS15" i="39"/>
  <c r="BF15" i="39" s="1"/>
  <c r="AV8" i="42"/>
  <c r="BI8" i="42" s="1"/>
  <c r="BD35" i="42"/>
  <c r="BC35" i="42"/>
  <c r="AQ19" i="39"/>
  <c r="BD19" i="39" s="1"/>
  <c r="AT46" i="39"/>
  <c r="AS46" i="39"/>
  <c r="AR50" i="41"/>
  <c r="AP23" i="41"/>
  <c r="BC23" i="41" s="1"/>
  <c r="AQ50" i="41"/>
  <c r="BF42" i="43"/>
  <c r="BE42" i="43"/>
  <c r="AW15" i="43"/>
  <c r="BJ15" i="43" s="1"/>
  <c r="AN42" i="39"/>
  <c r="AM42" i="39"/>
  <c r="AN15" i="39"/>
  <c r="BA15" i="39" s="1"/>
  <c r="U15" i="39"/>
  <c r="AT21" i="41"/>
  <c r="BG21" i="41" s="1"/>
  <c r="AY48" i="41"/>
  <c r="AZ48" i="41"/>
  <c r="U22" i="40"/>
  <c r="AO45" i="43"/>
  <c r="AP45" i="43"/>
  <c r="AO18" i="43"/>
  <c r="BB18" i="43" s="1"/>
  <c r="AV43" i="39"/>
  <c r="AR16" i="39"/>
  <c r="BE16" i="39" s="1"/>
  <c r="AU43" i="39"/>
  <c r="AZ35" i="43"/>
  <c r="AT8" i="43"/>
  <c r="BG8" i="43" s="1"/>
  <c r="AY35" i="43"/>
  <c r="AP36" i="40"/>
  <c r="AO36" i="40"/>
  <c r="AO9" i="40"/>
  <c r="BB9" i="40" s="1"/>
  <c r="AR10" i="40"/>
  <c r="BE10" i="40" s="1"/>
  <c r="AV37" i="40"/>
  <c r="AU37" i="40"/>
  <c r="BB35" i="39"/>
  <c r="BA35" i="39"/>
  <c r="AU8" i="39"/>
  <c r="BH8" i="39" s="1"/>
  <c r="K4" i="40"/>
  <c r="AP7" i="40"/>
  <c r="BC7" i="40" s="1"/>
  <c r="AQ34" i="40"/>
  <c r="AR34" i="40"/>
  <c r="AP36" i="42"/>
  <c r="AO36" i="42"/>
  <c r="AO9" i="42"/>
  <c r="BB9" i="42" s="1"/>
  <c r="AR20" i="41"/>
  <c r="BE20" i="41" s="1"/>
  <c r="AU47" i="41"/>
  <c r="AV47" i="41"/>
  <c r="AP8" i="40"/>
  <c r="BC8" i="40" s="1"/>
  <c r="AQ35" i="40"/>
  <c r="AR35" i="40"/>
  <c r="BE37" i="42"/>
  <c r="BF37" i="42"/>
  <c r="AW10" i="42"/>
  <c r="BJ10" i="42" s="1"/>
  <c r="AV34" i="40"/>
  <c r="AR7" i="40"/>
  <c r="BE7" i="40" s="1"/>
  <c r="AU34" i="40"/>
  <c r="M4" i="40"/>
  <c r="BB35" i="41"/>
  <c r="AU8" i="41"/>
  <c r="BH8" i="41" s="1"/>
  <c r="BA35" i="41"/>
  <c r="AN21" i="40"/>
  <c r="BA21" i="40" s="1"/>
  <c r="AN48" i="40"/>
  <c r="AM48" i="40"/>
  <c r="U21" i="40"/>
  <c r="BF35" i="43"/>
  <c r="BE35" i="43"/>
  <c r="AW8" i="43"/>
  <c r="BJ8" i="43" s="1"/>
  <c r="BD47" i="40"/>
  <c r="AV20" i="40"/>
  <c r="BI20" i="40" s="1"/>
  <c r="BC47" i="40"/>
  <c r="BB39" i="42"/>
  <c r="BA39" i="42"/>
  <c r="AU12" i="42"/>
  <c r="BH12" i="42" s="1"/>
  <c r="AN40" i="42"/>
  <c r="U13" i="42"/>
  <c r="AN13" i="42"/>
  <c r="BA13" i="42" s="1"/>
  <c r="AM40" i="42"/>
  <c r="AP35" i="41"/>
  <c r="AO8" i="41"/>
  <c r="BB8" i="41" s="1"/>
  <c r="AO35" i="41"/>
  <c r="AS48" i="42"/>
  <c r="AQ21" i="42"/>
  <c r="BD21" i="42" s="1"/>
  <c r="AT48" i="42"/>
  <c r="AV18" i="39"/>
  <c r="BI18" i="39" s="1"/>
  <c r="BD45" i="39"/>
  <c r="BC45" i="39"/>
  <c r="AP46" i="42"/>
  <c r="AO19" i="42"/>
  <c r="BB19" i="42" s="1"/>
  <c r="AO46" i="42"/>
  <c r="AQ37" i="40"/>
  <c r="AP10" i="40"/>
  <c r="BC10" i="40" s="1"/>
  <c r="AR37" i="40"/>
  <c r="AX37" i="39"/>
  <c r="AW37" i="39"/>
  <c r="AS10" i="39"/>
  <c r="BF10" i="39" s="1"/>
  <c r="BF40" i="40"/>
  <c r="AW13" i="40"/>
  <c r="BJ13" i="40" s="1"/>
  <c r="BE40" i="40"/>
  <c r="AY51" i="41"/>
  <c r="AT24" i="41"/>
  <c r="BG24" i="41" s="1"/>
  <c r="AZ51" i="41"/>
  <c r="AV23" i="41"/>
  <c r="BI23" i="41" s="1"/>
  <c r="BC50" i="41"/>
  <c r="BD50" i="41"/>
  <c r="BA51" i="43"/>
  <c r="BB51" i="43"/>
  <c r="AU24" i="43"/>
  <c r="BH24" i="43" s="1"/>
  <c r="AV45" i="43"/>
  <c r="AU45" i="43"/>
  <c r="AR18" i="43"/>
  <c r="BE18" i="43" s="1"/>
  <c r="AO25" i="43"/>
  <c r="BB25" i="43" s="1"/>
  <c r="AP52" i="43"/>
  <c r="AO52" i="43"/>
  <c r="AX38" i="39"/>
  <c r="AW38" i="39"/>
  <c r="AS11" i="39"/>
  <c r="BF11" i="39" s="1"/>
  <c r="BF41" i="41"/>
  <c r="BE41" i="41"/>
  <c r="AW14" i="41"/>
  <c r="BJ14" i="41" s="1"/>
  <c r="U12" i="42"/>
  <c r="AR48" i="39"/>
  <c r="AP21" i="39"/>
  <c r="BC21" i="39" s="1"/>
  <c r="AQ48" i="39"/>
  <c r="BE51" i="42"/>
  <c r="BF51" i="42"/>
  <c r="AW24" i="42"/>
  <c r="BJ24" i="42" s="1"/>
  <c r="AZ36" i="43"/>
  <c r="AY36" i="43"/>
  <c r="AT9" i="43"/>
  <c r="BG9" i="43" s="1"/>
  <c r="AP10" i="41"/>
  <c r="BC10" i="41" s="1"/>
  <c r="AR37" i="41"/>
  <c r="AQ37" i="41"/>
  <c r="BF34" i="41"/>
  <c r="AW7" i="41"/>
  <c r="BJ7" i="41" s="1"/>
  <c r="R4" i="41"/>
  <c r="BE34" i="41"/>
  <c r="AN41" i="41"/>
  <c r="AM41" i="41"/>
  <c r="U14" i="41"/>
  <c r="AN14" i="41"/>
  <c r="BA14" i="41" s="1"/>
  <c r="AV39" i="39"/>
  <c r="AR12" i="39"/>
  <c r="BE12" i="39" s="1"/>
  <c r="AU39" i="39"/>
  <c r="BA35" i="42"/>
  <c r="BB35" i="42"/>
  <c r="AU8" i="42"/>
  <c r="BH8" i="42" s="1"/>
  <c r="BB42" i="39"/>
  <c r="AU15" i="39"/>
  <c r="BH15" i="39" s="1"/>
  <c r="BA42" i="39"/>
  <c r="AS16" i="39"/>
  <c r="BF16" i="39" s="1"/>
  <c r="AX43" i="39"/>
  <c r="AW43" i="39"/>
  <c r="AZ36" i="40"/>
  <c r="AY36" i="40"/>
  <c r="AT9" i="40"/>
  <c r="BG9" i="40" s="1"/>
  <c r="AT35" i="40"/>
  <c r="AS35" i="40"/>
  <c r="AQ8" i="40"/>
  <c r="BD8" i="40" s="1"/>
  <c r="AX47" i="40"/>
  <c r="AS20" i="40"/>
  <c r="BF20" i="40" s="1"/>
  <c r="AW47" i="40"/>
  <c r="AV40" i="42"/>
  <c r="AR13" i="42"/>
  <c r="BE13" i="42" s="1"/>
  <c r="AU40" i="42"/>
  <c r="AQ46" i="42"/>
  <c r="AR46" i="42"/>
  <c r="AP19" i="42"/>
  <c r="BC19" i="42" s="1"/>
  <c r="AR37" i="39"/>
  <c r="AQ37" i="39"/>
  <c r="AP10" i="39"/>
  <c r="BC10" i="39" s="1"/>
  <c r="AQ23" i="41"/>
  <c r="BD23" i="41" s="1"/>
  <c r="AT50" i="41"/>
  <c r="AS50" i="41"/>
  <c r="BC41" i="41"/>
  <c r="BD41" i="41"/>
  <c r="AV14" i="41"/>
  <c r="BI14" i="41" s="1"/>
  <c r="AT48" i="39"/>
  <c r="AS48" i="39"/>
  <c r="AQ21" i="39"/>
  <c r="BD21" i="39" s="1"/>
  <c r="AQ41" i="42"/>
  <c r="AR41" i="42"/>
  <c r="AP14" i="42"/>
  <c r="BC14" i="42" s="1"/>
  <c r="BA49" i="40"/>
  <c r="BB49" i="40"/>
  <c r="AU22" i="40"/>
  <c r="BH22" i="40" s="1"/>
  <c r="AU39" i="40"/>
  <c r="AV39" i="40"/>
  <c r="AR12" i="40"/>
  <c r="BE12" i="40" s="1"/>
  <c r="AT18" i="40"/>
  <c r="BG18" i="40" s="1"/>
  <c r="AZ45" i="40"/>
  <c r="AY45" i="40"/>
  <c r="BC36" i="43"/>
  <c r="BD36" i="43"/>
  <c r="AV9" i="43"/>
  <c r="BI9" i="43" s="1"/>
  <c r="AP14" i="40"/>
  <c r="BC14" i="40" s="1"/>
  <c r="AR41" i="40"/>
  <c r="AQ41" i="40"/>
  <c r="BF50" i="40"/>
  <c r="AW23" i="40"/>
  <c r="BJ23" i="40" s="1"/>
  <c r="BE50" i="40"/>
  <c r="AP52" i="41"/>
  <c r="AO25" i="41"/>
  <c r="BB25" i="41" s="1"/>
  <c r="AO52" i="41"/>
  <c r="BE41" i="40"/>
  <c r="AW14" i="40"/>
  <c r="BJ14" i="40" s="1"/>
  <c r="BF41" i="40"/>
  <c r="AP25" i="41"/>
  <c r="BC25" i="41" s="1"/>
  <c r="AR52" i="41"/>
  <c r="AQ52" i="41"/>
  <c r="BF43" i="43"/>
  <c r="AW16" i="43"/>
  <c r="BJ16" i="43" s="1"/>
  <c r="BE43" i="43"/>
  <c r="BD38" i="42"/>
  <c r="BC38" i="42"/>
  <c r="AV11" i="42"/>
  <c r="BI11" i="42" s="1"/>
  <c r="L4" i="40"/>
  <c r="AQ45" i="41"/>
  <c r="AP18" i="41"/>
  <c r="BC18" i="41" s="1"/>
  <c r="AR45" i="41"/>
  <c r="BD42" i="39"/>
  <c r="BC42" i="39"/>
  <c r="AV15" i="39"/>
  <c r="BI15" i="39" s="1"/>
  <c r="AN48" i="41"/>
  <c r="AN21" i="41"/>
  <c r="BA21" i="41" s="1"/>
  <c r="AM48" i="41"/>
  <c r="U21" i="41"/>
  <c r="BB36" i="40"/>
  <c r="AU9" i="40"/>
  <c r="BH9" i="40" s="1"/>
  <c r="BA36" i="40"/>
  <c r="BD35" i="43"/>
  <c r="BC35" i="43"/>
  <c r="AV8" i="43"/>
  <c r="BI8" i="43" s="1"/>
  <c r="AT35" i="41"/>
  <c r="AS35" i="41"/>
  <c r="AQ8" i="41"/>
  <c r="BD8" i="41" s="1"/>
  <c r="AV21" i="42"/>
  <c r="BI21" i="42" s="1"/>
  <c r="BD48" i="42"/>
  <c r="BC48" i="42"/>
  <c r="AS45" i="39"/>
  <c r="AQ18" i="39"/>
  <c r="BD18" i="39" s="1"/>
  <c r="AT45" i="39"/>
  <c r="AV37" i="39"/>
  <c r="AU37" i="39"/>
  <c r="AR10" i="39"/>
  <c r="BE10" i="39" s="1"/>
  <c r="AP44" i="41"/>
  <c r="AO44" i="41"/>
  <c r="AO17" i="41"/>
  <c r="BB17" i="41" s="1"/>
  <c r="AV45" i="40"/>
  <c r="AR18" i="40"/>
  <c r="BE18" i="40" s="1"/>
  <c r="AU45" i="40"/>
  <c r="AP18" i="40"/>
  <c r="BC18" i="40" s="1"/>
  <c r="AQ45" i="40"/>
  <c r="AR45" i="40"/>
  <c r="AR52" i="39"/>
  <c r="AQ52" i="39"/>
  <c r="AP25" i="39"/>
  <c r="BC25" i="39" s="1"/>
  <c r="AR34" i="39"/>
  <c r="AQ34" i="39"/>
  <c r="AP7" i="39"/>
  <c r="BC7" i="39" s="1"/>
  <c r="K4" i="39"/>
  <c r="AR37" i="43"/>
  <c r="AQ37" i="43"/>
  <c r="AP10" i="43"/>
  <c r="BC10" i="43" s="1"/>
  <c r="AN52" i="41"/>
  <c r="U25" i="41"/>
  <c r="AM52" i="41"/>
  <c r="AN25" i="41"/>
  <c r="BA25" i="41" s="1"/>
  <c r="J4" i="42"/>
  <c r="AP34" i="42"/>
  <c r="AO34" i="42"/>
  <c r="AO7" i="42"/>
  <c r="BB7" i="42" s="1"/>
  <c r="BD51" i="40"/>
  <c r="BC51" i="40"/>
  <c r="AV24" i="40"/>
  <c r="BI24" i="40" s="1"/>
  <c r="AZ43" i="41"/>
  <c r="AY43" i="41"/>
  <c r="AT16" i="41"/>
  <c r="BG16" i="41" s="1"/>
  <c r="AZ38" i="41"/>
  <c r="AT11" i="41"/>
  <c r="BG11" i="41" s="1"/>
  <c r="AY38" i="41"/>
  <c r="AR52" i="43"/>
  <c r="AQ52" i="43"/>
  <c r="AP25" i="43"/>
  <c r="BC25" i="43" s="1"/>
  <c r="AU15" i="40"/>
  <c r="BH15" i="40" s="1"/>
  <c r="BA42" i="40"/>
  <c r="BB42" i="40"/>
  <c r="AX44" i="41"/>
  <c r="AS17" i="41"/>
  <c r="BF17" i="41" s="1"/>
  <c r="AW44" i="41"/>
  <c r="AP38" i="40"/>
  <c r="AO38" i="40"/>
  <c r="AO11" i="40"/>
  <c r="BB11" i="40" s="1"/>
  <c r="AS10" i="40"/>
  <c r="BF10" i="40" s="1"/>
  <c r="AX37" i="40"/>
  <c r="AW37" i="40"/>
  <c r="AZ36" i="39"/>
  <c r="AT9" i="39"/>
  <c r="BG9" i="39" s="1"/>
  <c r="AY36" i="39"/>
  <c r="AP42" i="39"/>
  <c r="AO42" i="39"/>
  <c r="AO15" i="39"/>
  <c r="BB15" i="39" s="1"/>
  <c r="AQ45" i="43"/>
  <c r="AR45" i="43"/>
  <c r="AP18" i="43"/>
  <c r="BC18" i="43" s="1"/>
  <c r="AR44" i="41"/>
  <c r="AQ44" i="41"/>
  <c r="AP17" i="41"/>
  <c r="BC17" i="41" s="1"/>
  <c r="BA34" i="40"/>
  <c r="AU7" i="40"/>
  <c r="BH7" i="40" s="1"/>
  <c r="BB34" i="40"/>
  <c r="P4" i="40"/>
  <c r="BE48" i="40"/>
  <c r="BF48" i="40"/>
  <c r="AW21" i="40"/>
  <c r="BJ21" i="40" s="1"/>
  <c r="AZ37" i="39"/>
  <c r="AT10" i="39"/>
  <c r="BG10" i="39" s="1"/>
  <c r="AY37" i="39"/>
  <c r="BE43" i="42"/>
  <c r="BF43" i="42"/>
  <c r="AW16" i="42"/>
  <c r="BJ16" i="42" s="1"/>
  <c r="AP50" i="39"/>
  <c r="AO50" i="39"/>
  <c r="AO23" i="39"/>
  <c r="BB23" i="39" s="1"/>
  <c r="BC46" i="40"/>
  <c r="AV19" i="40"/>
  <c r="BI19" i="40" s="1"/>
  <c r="BD46" i="40"/>
  <c r="AN36" i="43"/>
  <c r="AM36" i="43"/>
  <c r="AN9" i="43"/>
  <c r="BA9" i="43" s="1"/>
  <c r="U9" i="43"/>
  <c r="AT22" i="41"/>
  <c r="BG22" i="41" s="1"/>
  <c r="AY49" i="41"/>
  <c r="AZ49" i="41"/>
  <c r="AU24" i="40"/>
  <c r="BH24" i="40" s="1"/>
  <c r="BB51" i="40"/>
  <c r="BA51" i="40"/>
  <c r="AS48" i="43"/>
  <c r="AT48" i="43"/>
  <c r="AQ21" i="43"/>
  <c r="BD21" i="43" s="1"/>
  <c r="BD46" i="43"/>
  <c r="BC46" i="43"/>
  <c r="AV19" i="43"/>
  <c r="BI19" i="43" s="1"/>
  <c r="AP41" i="43"/>
  <c r="AO41" i="43"/>
  <c r="AO14" i="43"/>
  <c r="BB14" i="43" s="1"/>
  <c r="BA39" i="43"/>
  <c r="AU12" i="43"/>
  <c r="BH12" i="43" s="1"/>
  <c r="BB39" i="43"/>
  <c r="AZ34" i="39"/>
  <c r="O4" i="39"/>
  <c r="AY34" i="39"/>
  <c r="AT7" i="39"/>
  <c r="BG7" i="39" s="1"/>
  <c r="AW53" i="43"/>
  <c r="AX53" i="43"/>
  <c r="AS26" i="43"/>
  <c r="BF26" i="43" s="1"/>
  <c r="BD34" i="39"/>
  <c r="Q4" i="39"/>
  <c r="AV7" i="39"/>
  <c r="BI7" i="39" s="1"/>
  <c r="BC34" i="39"/>
  <c r="BC51" i="42"/>
  <c r="AV24" i="42"/>
  <c r="BI24" i="42" s="1"/>
  <c r="BD51" i="42"/>
  <c r="AN39" i="43"/>
  <c r="AM39" i="43"/>
  <c r="AN12" i="43"/>
  <c r="BA12" i="43" s="1"/>
  <c r="U12" i="43"/>
  <c r="AR39" i="41"/>
  <c r="AQ39" i="41"/>
  <c r="AP12" i="41"/>
  <c r="BC12" i="41" s="1"/>
  <c r="AX50" i="39"/>
  <c r="AS23" i="39"/>
  <c r="BF23" i="39" s="1"/>
  <c r="AW50" i="39"/>
  <c r="BA37" i="43"/>
  <c r="BB37" i="43"/>
  <c r="AU10" i="43"/>
  <c r="BH10" i="43" s="1"/>
  <c r="BF50" i="42"/>
  <c r="BE50" i="42"/>
  <c r="AW23" i="42"/>
  <c r="BJ23" i="42" s="1"/>
  <c r="AT41" i="40"/>
  <c r="AS41" i="40"/>
  <c r="AQ14" i="40"/>
  <c r="BD14" i="40" s="1"/>
  <c r="AP50" i="40"/>
  <c r="AO50" i="40"/>
  <c r="AO23" i="40"/>
  <c r="BB23" i="40" s="1"/>
  <c r="AV37" i="41"/>
  <c r="AU37" i="41"/>
  <c r="AR10" i="41"/>
  <c r="BE10" i="41" s="1"/>
  <c r="AX36" i="41"/>
  <c r="AW36" i="41"/>
  <c r="AS9" i="41"/>
  <c r="BF9" i="41" s="1"/>
  <c r="AM52" i="40"/>
  <c r="AN52" i="40"/>
  <c r="AN25" i="40"/>
  <c r="BA25" i="40" s="1"/>
  <c r="U25" i="40"/>
  <c r="BB47" i="42"/>
  <c r="BA47" i="42"/>
  <c r="AU20" i="42"/>
  <c r="BH20" i="42" s="1"/>
  <c r="AX35" i="43"/>
  <c r="AW35" i="43"/>
  <c r="AS8" i="43"/>
  <c r="BF8" i="43" s="1"/>
  <c r="AR17" i="42"/>
  <c r="BE17" i="42" s="1"/>
  <c r="AU44" i="42"/>
  <c r="AV44" i="42"/>
  <c r="BC38" i="41"/>
  <c r="BD38" i="41"/>
  <c r="AV11" i="41"/>
  <c r="BI11" i="41" s="1"/>
  <c r="AR34" i="41"/>
  <c r="AQ34" i="41"/>
  <c r="K4" i="41"/>
  <c r="AP7" i="41"/>
  <c r="BC7" i="41" s="1"/>
  <c r="AT10" i="40"/>
  <c r="BG10" i="40" s="1"/>
  <c r="AZ37" i="40"/>
  <c r="AY37" i="40"/>
  <c r="BD53" i="42"/>
  <c r="AV26" i="42"/>
  <c r="BI26" i="42" s="1"/>
  <c r="BC53" i="42"/>
  <c r="L4" i="39"/>
  <c r="AV46" i="41"/>
  <c r="AU46" i="41"/>
  <c r="AR19" i="41"/>
  <c r="BE19" i="41" s="1"/>
  <c r="AT42" i="40"/>
  <c r="AS42" i="40"/>
  <c r="AQ15" i="40"/>
  <c r="BD15" i="40" s="1"/>
  <c r="AN40" i="41"/>
  <c r="AM40" i="41"/>
  <c r="U13" i="41"/>
  <c r="AN13" i="41"/>
  <c r="BA13" i="41" s="1"/>
  <c r="AZ44" i="41"/>
  <c r="AY44" i="41"/>
  <c r="AT17" i="41"/>
  <c r="BG17" i="41" s="1"/>
  <c r="AR11" i="40"/>
  <c r="BE11" i="40" s="1"/>
  <c r="AV38" i="40"/>
  <c r="AU38" i="40"/>
  <c r="AR39" i="39"/>
  <c r="AP12" i="39"/>
  <c r="BC12" i="39" s="1"/>
  <c r="AQ39" i="39"/>
  <c r="AR36" i="39"/>
  <c r="AQ36" i="39"/>
  <c r="AP9" i="39"/>
  <c r="BC9" i="39" s="1"/>
  <c r="J4" i="39"/>
  <c r="BE45" i="42"/>
  <c r="AW18" i="42"/>
  <c r="BJ18" i="42" s="1"/>
  <c r="BF45" i="42"/>
  <c r="AR16" i="40"/>
  <c r="BE16" i="40" s="1"/>
  <c r="AV43" i="40"/>
  <c r="AU43" i="40"/>
  <c r="AY42" i="43"/>
  <c r="AT15" i="43"/>
  <c r="BG15" i="43" s="1"/>
  <c r="AZ42" i="43"/>
  <c r="BE35" i="42"/>
  <c r="BF35" i="42"/>
  <c r="AW8" i="42"/>
  <c r="BJ8" i="42" s="1"/>
  <c r="BF46" i="39"/>
  <c r="BE46" i="39"/>
  <c r="AW19" i="39"/>
  <c r="BJ19" i="39" s="1"/>
  <c r="AV44" i="40"/>
  <c r="AU44" i="40"/>
  <c r="AR17" i="40"/>
  <c r="BE17" i="40" s="1"/>
  <c r="BF42" i="39"/>
  <c r="BE42" i="39"/>
  <c r="AW15" i="39"/>
  <c r="BJ15" i="39" s="1"/>
  <c r="BD45" i="43"/>
  <c r="BC45" i="43"/>
  <c r="AV18" i="43"/>
  <c r="BI18" i="43" s="1"/>
  <c r="AP43" i="39"/>
  <c r="AO43" i="39"/>
  <c r="AO16" i="39"/>
  <c r="BB16" i="39" s="1"/>
  <c r="U8" i="41"/>
  <c r="BF36" i="40"/>
  <c r="AW9" i="40"/>
  <c r="BJ9" i="40" s="1"/>
  <c r="BE36" i="40"/>
  <c r="AS46" i="42"/>
  <c r="AT46" i="42"/>
  <c r="AQ19" i="42"/>
  <c r="BD19" i="42" s="1"/>
  <c r="BF35" i="39"/>
  <c r="BE35" i="39"/>
  <c r="AW8" i="39"/>
  <c r="BJ8" i="39" s="1"/>
  <c r="AN44" i="40"/>
  <c r="U17" i="40"/>
  <c r="AM44" i="40"/>
  <c r="AN17" i="40"/>
  <c r="BA17" i="40" s="1"/>
  <c r="BD47" i="41"/>
  <c r="BC47" i="41"/>
  <c r="AV20" i="41"/>
  <c r="BI20" i="41" s="1"/>
  <c r="AU35" i="40"/>
  <c r="AV35" i="40"/>
  <c r="AR8" i="40"/>
  <c r="BE8" i="40" s="1"/>
  <c r="AP34" i="40"/>
  <c r="AO34" i="40"/>
  <c r="J4" i="40"/>
  <c r="AO7" i="40"/>
  <c r="BB7" i="40" s="1"/>
  <c r="AN53" i="42"/>
  <c r="AN26" i="42"/>
  <c r="BA26" i="42" s="1"/>
  <c r="AM53" i="42"/>
  <c r="U26" i="42"/>
  <c r="BC48" i="40"/>
  <c r="AV21" i="40"/>
  <c r="BI21" i="40" s="1"/>
  <c r="BD48" i="40"/>
  <c r="AW13" i="42"/>
  <c r="BJ13" i="42" s="1"/>
  <c r="BF40" i="42"/>
  <c r="BE40" i="42"/>
  <c r="AP20" i="40"/>
  <c r="BC20" i="40" s="1"/>
  <c r="AR47" i="40"/>
  <c r="AQ47" i="40"/>
  <c r="U16" i="43"/>
  <c r="AZ53" i="42"/>
  <c r="AT26" i="42"/>
  <c r="BG26" i="42" s="1"/>
  <c r="AY53" i="42"/>
  <c r="AW39" i="42"/>
  <c r="AX39" i="42"/>
  <c r="AS12" i="42"/>
  <c r="BF12" i="42" s="1"/>
  <c r="AO13" i="42"/>
  <c r="BB13" i="42" s="1"/>
  <c r="AP40" i="42"/>
  <c r="AO40" i="42"/>
  <c r="AV8" i="41"/>
  <c r="BI8" i="41" s="1"/>
  <c r="BD35" i="41"/>
  <c r="BC35" i="41"/>
  <c r="AU53" i="39"/>
  <c r="AR26" i="39"/>
  <c r="BE26" i="39" s="1"/>
  <c r="AV53" i="39"/>
  <c r="BA48" i="42"/>
  <c r="AU21" i="42"/>
  <c r="BH21" i="42" s="1"/>
  <c r="BB48" i="42"/>
  <c r="BB45" i="39"/>
  <c r="BA45" i="39"/>
  <c r="AU18" i="39"/>
  <c r="BH18" i="39" s="1"/>
  <c r="U23" i="43"/>
  <c r="BD46" i="42"/>
  <c r="BC46" i="42"/>
  <c r="AV19" i="42"/>
  <c r="BI19" i="42" s="1"/>
  <c r="BE37" i="40"/>
  <c r="BF37" i="40"/>
  <c r="AW10" i="40"/>
  <c r="BJ10" i="40" s="1"/>
  <c r="AO38" i="42"/>
  <c r="AO11" i="42"/>
  <c r="BB11" i="42" s="1"/>
  <c r="AP38" i="42"/>
  <c r="AV51" i="43"/>
  <c r="AU51" i="43"/>
  <c r="AR24" i="43"/>
  <c r="BE24" i="43" s="1"/>
  <c r="AO10" i="39"/>
  <c r="BB10" i="39" s="1"/>
  <c r="AP37" i="39"/>
  <c r="AO37" i="39"/>
  <c r="AP40" i="40"/>
  <c r="AO13" i="40"/>
  <c r="BB13" i="40" s="1"/>
  <c r="AO40" i="40"/>
  <c r="AY52" i="43"/>
  <c r="AZ52" i="43"/>
  <c r="AT25" i="43"/>
  <c r="BG25" i="43" s="1"/>
  <c r="BB51" i="41"/>
  <c r="BA51" i="41"/>
  <c r="AU24" i="41"/>
  <c r="BH24" i="41" s="1"/>
  <c r="AO51" i="43"/>
  <c r="AP51" i="43"/>
  <c r="AO24" i="43"/>
  <c r="BB24" i="43" s="1"/>
  <c r="BD52" i="43"/>
  <c r="BC52" i="43"/>
  <c r="AV25" i="43"/>
  <c r="BI25" i="43" s="1"/>
  <c r="AU11" i="39"/>
  <c r="BH11" i="39" s="1"/>
  <c r="BA38" i="39"/>
  <c r="BB38" i="39"/>
  <c r="AX41" i="41"/>
  <c r="AW41" i="41"/>
  <c r="AS14" i="41"/>
  <c r="BF14" i="41" s="1"/>
  <c r="BD48" i="39"/>
  <c r="BC48" i="39"/>
  <c r="AV21" i="39"/>
  <c r="BI21" i="39" s="1"/>
  <c r="U18" i="43"/>
  <c r="AW47" i="42"/>
  <c r="AS20" i="42"/>
  <c r="BF20" i="42" s="1"/>
  <c r="AX47" i="42"/>
  <c r="AV25" i="41"/>
  <c r="BI25" i="41" s="1"/>
  <c r="BC52" i="41"/>
  <c r="BD52" i="41"/>
  <c r="AP38" i="41"/>
  <c r="AO38" i="41"/>
  <c r="AO11" i="41"/>
  <c r="BB11" i="41" s="1"/>
  <c r="AT17" i="42"/>
  <c r="BG17" i="42" s="1"/>
  <c r="AZ44" i="42"/>
  <c r="AY44" i="42"/>
  <c r="AS18" i="41"/>
  <c r="BF18" i="41" s="1"/>
  <c r="AW45" i="41"/>
  <c r="AX45" i="41"/>
  <c r="AY46" i="41"/>
  <c r="AT19" i="41"/>
  <c r="BG19" i="41" s="1"/>
  <c r="AZ46" i="41"/>
  <c r="AX42" i="40"/>
  <c r="AW42" i="40"/>
  <c r="AS15" i="40"/>
  <c r="BF15" i="40" s="1"/>
  <c r="AQ40" i="41"/>
  <c r="AR40" i="41"/>
  <c r="AP13" i="41"/>
  <c r="BC13" i="41" s="1"/>
  <c r="AY38" i="40"/>
  <c r="AZ38" i="40"/>
  <c r="AT11" i="40"/>
  <c r="BG11" i="40" s="1"/>
  <c r="AW45" i="42"/>
  <c r="AX45" i="42"/>
  <c r="AS18" i="42"/>
  <c r="BF18" i="42" s="1"/>
  <c r="AO46" i="39"/>
  <c r="AP46" i="39"/>
  <c r="AO19" i="39"/>
  <c r="BB19" i="39" s="1"/>
  <c r="BA46" i="42"/>
  <c r="BB46" i="42"/>
  <c r="AU19" i="42"/>
  <c r="BH19" i="42" s="1"/>
  <c r="BC36" i="42"/>
  <c r="BD36" i="42"/>
  <c r="AV9" i="42"/>
  <c r="BI9" i="42" s="1"/>
  <c r="AP10" i="42"/>
  <c r="BC10" i="42" s="1"/>
  <c r="AQ37" i="42"/>
  <c r="AR37" i="42"/>
  <c r="AR39" i="42"/>
  <c r="AP12" i="42"/>
  <c r="BC12" i="42" s="1"/>
  <c r="AQ39" i="42"/>
  <c r="AW48" i="42"/>
  <c r="AS21" i="42"/>
  <c r="BF21" i="42" s="1"/>
  <c r="AX48" i="42"/>
  <c r="AX50" i="42"/>
  <c r="AW50" i="42"/>
  <c r="AS23" i="42"/>
  <c r="BF23" i="42" s="1"/>
  <c r="AP9" i="41"/>
  <c r="BC9" i="41" s="1"/>
  <c r="AQ36" i="41"/>
  <c r="AR36" i="41"/>
  <c r="AT34" i="43"/>
  <c r="AQ7" i="43"/>
  <c r="BD7" i="43" s="1"/>
  <c r="AS34" i="43"/>
  <c r="L4" i="43"/>
  <c r="AN41" i="39"/>
  <c r="AN14" i="39"/>
  <c r="BA14" i="39" s="1"/>
  <c r="AM41" i="39"/>
  <c r="U14" i="39"/>
  <c r="AW43" i="41"/>
  <c r="AX43" i="41"/>
  <c r="AS16" i="41"/>
  <c r="BF16" i="41" s="1"/>
  <c r="AN36" i="39"/>
  <c r="U9" i="39"/>
  <c r="AM36" i="39"/>
  <c r="AN9" i="39"/>
  <c r="BA9" i="39" s="1"/>
  <c r="AP34" i="41"/>
  <c r="AO7" i="41"/>
  <c r="BB7" i="41" s="1"/>
  <c r="J4" i="41"/>
  <c r="AO34" i="41"/>
  <c r="AS44" i="42"/>
  <c r="AQ17" i="42"/>
  <c r="BD17" i="42" s="1"/>
  <c r="AT44" i="42"/>
  <c r="U15" i="40"/>
  <c r="AM42" i="40"/>
  <c r="AN42" i="40"/>
  <c r="AN15" i="40"/>
  <c r="BA15" i="40" s="1"/>
  <c r="AX40" i="41"/>
  <c r="AW40" i="41"/>
  <c r="AS13" i="41"/>
  <c r="BF13" i="41" s="1"/>
  <c r="U14" i="40"/>
  <c r="BB39" i="39"/>
  <c r="BA39" i="39"/>
  <c r="AU12" i="39"/>
  <c r="BH12" i="39" s="1"/>
  <c r="BB45" i="42"/>
  <c r="BA45" i="42"/>
  <c r="AU18" i="42"/>
  <c r="BH18" i="42" s="1"/>
  <c r="AP16" i="40"/>
  <c r="BC16" i="40" s="1"/>
  <c r="AR43" i="40"/>
  <c r="AQ43" i="40"/>
  <c r="AQ46" i="39"/>
  <c r="AP19" i="39"/>
  <c r="BC19" i="39" s="1"/>
  <c r="AR46" i="39"/>
  <c r="BE45" i="43"/>
  <c r="BF45" i="43"/>
  <c r="AW18" i="43"/>
  <c r="BJ18" i="43" s="1"/>
  <c r="AV9" i="40"/>
  <c r="BI9" i="40" s="1"/>
  <c r="BC36" i="40"/>
  <c r="BD36" i="40"/>
  <c r="AY35" i="40"/>
  <c r="AT8" i="40"/>
  <c r="BG8" i="40" s="1"/>
  <c r="AZ35" i="40"/>
  <c r="BD53" i="39"/>
  <c r="BC53" i="39"/>
  <c r="AV26" i="39"/>
  <c r="BI26" i="39" s="1"/>
  <c r="AW52" i="43"/>
  <c r="AS25" i="43"/>
  <c r="BF25" i="43" s="1"/>
  <c r="AX52" i="43"/>
  <c r="BB48" i="40"/>
  <c r="BA48" i="40"/>
  <c r="AU21" i="40"/>
  <c r="BH21" i="40" s="1"/>
  <c r="AN43" i="39"/>
  <c r="U16" i="39"/>
  <c r="AM43" i="39"/>
  <c r="AN16" i="39"/>
  <c r="BA16" i="39" s="1"/>
  <c r="AN23" i="41"/>
  <c r="BA23" i="41" s="1"/>
  <c r="AM50" i="41"/>
  <c r="U23" i="41"/>
  <c r="AN50" i="41"/>
  <c r="AY38" i="42"/>
  <c r="AZ38" i="42"/>
  <c r="AT11" i="42"/>
  <c r="BG11" i="42" s="1"/>
  <c r="U15" i="43"/>
  <c r="P4" i="41"/>
  <c r="AR41" i="43"/>
  <c r="AQ41" i="43"/>
  <c r="AP14" i="43"/>
  <c r="BC14" i="43" s="1"/>
  <c r="AU48" i="43"/>
  <c r="AV48" i="43"/>
  <c r="AR21" i="43"/>
  <c r="BE21" i="43" s="1"/>
  <c r="AX49" i="40"/>
  <c r="AW49" i="40"/>
  <c r="AS22" i="40"/>
  <c r="BF22" i="40" s="1"/>
  <c r="AR24" i="40"/>
  <c r="BE24" i="40" s="1"/>
  <c r="AV51" i="40"/>
  <c r="AU51" i="40"/>
  <c r="AP36" i="41"/>
  <c r="AO9" i="41"/>
  <c r="BB9" i="41" s="1"/>
  <c r="AO36" i="41"/>
  <c r="BB50" i="40"/>
  <c r="AU23" i="40"/>
  <c r="BH23" i="40" s="1"/>
  <c r="BA50" i="40"/>
  <c r="AX52" i="41"/>
  <c r="AW52" i="41"/>
  <c r="AS25" i="41"/>
  <c r="BF25" i="41" s="1"/>
  <c r="AW41" i="40"/>
  <c r="AX41" i="40"/>
  <c r="AS14" i="40"/>
  <c r="BF14" i="40" s="1"/>
  <c r="BA44" i="42"/>
  <c r="BB44" i="42"/>
  <c r="AU17" i="42"/>
  <c r="BH17" i="42" s="1"/>
  <c r="BB45" i="41"/>
  <c r="BA45" i="41"/>
  <c r="AU18" i="41"/>
  <c r="BH18" i="41" s="1"/>
  <c r="AS45" i="43"/>
  <c r="AQ18" i="43"/>
  <c r="BD18" i="43" s="1"/>
  <c r="AT45" i="43"/>
  <c r="AU45" i="42"/>
  <c r="AR18" i="42"/>
  <c r="BE18" i="42" s="1"/>
  <c r="AV45" i="42"/>
  <c r="AN8" i="42"/>
  <c r="BA8" i="42" s="1"/>
  <c r="AN35" i="42"/>
  <c r="U8" i="42"/>
  <c r="AM35" i="42"/>
  <c r="BB46" i="39"/>
  <c r="BA46" i="39"/>
  <c r="AU19" i="39"/>
  <c r="BH19" i="39" s="1"/>
  <c r="AQ42" i="43"/>
  <c r="AR42" i="43"/>
  <c r="AP15" i="43"/>
  <c r="BC15" i="43" s="1"/>
  <c r="U17" i="39"/>
  <c r="BE43" i="39"/>
  <c r="BF43" i="39"/>
  <c r="AW16" i="39"/>
  <c r="BJ16" i="39" s="1"/>
  <c r="AP9" i="42"/>
  <c r="BC9" i="42" s="1"/>
  <c r="AR36" i="42"/>
  <c r="AQ36" i="42"/>
  <c r="BA37" i="42"/>
  <c r="AU10" i="42"/>
  <c r="BH10" i="42" s="1"/>
  <c r="BB37" i="42"/>
  <c r="AP45" i="39"/>
  <c r="AO45" i="39"/>
  <c r="AO18" i="39"/>
  <c r="BB18" i="39" s="1"/>
  <c r="AT37" i="40"/>
  <c r="AQ10" i="40"/>
  <c r="BD10" i="40" s="1"/>
  <c r="AS37" i="40"/>
  <c r="AR40" i="40"/>
  <c r="AQ40" i="40"/>
  <c r="AP13" i="40"/>
  <c r="BC13" i="40" s="1"/>
  <c r="AP24" i="41"/>
  <c r="BC24" i="41" s="1"/>
  <c r="AQ51" i="41"/>
  <c r="AR51" i="41"/>
  <c r="U14" i="42"/>
  <c r="AX41" i="43"/>
  <c r="AW41" i="43"/>
  <c r="AS14" i="43"/>
  <c r="BF14" i="43" s="1"/>
  <c r="BE37" i="41"/>
  <c r="BF37" i="41"/>
  <c r="AW10" i="41"/>
  <c r="BJ10" i="41" s="1"/>
  <c r="AR53" i="41"/>
  <c r="AP26" i="41"/>
  <c r="BC26" i="41" s="1"/>
  <c r="AQ53" i="41"/>
  <c r="AR19" i="40"/>
  <c r="BE19" i="40" s="1"/>
  <c r="AV46" i="40"/>
  <c r="AU46" i="40"/>
  <c r="AO49" i="43"/>
  <c r="AP49" i="43"/>
  <c r="AO22" i="43"/>
  <c r="BB22" i="43" s="1"/>
  <c r="BE43" i="41"/>
  <c r="BF43" i="41"/>
  <c r="AW16" i="41"/>
  <c r="BJ16" i="41" s="1"/>
  <c r="BC43" i="42"/>
  <c r="BD43" i="42"/>
  <c r="AV16" i="42"/>
  <c r="BI16" i="42" s="1"/>
  <c r="BD44" i="39"/>
  <c r="BC44" i="39"/>
  <c r="AV17" i="39"/>
  <c r="BI17" i="39" s="1"/>
  <c r="AP41" i="40"/>
  <c r="AO41" i="40"/>
  <c r="AO14" i="40"/>
  <c r="BB14" i="40" s="1"/>
  <c r="AM49" i="41"/>
  <c r="U22" i="41"/>
  <c r="AN49" i="41"/>
  <c r="AN22" i="41"/>
  <c r="BA22" i="41" s="1"/>
  <c r="L4" i="42"/>
  <c r="U7" i="42"/>
  <c r="U24" i="40"/>
  <c r="U23" i="42"/>
  <c r="AO53" i="43"/>
  <c r="AP53" i="43"/>
  <c r="AO26" i="43"/>
  <c r="BB26" i="43" s="1"/>
  <c r="W28" i="39"/>
  <c r="AT50" i="40"/>
  <c r="AQ23" i="40"/>
  <c r="BD23" i="40" s="1"/>
  <c r="AS50" i="40"/>
  <c r="U12" i="40"/>
  <c r="AV53" i="41"/>
  <c r="AU53" i="41"/>
  <c r="AR26" i="41"/>
  <c r="BE26" i="41" s="1"/>
  <c r="AO51" i="42"/>
  <c r="AP51" i="42"/>
  <c r="AO24" i="42"/>
  <c r="BB24" i="42" s="1"/>
  <c r="AN50" i="39"/>
  <c r="AM50" i="39"/>
  <c r="U23" i="39"/>
  <c r="AN23" i="39"/>
  <c r="BA23" i="39" s="1"/>
  <c r="AM37" i="41"/>
  <c r="U10" i="41"/>
  <c r="AN10" i="41"/>
  <c r="BA10" i="41" s="1"/>
  <c r="AN37" i="41"/>
  <c r="AP20" i="42"/>
  <c r="BC20" i="42" s="1"/>
  <c r="AR47" i="42"/>
  <c r="AQ47" i="42"/>
  <c r="AV22" i="40"/>
  <c r="BI22" i="40" s="1"/>
  <c r="BD49" i="40"/>
  <c r="BC49" i="40"/>
  <c r="AT36" i="41"/>
  <c r="AS36" i="41"/>
  <c r="AQ9" i="41"/>
  <c r="BD9" i="41" s="1"/>
  <c r="AZ51" i="42"/>
  <c r="AY51" i="42"/>
  <c r="AT24" i="42"/>
  <c r="BG24" i="42" s="1"/>
  <c r="AO34" i="43"/>
  <c r="J4" i="43"/>
  <c r="AP34" i="43"/>
  <c r="AO7" i="43"/>
  <c r="BB7" i="43" s="1"/>
  <c r="U17" i="43"/>
  <c r="BB41" i="40"/>
  <c r="AU14" i="40"/>
  <c r="BH14" i="40" s="1"/>
  <c r="BA41" i="40"/>
  <c r="AV23" i="40"/>
  <c r="BI23" i="40" s="1"/>
  <c r="BD50" i="40"/>
  <c r="BC50" i="40"/>
  <c r="BB40" i="40"/>
  <c r="BA40" i="40"/>
  <c r="AU13" i="40"/>
  <c r="BH13" i="40" s="1"/>
  <c r="AM38" i="41"/>
  <c r="AN11" i="41"/>
  <c r="BA11" i="41" s="1"/>
  <c r="AN38" i="41"/>
  <c r="U11" i="41"/>
  <c r="N4" i="42"/>
  <c r="AN52" i="43"/>
  <c r="AN25" i="43"/>
  <c r="BA25" i="43" s="1"/>
  <c r="AM52" i="43"/>
  <c r="U25" i="43"/>
  <c r="Q4" i="41"/>
  <c r="BD34" i="41"/>
  <c r="BC34" i="41"/>
  <c r="AV7" i="41"/>
  <c r="BI7" i="41" s="1"/>
  <c r="AT46" i="41"/>
  <c r="AS46" i="41"/>
  <c r="AQ19" i="41"/>
  <c r="BD19" i="41" s="1"/>
  <c r="AP42" i="40"/>
  <c r="AO15" i="40"/>
  <c r="BB15" i="40" s="1"/>
  <c r="AO42" i="40"/>
  <c r="AV11" i="40"/>
  <c r="BI11" i="40" s="1"/>
  <c r="BD38" i="40"/>
  <c r="BC38" i="40"/>
  <c r="BB38" i="40"/>
  <c r="BA38" i="40"/>
  <c r="AU11" i="40"/>
  <c r="BH11" i="40" s="1"/>
  <c r="AX38" i="42"/>
  <c r="AW38" i="42"/>
  <c r="AS11" i="42"/>
  <c r="BF11" i="42" s="1"/>
  <c r="AW48" i="39"/>
  <c r="AX48" i="39"/>
  <c r="AS21" i="39"/>
  <c r="BF21" i="39" s="1"/>
  <c r="BD36" i="39"/>
  <c r="AV9" i="39"/>
  <c r="BI9" i="39" s="1"/>
  <c r="BC36" i="39"/>
  <c r="BD45" i="42"/>
  <c r="BC45" i="42"/>
  <c r="AV18" i="42"/>
  <c r="BI18" i="42" s="1"/>
  <c r="AV16" i="40"/>
  <c r="BI16" i="40" s="1"/>
  <c r="BD43" i="40"/>
  <c r="BC43" i="40"/>
  <c r="AY35" i="42"/>
  <c r="AT8" i="42"/>
  <c r="BG8" i="42" s="1"/>
  <c r="AZ35" i="42"/>
  <c r="AV46" i="39"/>
  <c r="AU46" i="39"/>
  <c r="AR19" i="39"/>
  <c r="BE19" i="39" s="1"/>
  <c r="BF44" i="40"/>
  <c r="AW17" i="40"/>
  <c r="BJ17" i="40" s="1"/>
  <c r="BE44" i="40"/>
  <c r="AZ42" i="39"/>
  <c r="AY42" i="39"/>
  <c r="AT15" i="39"/>
  <c r="BG15" i="39" s="1"/>
  <c r="U8" i="43"/>
  <c r="AR43" i="39"/>
  <c r="AQ43" i="39"/>
  <c r="AP16" i="39"/>
  <c r="BC16" i="39" s="1"/>
  <c r="AV36" i="40"/>
  <c r="AR9" i="40"/>
  <c r="BE9" i="40" s="1"/>
  <c r="AU36" i="40"/>
  <c r="AT47" i="41"/>
  <c r="AS47" i="41"/>
  <c r="AQ20" i="41"/>
  <c r="BD20" i="41" s="1"/>
  <c r="AT35" i="39"/>
  <c r="AS35" i="39"/>
  <c r="AQ8" i="39"/>
  <c r="BD8" i="39" s="1"/>
  <c r="BF40" i="41"/>
  <c r="AW13" i="41"/>
  <c r="BJ13" i="41" s="1"/>
  <c r="BE40" i="41"/>
  <c r="BB47" i="41"/>
  <c r="AU20" i="41"/>
  <c r="BH20" i="41" s="1"/>
  <c r="BA47" i="41"/>
  <c r="AX35" i="40"/>
  <c r="AW35" i="40"/>
  <c r="AS8" i="40"/>
  <c r="BF8" i="40" s="1"/>
  <c r="AO37" i="42"/>
  <c r="AO10" i="42"/>
  <c r="BB10" i="42" s="1"/>
  <c r="AP37" i="42"/>
  <c r="AM34" i="40"/>
  <c r="AN34" i="40"/>
  <c r="I4" i="40"/>
  <c r="AN7" i="40"/>
  <c r="BA7" i="40" s="1"/>
  <c r="U7" i="40"/>
  <c r="AV48" i="42"/>
  <c r="AU48" i="42"/>
  <c r="AR21" i="42"/>
  <c r="BE21" i="42" s="1"/>
  <c r="AT21" i="40"/>
  <c r="BG21" i="40" s="1"/>
  <c r="AZ48" i="40"/>
  <c r="AY48" i="40"/>
  <c r="AP47" i="40"/>
  <c r="AO47" i="40"/>
  <c r="AO20" i="40"/>
  <c r="BB20" i="40" s="1"/>
  <c r="AW53" i="42"/>
  <c r="AX53" i="42"/>
  <c r="AS26" i="42"/>
  <c r="BF26" i="42" s="1"/>
  <c r="AT39" i="42"/>
  <c r="AQ12" i="42"/>
  <c r="BD12" i="42" s="1"/>
  <c r="AS39" i="42"/>
  <c r="AS40" i="42"/>
  <c r="AT40" i="42"/>
  <c r="AQ13" i="42"/>
  <c r="BD13" i="42" s="1"/>
  <c r="AN48" i="39"/>
  <c r="AM48" i="39"/>
  <c r="AN21" i="39"/>
  <c r="BA21" i="39" s="1"/>
  <c r="U21" i="39"/>
  <c r="AW35" i="41"/>
  <c r="AX35" i="41"/>
  <c r="AS8" i="41"/>
  <c r="BF8" i="41" s="1"/>
  <c r="AW53" i="39"/>
  <c r="AS26" i="39"/>
  <c r="BF26" i="39" s="1"/>
  <c r="AX53" i="39"/>
  <c r="U19" i="41"/>
  <c r="AR48" i="42"/>
  <c r="AP21" i="42"/>
  <c r="BC21" i="42" s="1"/>
  <c r="AQ48" i="42"/>
  <c r="BF48" i="42"/>
  <c r="BE48" i="42"/>
  <c r="AW21" i="42"/>
  <c r="BJ21" i="42" s="1"/>
  <c r="AN45" i="39"/>
  <c r="AN18" i="39"/>
  <c r="BA18" i="39" s="1"/>
  <c r="U18" i="39"/>
  <c r="AM45" i="39"/>
  <c r="AX46" i="42"/>
  <c r="AW46" i="42"/>
  <c r="AS19" i="42"/>
  <c r="BF19" i="42" s="1"/>
  <c r="U20" i="42"/>
  <c r="AV40" i="41"/>
  <c r="AR13" i="41"/>
  <c r="BE13" i="41" s="1"/>
  <c r="AU40" i="41"/>
  <c r="AU40" i="40"/>
  <c r="AR13" i="40"/>
  <c r="BE13" i="40" s="1"/>
  <c r="AV40" i="40"/>
  <c r="BF51" i="41"/>
  <c r="AW24" i="41"/>
  <c r="BJ24" i="41" s="1"/>
  <c r="BE51" i="41"/>
  <c r="AV38" i="39"/>
  <c r="AR11" i="39"/>
  <c r="BE11" i="39" s="1"/>
  <c r="AU38" i="39"/>
  <c r="AP50" i="41"/>
  <c r="AO50" i="41"/>
  <c r="AO23" i="41"/>
  <c r="BB23" i="41" s="1"/>
  <c r="AR51" i="43"/>
  <c r="AQ51" i="43"/>
  <c r="AP24" i="43"/>
  <c r="BC24" i="43" s="1"/>
  <c r="U10" i="39"/>
  <c r="BC43" i="39"/>
  <c r="BD43" i="39"/>
  <c r="AV16" i="39"/>
  <c r="BI16" i="39" s="1"/>
  <c r="BF52" i="43"/>
  <c r="AW25" i="43"/>
  <c r="BJ25" i="43" s="1"/>
  <c r="BE52" i="43"/>
  <c r="I4" i="41"/>
  <c r="U24" i="41"/>
  <c r="AT38" i="39"/>
  <c r="AS38" i="39"/>
  <c r="AQ11" i="39"/>
  <c r="BD11" i="39" s="1"/>
  <c r="AO41" i="41"/>
  <c r="AP41" i="41"/>
  <c r="AO14" i="41"/>
  <c r="BB14" i="41" s="1"/>
  <c r="P4" i="39"/>
  <c r="AQ38" i="42"/>
  <c r="AP11" i="42"/>
  <c r="BC11" i="42" s="1"/>
  <c r="AR38" i="42"/>
  <c r="AV48" i="39"/>
  <c r="AU48" i="39"/>
  <c r="AR21" i="39"/>
  <c r="BE21" i="39" s="1"/>
  <c r="AW15" i="38"/>
  <c r="BJ15" i="38" s="1"/>
  <c r="BF42" i="38"/>
  <c r="AN42" i="38"/>
  <c r="AM42" i="38"/>
  <c r="AY42" i="38"/>
  <c r="AV42" i="38"/>
  <c r="AZ42" i="38"/>
  <c r="AU42" i="38"/>
  <c r="AQ42" i="38"/>
  <c r="AP15" i="38"/>
  <c r="BC15" i="38" s="1"/>
  <c r="AO15" i="38"/>
  <c r="BB15" i="38" s="1"/>
  <c r="AO42" i="38"/>
  <c r="BC42" i="38"/>
  <c r="BA42" i="38"/>
  <c r="AN9" i="38"/>
  <c r="BA9" i="38" s="1"/>
  <c r="AT42" i="38"/>
  <c r="BB42" i="38"/>
  <c r="AS42" i="38"/>
  <c r="BD42" i="38"/>
  <c r="U15" i="38"/>
  <c r="AW42" i="38"/>
  <c r="AX42" i="38"/>
  <c r="AW51" i="38"/>
  <c r="BB45" i="38"/>
  <c r="AU18" i="38"/>
  <c r="BH18" i="38" s="1"/>
  <c r="AT18" i="38"/>
  <c r="BG18" i="38" s="1"/>
  <c r="AR18" i="38"/>
  <c r="BE18" i="38" s="1"/>
  <c r="AW10" i="38"/>
  <c r="BJ10" i="38" s="1"/>
  <c r="AT53" i="38"/>
  <c r="AT22" i="38"/>
  <c r="BG22" i="38" s="1"/>
  <c r="AY50" i="38"/>
  <c r="AW18" i="38"/>
  <c r="BJ18" i="38" s="1"/>
  <c r="AO23" i="38"/>
  <c r="BB23" i="38" s="1"/>
  <c r="BF52" i="38"/>
  <c r="AU40" i="38"/>
  <c r="AR13" i="38"/>
  <c r="BE13" i="38" s="1"/>
  <c r="BC51" i="38"/>
  <c r="AQ26" i="38"/>
  <c r="BD26" i="38" s="1"/>
  <c r="AW25" i="38"/>
  <c r="BJ25" i="38" s="1"/>
  <c r="AX50" i="38"/>
  <c r="AR9" i="38"/>
  <c r="BE9" i="38" s="1"/>
  <c r="AN10" i="38"/>
  <c r="BA10" i="38" s="1"/>
  <c r="BD51" i="38"/>
  <c r="AM37" i="38"/>
  <c r="AP14" i="38"/>
  <c r="BC14" i="38" s="1"/>
  <c r="AQ14" i="38"/>
  <c r="BD14" i="38" s="1"/>
  <c r="AS41" i="38"/>
  <c r="AW9" i="38"/>
  <c r="BJ9" i="38" s="1"/>
  <c r="AX43" i="38"/>
  <c r="BA46" i="38"/>
  <c r="AN22" i="38"/>
  <c r="BA22" i="38" s="1"/>
  <c r="BD50" i="38"/>
  <c r="AM43" i="38"/>
  <c r="AZ45" i="38"/>
  <c r="BE36" i="38"/>
  <c r="AW43" i="38"/>
  <c r="AU45" i="38"/>
  <c r="AM49" i="38"/>
  <c r="AS23" i="38"/>
  <c r="BF23" i="38" s="1"/>
  <c r="AU36" i="38"/>
  <c r="AR41" i="38"/>
  <c r="BF37" i="38"/>
  <c r="AU19" i="38"/>
  <c r="BH19" i="38" s="1"/>
  <c r="AR19" i="38"/>
  <c r="BE19" i="38" s="1"/>
  <c r="AN43" i="38"/>
  <c r="AN47" i="38"/>
  <c r="AU26" i="38"/>
  <c r="BH26" i="38" s="1"/>
  <c r="AP22" i="38"/>
  <c r="BC22" i="38" s="1"/>
  <c r="BA53" i="38"/>
  <c r="AQ49" i="38"/>
  <c r="AR23" i="38"/>
  <c r="BE23" i="38" s="1"/>
  <c r="AX51" i="38"/>
  <c r="AR26" i="38"/>
  <c r="BE26" i="38" s="1"/>
  <c r="AY37" i="38"/>
  <c r="AM36" i="38"/>
  <c r="AV53" i="38"/>
  <c r="AZ37" i="38"/>
  <c r="AP45" i="38"/>
  <c r="AV46" i="38"/>
  <c r="AN14" i="38"/>
  <c r="BA14" i="38" s="1"/>
  <c r="AU50" i="38"/>
  <c r="AM47" i="38"/>
  <c r="AO45" i="38"/>
  <c r="AM41" i="38"/>
  <c r="AZ53" i="38"/>
  <c r="AS37" i="38"/>
  <c r="AU38" i="38"/>
  <c r="AT37" i="38"/>
  <c r="AV38" i="38"/>
  <c r="BE45" i="38"/>
  <c r="AZ38" i="38"/>
  <c r="AP51" i="38"/>
  <c r="BC34" i="38"/>
  <c r="BD34" i="38"/>
  <c r="AZ49" i="38"/>
  <c r="AO24" i="38"/>
  <c r="BB24" i="38" s="1"/>
  <c r="AT26" i="38"/>
  <c r="BG26" i="38" s="1"/>
  <c r="AR22" i="38"/>
  <c r="BE22" i="38" s="1"/>
  <c r="BC43" i="38"/>
  <c r="AT13" i="38"/>
  <c r="BG13" i="38" s="1"/>
  <c r="AP52" i="38"/>
  <c r="AW14" i="38"/>
  <c r="BJ14" i="38" s="1"/>
  <c r="AX37" i="38"/>
  <c r="AZ40" i="38"/>
  <c r="BF41" i="38"/>
  <c r="AQ37" i="38"/>
  <c r="AW37" i="38"/>
  <c r="AO52" i="38"/>
  <c r="AS43" i="38"/>
  <c r="AW53" i="38"/>
  <c r="AY52" i="38"/>
  <c r="AS35" i="38"/>
  <c r="AM46" i="38"/>
  <c r="AQ11" i="38"/>
  <c r="BD11" i="38" s="1"/>
  <c r="BF43" i="38"/>
  <c r="BA38" i="38"/>
  <c r="AR37" i="38"/>
  <c r="AS8" i="38"/>
  <c r="BF8" i="38" s="1"/>
  <c r="AP43" i="38"/>
  <c r="AQ8" i="38"/>
  <c r="BD8" i="38" s="1"/>
  <c r="AV52" i="38"/>
  <c r="AZ52" i="38"/>
  <c r="AP11" i="38"/>
  <c r="BC11" i="38" s="1"/>
  <c r="AN19" i="38"/>
  <c r="BA19" i="38" s="1"/>
  <c r="AS38" i="38"/>
  <c r="AX35" i="38"/>
  <c r="AO16" i="38"/>
  <c r="BB16" i="38" s="1"/>
  <c r="AV16" i="38"/>
  <c r="BI16" i="38" s="1"/>
  <c r="BC37" i="38"/>
  <c r="AP46" i="38"/>
  <c r="AM50" i="38"/>
  <c r="AQ52" i="38"/>
  <c r="AO46" i="38"/>
  <c r="BD36" i="38"/>
  <c r="AU11" i="38"/>
  <c r="BH11" i="38" s="1"/>
  <c r="AR46" i="38"/>
  <c r="AO37" i="38"/>
  <c r="AR25" i="38"/>
  <c r="BE25" i="38" s="1"/>
  <c r="AT43" i="38"/>
  <c r="AV49" i="38"/>
  <c r="BD37" i="38"/>
  <c r="AR52" i="38"/>
  <c r="AW16" i="38"/>
  <c r="BJ16" i="38" s="1"/>
  <c r="AX46" i="38"/>
  <c r="AQ38" i="38"/>
  <c r="AS13" i="38"/>
  <c r="BF13" i="38" s="1"/>
  <c r="BF50" i="38"/>
  <c r="U10" i="38"/>
  <c r="AW46" i="38"/>
  <c r="AX53" i="38"/>
  <c r="AT11" i="38"/>
  <c r="BG11" i="38" s="1"/>
  <c r="AQ43" i="38"/>
  <c r="AN23" i="38"/>
  <c r="BA23" i="38" s="1"/>
  <c r="AW40" i="38"/>
  <c r="AO10" i="38"/>
  <c r="BB10" i="38" s="1"/>
  <c r="AP16" i="38"/>
  <c r="BC16" i="38" s="1"/>
  <c r="AV9" i="38"/>
  <c r="BI9" i="38" s="1"/>
  <c r="AP19" i="38"/>
  <c r="BC19" i="38" s="1"/>
  <c r="AO50" i="38"/>
  <c r="AT9" i="38"/>
  <c r="BG9" i="38" s="1"/>
  <c r="AN12" i="38"/>
  <c r="BA12" i="38" s="1"/>
  <c r="AU10" i="38"/>
  <c r="BH10" i="38" s="1"/>
  <c r="AY36" i="38"/>
  <c r="AR24" i="38"/>
  <c r="BE24" i="38" s="1"/>
  <c r="AW23" i="38"/>
  <c r="BJ23" i="38" s="1"/>
  <c r="AM39" i="38"/>
  <c r="BD38" i="38"/>
  <c r="U14" i="38"/>
  <c r="BA37" i="38"/>
  <c r="BB50" i="38"/>
  <c r="AS18" i="38"/>
  <c r="BF18" i="38" s="1"/>
  <c r="AV11" i="38"/>
  <c r="BI11" i="38" s="1"/>
  <c r="BB39" i="38"/>
  <c r="BF49" i="38"/>
  <c r="AP41" i="38"/>
  <c r="AT23" i="38"/>
  <c r="BG23" i="38" s="1"/>
  <c r="AU23" i="38"/>
  <c r="BH23" i="38" s="1"/>
  <c r="AX45" i="38"/>
  <c r="AU51" i="38"/>
  <c r="AV23" i="38"/>
  <c r="BI23" i="38" s="1"/>
  <c r="U20" i="38"/>
  <c r="AU12" i="38"/>
  <c r="BH12" i="38" s="1"/>
  <c r="AW22" i="38"/>
  <c r="BJ22" i="38" s="1"/>
  <c r="AO14" i="38"/>
  <c r="BB14" i="38" s="1"/>
  <c r="U16" i="38"/>
  <c r="Q4" i="38"/>
  <c r="BC31" i="38" s="1"/>
  <c r="BC79" i="38" s="1"/>
  <c r="BC48" i="38"/>
  <c r="AV21" i="38"/>
  <c r="BI21" i="38" s="1"/>
  <c r="BD48" i="38"/>
  <c r="AR40" i="38"/>
  <c r="AP13" i="38"/>
  <c r="BC13" i="38" s="1"/>
  <c r="AQ40" i="38"/>
  <c r="AO39" i="38"/>
  <c r="AP39" i="38"/>
  <c r="AO12" i="38"/>
  <c r="BB12" i="38" s="1"/>
  <c r="BE39" i="38"/>
  <c r="BF39" i="38"/>
  <c r="AW12" i="38"/>
  <c r="BJ12" i="38" s="1"/>
  <c r="U12" i="38"/>
  <c r="BA40" i="38"/>
  <c r="BB40" i="38"/>
  <c r="AU13" i="38"/>
  <c r="BH13" i="38" s="1"/>
  <c r="AP40" i="38"/>
  <c r="AO40" i="38"/>
  <c r="AO13" i="38"/>
  <c r="BB13" i="38" s="1"/>
  <c r="AR7" i="38"/>
  <c r="BE7" i="38" s="1"/>
  <c r="AU34" i="38"/>
  <c r="M4" i="38"/>
  <c r="AV34" i="38"/>
  <c r="AN35" i="38"/>
  <c r="AM35" i="38"/>
  <c r="AN8" i="38"/>
  <c r="BA8" i="38" s="1"/>
  <c r="U8" i="38"/>
  <c r="AV39" i="38"/>
  <c r="AR12" i="38"/>
  <c r="BE12" i="38" s="1"/>
  <c r="AU39" i="38"/>
  <c r="BF48" i="38"/>
  <c r="BE48" i="38"/>
  <c r="AW21" i="38"/>
  <c r="BJ21" i="38" s="1"/>
  <c r="AT51" i="38"/>
  <c r="AS51" i="38"/>
  <c r="AQ24" i="38"/>
  <c r="BD24" i="38" s="1"/>
  <c r="BA34" i="38"/>
  <c r="BB34" i="38"/>
  <c r="AU7" i="38"/>
  <c r="BH7" i="38" s="1"/>
  <c r="P4" i="38"/>
  <c r="AW47" i="38"/>
  <c r="AX47" i="38"/>
  <c r="AS20" i="38"/>
  <c r="BF20" i="38" s="1"/>
  <c r="AM52" i="38"/>
  <c r="AN25" i="38"/>
  <c r="BA25" i="38" s="1"/>
  <c r="U25" i="38"/>
  <c r="AN52" i="38"/>
  <c r="AS44" i="38"/>
  <c r="AQ17" i="38"/>
  <c r="BD17" i="38" s="1"/>
  <c r="AT44" i="38"/>
  <c r="AR47" i="38"/>
  <c r="AQ47" i="38"/>
  <c r="AP20" i="38"/>
  <c r="BC20" i="38" s="1"/>
  <c r="AN53" i="38"/>
  <c r="AM53" i="38"/>
  <c r="U26" i="38"/>
  <c r="AN26" i="38"/>
  <c r="BA26" i="38" s="1"/>
  <c r="AU14" i="38"/>
  <c r="BH14" i="38" s="1"/>
  <c r="BB41" i="38"/>
  <c r="BA41" i="38"/>
  <c r="BD44" i="38"/>
  <c r="BC44" i="38"/>
  <c r="AV17" i="38"/>
  <c r="BI17" i="38" s="1"/>
  <c r="AN17" i="38"/>
  <c r="BA17" i="38" s="1"/>
  <c r="AN44" i="38"/>
  <c r="U17" i="38"/>
  <c r="AM44" i="38"/>
  <c r="AQ20" i="38"/>
  <c r="BD20" i="38" s="1"/>
  <c r="AS47" i="38"/>
  <c r="AT47" i="38"/>
  <c r="AQ36" i="38"/>
  <c r="AR36" i="38"/>
  <c r="AP9" i="38"/>
  <c r="BC9" i="38" s="1"/>
  <c r="AV35" i="38"/>
  <c r="AR8" i="38"/>
  <c r="BE8" i="38" s="1"/>
  <c r="AU35" i="38"/>
  <c r="K4" i="38"/>
  <c r="U13" i="38"/>
  <c r="AW49" i="38"/>
  <c r="AX49" i="38"/>
  <c r="AS22" i="38"/>
  <c r="BF22" i="38" s="1"/>
  <c r="AW36" i="38"/>
  <c r="AX36" i="38"/>
  <c r="AS9" i="38"/>
  <c r="BF9" i="38" s="1"/>
  <c r="R4" i="38"/>
  <c r="BE34" i="38"/>
  <c r="BF34" i="38"/>
  <c r="AW7" i="38"/>
  <c r="BJ7" i="38" s="1"/>
  <c r="AS52" i="38"/>
  <c r="AT52" i="38"/>
  <c r="AQ25" i="38"/>
  <c r="BD25" i="38" s="1"/>
  <c r="AS36" i="38"/>
  <c r="AT36" i="38"/>
  <c r="AQ9" i="38"/>
  <c r="BD9" i="38" s="1"/>
  <c r="AU16" i="38"/>
  <c r="BH16" i="38" s="1"/>
  <c r="BB43" i="38"/>
  <c r="BA43" i="38"/>
  <c r="AS46" i="38"/>
  <c r="AT46" i="38"/>
  <c r="AQ19" i="38"/>
  <c r="BD19" i="38" s="1"/>
  <c r="BE38" i="38"/>
  <c r="BF38" i="38"/>
  <c r="AW11" i="38"/>
  <c r="BJ11" i="38" s="1"/>
  <c r="U19" i="38"/>
  <c r="BA35" i="38"/>
  <c r="BB35" i="38"/>
  <c r="AU8" i="38"/>
  <c r="BH8" i="38" s="1"/>
  <c r="AN45" i="38"/>
  <c r="AN18" i="38"/>
  <c r="BA18" i="38" s="1"/>
  <c r="AM45" i="38"/>
  <c r="U18" i="38"/>
  <c r="AR39" i="38"/>
  <c r="AQ39" i="38"/>
  <c r="AP12" i="38"/>
  <c r="BC12" i="38" s="1"/>
  <c r="BA44" i="38"/>
  <c r="BB44" i="38"/>
  <c r="AU17" i="38"/>
  <c r="BH17" i="38" s="1"/>
  <c r="BF44" i="38"/>
  <c r="BE44" i="38"/>
  <c r="AW17" i="38"/>
  <c r="BJ17" i="38" s="1"/>
  <c r="AT19" i="38"/>
  <c r="BG19" i="38" s="1"/>
  <c r="AZ46" i="38"/>
  <c r="AY46" i="38"/>
  <c r="AO35" i="38"/>
  <c r="AP35" i="38"/>
  <c r="AO8" i="38"/>
  <c r="BB8" i="38" s="1"/>
  <c r="AY35" i="38"/>
  <c r="AZ35" i="38"/>
  <c r="AT8" i="38"/>
  <c r="BG8" i="38" s="1"/>
  <c r="AV48" i="38"/>
  <c r="AU48" i="38"/>
  <c r="AR21" i="38"/>
  <c r="BE21" i="38" s="1"/>
  <c r="BB51" i="38"/>
  <c r="AU24" i="38"/>
  <c r="BH24" i="38" s="1"/>
  <c r="BA51" i="38"/>
  <c r="AW41" i="38"/>
  <c r="AX41" i="38"/>
  <c r="AS14" i="38"/>
  <c r="BF14" i="38" s="1"/>
  <c r="AR17" i="38"/>
  <c r="BE17" i="38" s="1"/>
  <c r="AU44" i="38"/>
  <c r="AV44" i="38"/>
  <c r="W28" i="38"/>
  <c r="BA48" i="38"/>
  <c r="AU21" i="38"/>
  <c r="BH21" i="38" s="1"/>
  <c r="BB48" i="38"/>
  <c r="AP36" i="38"/>
  <c r="AO36" i="38"/>
  <c r="AO9" i="38"/>
  <c r="BB9" i="38" s="1"/>
  <c r="AX34" i="38"/>
  <c r="AW34" i="38"/>
  <c r="AS7" i="38"/>
  <c r="BF7" i="38" s="1"/>
  <c r="N4" i="38"/>
  <c r="AN51" i="38"/>
  <c r="AM51" i="38"/>
  <c r="AN24" i="38"/>
  <c r="BA24" i="38" s="1"/>
  <c r="U24" i="38"/>
  <c r="BC39" i="38"/>
  <c r="BD39" i="38"/>
  <c r="AV12" i="38"/>
  <c r="BI12" i="38" s="1"/>
  <c r="AO48" i="38"/>
  <c r="AO21" i="38"/>
  <c r="BB21" i="38" s="1"/>
  <c r="AP48" i="38"/>
  <c r="AS34" i="38"/>
  <c r="AT34" i="38"/>
  <c r="AQ7" i="38"/>
  <c r="BD7" i="38" s="1"/>
  <c r="L4" i="38"/>
  <c r="AP34" i="38"/>
  <c r="AO34" i="38"/>
  <c r="J4" i="38"/>
  <c r="AO7" i="38"/>
  <c r="BB7" i="38" s="1"/>
  <c r="AP23" i="38"/>
  <c r="BC23" i="38" s="1"/>
  <c r="AQ50" i="38"/>
  <c r="AR50" i="38"/>
  <c r="AM34" i="38"/>
  <c r="AN7" i="38"/>
  <c r="BA7" i="38" s="1"/>
  <c r="AN34" i="38"/>
  <c r="U7" i="38"/>
  <c r="I4" i="38"/>
  <c r="AP44" i="38"/>
  <c r="AO17" i="38"/>
  <c r="BB17" i="38" s="1"/>
  <c r="AO44" i="38"/>
  <c r="BF40" i="38"/>
  <c r="BE40" i="38"/>
  <c r="AW13" i="38"/>
  <c r="BJ13" i="38" s="1"/>
  <c r="BC46" i="38"/>
  <c r="BD46" i="38"/>
  <c r="AV19" i="38"/>
  <c r="BI19" i="38" s="1"/>
  <c r="AO53" i="38"/>
  <c r="AP53" i="38"/>
  <c r="AO26" i="38"/>
  <c r="BB26" i="38" s="1"/>
  <c r="BD45" i="38"/>
  <c r="BC45" i="38"/>
  <c r="AV18" i="38"/>
  <c r="BI18" i="38" s="1"/>
  <c r="AT39" i="38"/>
  <c r="AS39" i="38"/>
  <c r="AQ12" i="38"/>
  <c r="BD12" i="38" s="1"/>
  <c r="AM38" i="38"/>
  <c r="AN11" i="38"/>
  <c r="BA11" i="38" s="1"/>
  <c r="AN38" i="38"/>
  <c r="U11" i="38"/>
  <c r="BE47" i="38"/>
  <c r="BF47" i="38"/>
  <c r="AW20" i="38"/>
  <c r="BJ20" i="38" s="1"/>
  <c r="BE35" i="38"/>
  <c r="BF35" i="38"/>
  <c r="AW8" i="38"/>
  <c r="BJ8" i="38" s="1"/>
  <c r="AU37" i="38"/>
  <c r="AV37" i="38"/>
  <c r="AR10" i="38"/>
  <c r="BE10" i="38" s="1"/>
  <c r="BA49" i="38"/>
  <c r="BB49" i="38"/>
  <c r="AU22" i="38"/>
  <c r="BH22" i="38" s="1"/>
  <c r="AR44" i="38"/>
  <c r="AQ44" i="38"/>
  <c r="AP17" i="38"/>
  <c r="BC17" i="38" s="1"/>
  <c r="AW39" i="38"/>
  <c r="AS12" i="38"/>
  <c r="BF12" i="38" s="1"/>
  <c r="AX39" i="38"/>
  <c r="AZ47" i="38"/>
  <c r="AY47" i="38"/>
  <c r="AT20" i="38"/>
  <c r="BG20" i="38" s="1"/>
  <c r="AZ48" i="38"/>
  <c r="AY48" i="38"/>
  <c r="AT21" i="38"/>
  <c r="BG21" i="38" s="1"/>
  <c r="AS50" i="38"/>
  <c r="AT50" i="38"/>
  <c r="AQ23" i="38"/>
  <c r="BD23" i="38" s="1"/>
  <c r="AX48" i="38"/>
  <c r="AW48" i="38"/>
  <c r="AS21" i="38"/>
  <c r="BF21" i="38" s="1"/>
  <c r="AT49" i="38"/>
  <c r="AS49" i="38"/>
  <c r="AQ22" i="38"/>
  <c r="BD22" i="38" s="1"/>
  <c r="BD35" i="38"/>
  <c r="BC35" i="38"/>
  <c r="AV8" i="38"/>
  <c r="BI8" i="38" s="1"/>
  <c r="AO47" i="38"/>
  <c r="AP47" i="38"/>
  <c r="AO20" i="38"/>
  <c r="BB20" i="38" s="1"/>
  <c r="U9" i="38"/>
  <c r="AN21" i="38"/>
  <c r="BA21" i="38" s="1"/>
  <c r="AN48" i="38"/>
  <c r="U21" i="38"/>
  <c r="AM48" i="38"/>
  <c r="BA52" i="38"/>
  <c r="BB52" i="38"/>
  <c r="AU25" i="38"/>
  <c r="BH25" i="38" s="1"/>
  <c r="AS40" i="38"/>
  <c r="AQ13" i="38"/>
  <c r="BD13" i="38" s="1"/>
  <c r="AT40" i="38"/>
  <c r="AO49" i="38"/>
  <c r="AP49" i="38"/>
  <c r="AO22" i="38"/>
  <c r="BB22" i="38" s="1"/>
  <c r="AS48" i="38"/>
  <c r="AT48" i="38"/>
  <c r="AQ21" i="38"/>
  <c r="BD21" i="38" s="1"/>
  <c r="AZ41" i="38"/>
  <c r="AY41" i="38"/>
  <c r="AT14" i="38"/>
  <c r="BG14" i="38" s="1"/>
  <c r="AZ43" i="38"/>
  <c r="AT16" i="38"/>
  <c r="BG16" i="38" s="1"/>
  <c r="AY43" i="38"/>
  <c r="AX52" i="38"/>
  <c r="AW52" i="38"/>
  <c r="AS25" i="38"/>
  <c r="BF25" i="38" s="1"/>
  <c r="AR45" i="38"/>
  <c r="AQ45" i="38"/>
  <c r="AP18" i="38"/>
  <c r="BC18" i="38" s="1"/>
  <c r="AR53" i="38"/>
  <c r="AQ53" i="38"/>
  <c r="AP26" i="38"/>
  <c r="BC26" i="38" s="1"/>
  <c r="AR51" i="38"/>
  <c r="AQ51" i="38"/>
  <c r="AP24" i="38"/>
  <c r="BC24" i="38" s="1"/>
  <c r="AZ51" i="38"/>
  <c r="AY51" i="38"/>
  <c r="AT24" i="38"/>
  <c r="BG24" i="38" s="1"/>
  <c r="U23" i="38"/>
  <c r="BD41" i="38"/>
  <c r="AV14" i="38"/>
  <c r="BI14" i="38" s="1"/>
  <c r="BC41" i="38"/>
  <c r="AU47" i="38"/>
  <c r="AV47" i="38"/>
  <c r="AR20" i="38"/>
  <c r="BE20" i="38" s="1"/>
  <c r="AP38" i="38"/>
  <c r="AO11" i="38"/>
  <c r="BB11" i="38" s="1"/>
  <c r="AO38" i="38"/>
  <c r="BD47" i="38"/>
  <c r="BC47" i="38"/>
  <c r="AV20" i="38"/>
  <c r="BI20" i="38" s="1"/>
  <c r="AZ34" i="38"/>
  <c r="AY34" i="38"/>
  <c r="AT7" i="38"/>
  <c r="BG7" i="38" s="1"/>
  <c r="O4" i="38"/>
  <c r="U22" i="38"/>
  <c r="BC53" i="38"/>
  <c r="BD53" i="38"/>
  <c r="AV26" i="38"/>
  <c r="BI26" i="38" s="1"/>
  <c r="AX44" i="38"/>
  <c r="AW44" i="38"/>
  <c r="AS17" i="38"/>
  <c r="BF17" i="38" s="1"/>
  <c r="BD40" i="38"/>
  <c r="BC40" i="38"/>
  <c r="AV13" i="38"/>
  <c r="BI13" i="38" s="1"/>
  <c r="K8" i="37"/>
  <c r="AR35" i="37" s="1"/>
  <c r="Q8" i="37"/>
  <c r="BC35" i="37" s="1"/>
  <c r="N8" i="37"/>
  <c r="AS8" i="37" s="1"/>
  <c r="BF8" i="37" s="1"/>
  <c r="P8" i="37"/>
  <c r="BB35" i="37" s="1"/>
  <c r="R8" i="37"/>
  <c r="BE35" i="37" s="1"/>
  <c r="O21" i="37"/>
  <c r="AT21" i="37" s="1"/>
  <c r="BG21" i="37" s="1"/>
  <c r="M8" i="37"/>
  <c r="AV35" i="37" s="1"/>
  <c r="K21" i="37"/>
  <c r="AQ48" i="37" s="1"/>
  <c r="J8" i="37"/>
  <c r="AO8" i="37" s="1"/>
  <c r="BB8" i="37" s="1"/>
  <c r="R21" i="37"/>
  <c r="AW21" i="37" s="1"/>
  <c r="BJ21" i="37" s="1"/>
  <c r="O11" i="37"/>
  <c r="AY38" i="37" s="1"/>
  <c r="L22" i="37"/>
  <c r="AT49" i="37" s="1"/>
  <c r="P22" i="37"/>
  <c r="BB49" i="37" s="1"/>
  <c r="R22" i="37"/>
  <c r="BE49" i="37" s="1"/>
  <c r="K9" i="37"/>
  <c r="AQ36" i="37" s="1"/>
  <c r="I8" i="37"/>
  <c r="AN35" i="37" s="1"/>
  <c r="M21" i="37"/>
  <c r="AR21" i="37" s="1"/>
  <c r="BE21" i="37" s="1"/>
  <c r="P21" i="37"/>
  <c r="AU21" i="37" s="1"/>
  <c r="BH21" i="37" s="1"/>
  <c r="J21" i="37"/>
  <c r="AO48" i="37" s="1"/>
  <c r="O8" i="37"/>
  <c r="AT8" i="37" s="1"/>
  <c r="BG8" i="37" s="1"/>
  <c r="I7" i="37"/>
  <c r="AM34" i="37" s="1"/>
  <c r="L8" i="37"/>
  <c r="AT35" i="37" s="1"/>
  <c r="L9" i="37"/>
  <c r="AS36" i="37" s="1"/>
  <c r="O9" i="37"/>
  <c r="AZ36" i="37" s="1"/>
  <c r="P9" i="37"/>
  <c r="BB36" i="37" s="1"/>
  <c r="P19" i="37"/>
  <c r="AU19" i="37" s="1"/>
  <c r="BH19" i="37" s="1"/>
  <c r="J19" i="37"/>
  <c r="AO46" i="37" s="1"/>
  <c r="K19" i="37"/>
  <c r="AQ46" i="37" s="1"/>
  <c r="N17" i="37"/>
  <c r="AS17" i="37" s="1"/>
  <c r="BF17" i="37" s="1"/>
  <c r="J17" i="37"/>
  <c r="AO17" i="37" s="1"/>
  <c r="BB17" i="37" s="1"/>
  <c r="P15" i="37"/>
  <c r="BA42" i="37" s="1"/>
  <c r="Q26" i="37"/>
  <c r="BD53" i="37" s="1"/>
  <c r="N22" i="37"/>
  <c r="AS22" i="37" s="1"/>
  <c r="BF22" i="37" s="1"/>
  <c r="R9" i="37"/>
  <c r="AW9" i="37" s="1"/>
  <c r="BJ9" i="37" s="1"/>
  <c r="N15" i="37"/>
  <c r="AW42" i="37" s="1"/>
  <c r="I9" i="37"/>
  <c r="AN9" i="37" s="1"/>
  <c r="BA9" i="37" s="1"/>
  <c r="I10" i="37"/>
  <c r="AN37" i="37" s="1"/>
  <c r="R17" i="37"/>
  <c r="AW17" i="37" s="1"/>
  <c r="BJ17" i="37" s="1"/>
  <c r="M22" i="37"/>
  <c r="AV49" i="37" s="1"/>
  <c r="K14" i="37"/>
  <c r="AP14" i="37" s="1"/>
  <c r="BC14" i="37" s="1"/>
  <c r="O14" i="37"/>
  <c r="AY41" i="37" s="1"/>
  <c r="J12" i="37"/>
  <c r="AO39" i="37" s="1"/>
  <c r="M26" i="37"/>
  <c r="AV53" i="37" s="1"/>
  <c r="R26" i="37"/>
  <c r="AW26" i="37" s="1"/>
  <c r="BJ26" i="37" s="1"/>
  <c r="I12" i="37"/>
  <c r="AN12" i="37" s="1"/>
  <c r="BA12" i="37" s="1"/>
  <c r="I17" i="37"/>
  <c r="AN17" i="37" s="1"/>
  <c r="BA17" i="37" s="1"/>
  <c r="J22" i="37"/>
  <c r="AO22" i="37" s="1"/>
  <c r="BB22" i="37" s="1"/>
  <c r="P20" i="37"/>
  <c r="BB47" i="37" s="1"/>
  <c r="M12" i="37"/>
  <c r="AR12" i="37" s="1"/>
  <c r="BE12" i="37" s="1"/>
  <c r="R25" i="37"/>
  <c r="BF52" i="37" s="1"/>
  <c r="O22" i="37"/>
  <c r="AT22" i="37" s="1"/>
  <c r="BG22" i="37" s="1"/>
  <c r="N21" i="37"/>
  <c r="AX48" i="37" s="1"/>
  <c r="Q21" i="37"/>
  <c r="BD48" i="37" s="1"/>
  <c r="R10" i="37"/>
  <c r="BE37" i="37" s="1"/>
  <c r="L17" i="37"/>
  <c r="AQ17" i="37" s="1"/>
  <c r="BD17" i="37" s="1"/>
  <c r="K17" i="37"/>
  <c r="AR44" i="37" s="1"/>
  <c r="O12" i="37"/>
  <c r="AY39" i="37" s="1"/>
  <c r="O10" i="37"/>
  <c r="AZ37" i="37" s="1"/>
  <c r="J26" i="37"/>
  <c r="AP53" i="37" s="1"/>
  <c r="Q25" i="37"/>
  <c r="AV25" i="37" s="1"/>
  <c r="BI25" i="37" s="1"/>
  <c r="I25" i="37"/>
  <c r="AN52" i="37" s="1"/>
  <c r="N25" i="37"/>
  <c r="AX52" i="37" s="1"/>
  <c r="I11" i="37"/>
  <c r="AM38" i="37" s="1"/>
  <c r="L25" i="37"/>
  <c r="AS52" i="37" s="1"/>
  <c r="M20" i="37"/>
  <c r="AU47" i="37" s="1"/>
  <c r="J25" i="37"/>
  <c r="AP52" i="37" s="1"/>
  <c r="Q15" i="37"/>
  <c r="BC42" i="37" s="1"/>
  <c r="M23" i="37"/>
  <c r="AV50" i="37" s="1"/>
  <c r="K12" i="37"/>
  <c r="AP12" i="37" s="1"/>
  <c r="BC12" i="37" s="1"/>
  <c r="I13" i="37"/>
  <c r="AN40" i="37" s="1"/>
  <c r="I15" i="37"/>
  <c r="AM42" i="37" s="1"/>
  <c r="Q24" i="37"/>
  <c r="AV24" i="37" s="1"/>
  <c r="BI24" i="37" s="1"/>
  <c r="Q12" i="37"/>
  <c r="BC39" i="37" s="1"/>
  <c r="J11" i="37"/>
  <c r="AO38" i="37" s="1"/>
  <c r="M9" i="37"/>
  <c r="AU36" i="37" s="1"/>
  <c r="P7" i="37"/>
  <c r="AU7" i="37" s="1"/>
  <c r="BH7" i="37" s="1"/>
  <c r="P23" i="37"/>
  <c r="AU23" i="37" s="1"/>
  <c r="BH23" i="37" s="1"/>
  <c r="L20" i="37"/>
  <c r="AQ20" i="37" s="1"/>
  <c r="BD20" i="37" s="1"/>
  <c r="M15" i="37"/>
  <c r="AV42" i="37" s="1"/>
  <c r="K15" i="37"/>
  <c r="AR42" i="37" s="1"/>
  <c r="K24" i="37"/>
  <c r="AP24" i="37" s="1"/>
  <c r="BC24" i="37" s="1"/>
  <c r="Q7" i="37"/>
  <c r="AV7" i="37" s="1"/>
  <c r="BI7" i="37" s="1"/>
  <c r="R23" i="37"/>
  <c r="BF50" i="37" s="1"/>
  <c r="O24" i="37"/>
  <c r="AZ51" i="37" s="1"/>
  <c r="R20" i="37"/>
  <c r="BF47" i="37" s="1"/>
  <c r="M24" i="37"/>
  <c r="AU51" i="37" s="1"/>
  <c r="P24" i="37"/>
  <c r="BB51" i="37" s="1"/>
  <c r="K7" i="37"/>
  <c r="AP7" i="37" s="1"/>
  <c r="BC7" i="37" s="1"/>
  <c r="J20" i="37"/>
  <c r="AP47" i="37" s="1"/>
  <c r="J7" i="37"/>
  <c r="AP34" i="37" s="1"/>
  <c r="P13" i="37"/>
  <c r="BB40" i="37" s="1"/>
  <c r="J24" i="37"/>
  <c r="AO24" i="37" s="1"/>
  <c r="BB24" i="37" s="1"/>
  <c r="N24" i="37"/>
  <c r="AW51" i="37" s="1"/>
  <c r="N7" i="37"/>
  <c r="AX34" i="37" s="1"/>
  <c r="L14" i="37"/>
  <c r="AT41" i="37" s="1"/>
  <c r="L24" i="37"/>
  <c r="AQ24" i="37" s="1"/>
  <c r="BD24" i="37" s="1"/>
  <c r="J15" i="37"/>
  <c r="AP42" i="37" s="1"/>
  <c r="Q14" i="37"/>
  <c r="BC41" i="37" s="1"/>
  <c r="M25" i="37"/>
  <c r="AR25" i="37" s="1"/>
  <c r="BE25" i="37" s="1"/>
  <c r="L13" i="37"/>
  <c r="AT40" i="37" s="1"/>
  <c r="R15" i="37"/>
  <c r="BE42" i="37" s="1"/>
  <c r="I22" i="37"/>
  <c r="AN22" i="37" s="1"/>
  <c r="BA22" i="37" s="1"/>
  <c r="K25" i="37"/>
  <c r="AR52" i="37" s="1"/>
  <c r="P25" i="37"/>
  <c r="BA52" i="37" s="1"/>
  <c r="N13" i="37"/>
  <c r="AX40" i="37" s="1"/>
  <c r="AU43" i="37"/>
  <c r="AR16" i="37"/>
  <c r="BE16" i="37" s="1"/>
  <c r="AV43" i="37"/>
  <c r="BF46" i="37"/>
  <c r="BE46" i="37"/>
  <c r="AW19" i="37"/>
  <c r="BJ19" i="37" s="1"/>
  <c r="AZ50" i="37"/>
  <c r="AY50" i="37"/>
  <c r="AT23" i="37"/>
  <c r="BG23" i="37" s="1"/>
  <c r="AN51" i="37"/>
  <c r="AM51" i="37"/>
  <c r="AN24" i="37"/>
  <c r="BA24" i="37" s="1"/>
  <c r="BD40" i="37"/>
  <c r="BC40" i="37"/>
  <c r="AV13" i="37"/>
  <c r="BI13" i="37" s="1"/>
  <c r="BB53" i="37"/>
  <c r="BA53" i="37"/>
  <c r="AU26" i="37"/>
  <c r="BH26" i="37" s="1"/>
  <c r="AX36" i="37"/>
  <c r="AW36" i="37"/>
  <c r="AS9" i="37"/>
  <c r="BF9" i="37" s="1"/>
  <c r="BE39" i="37"/>
  <c r="AW12" i="37"/>
  <c r="BJ12" i="37" s="1"/>
  <c r="BF39" i="37"/>
  <c r="AV45" i="37"/>
  <c r="AU45" i="37"/>
  <c r="AR18" i="37"/>
  <c r="BE18" i="37" s="1"/>
  <c r="P18" i="37"/>
  <c r="R18" i="37"/>
  <c r="O18" i="37"/>
  <c r="J16" i="37"/>
  <c r="W20" i="37"/>
  <c r="N20" i="37"/>
  <c r="Q20" i="37"/>
  <c r="N23" i="37"/>
  <c r="W10" i="37"/>
  <c r="N10" i="37"/>
  <c r="L10" i="37"/>
  <c r="N18" i="37"/>
  <c r="I26" i="37"/>
  <c r="O20" i="37"/>
  <c r="W11" i="37"/>
  <c r="K11" i="37"/>
  <c r="N11" i="37"/>
  <c r="W17" i="37"/>
  <c r="M17" i="37"/>
  <c r="L23" i="37"/>
  <c r="M10" i="37"/>
  <c r="K16" i="37"/>
  <c r="O15" i="37"/>
  <c r="P14" i="37"/>
  <c r="M11" i="37"/>
  <c r="O13" i="37"/>
  <c r="J14" i="37"/>
  <c r="K22" i="37"/>
  <c r="Q22" i="37"/>
  <c r="K23" i="37"/>
  <c r="K10" i="37"/>
  <c r="W16" i="37"/>
  <c r="N16" i="37"/>
  <c r="P16" i="37"/>
  <c r="I16" i="37"/>
  <c r="Q16" i="37"/>
  <c r="K20" i="37"/>
  <c r="W26" i="37"/>
  <c r="N26" i="37"/>
  <c r="O26" i="37"/>
  <c r="Q10" i="37"/>
  <c r="L26" i="37"/>
  <c r="P12" i="37"/>
  <c r="L15" i="37"/>
  <c r="R11" i="37"/>
  <c r="P11" i="37"/>
  <c r="L21" i="37"/>
  <c r="L18" i="37"/>
  <c r="W18" i="37"/>
  <c r="J18" i="37"/>
  <c r="R16" i="37"/>
  <c r="BB44" i="37"/>
  <c r="BA44" i="37"/>
  <c r="AU17" i="37"/>
  <c r="BH17" i="37" s="1"/>
  <c r="W23" i="37"/>
  <c r="I23" i="37"/>
  <c r="W19" i="37"/>
  <c r="M19" i="37"/>
  <c r="I19" i="37"/>
  <c r="W9" i="37"/>
  <c r="Q9" i="37"/>
  <c r="AP37" i="37"/>
  <c r="AO37" i="37"/>
  <c r="AO10" i="37"/>
  <c r="BB10" i="37" s="1"/>
  <c r="N12" i="37"/>
  <c r="Q19" i="37"/>
  <c r="N19" i="37"/>
  <c r="M14" i="37"/>
  <c r="L11" i="37"/>
  <c r="O16" i="37"/>
  <c r="N14" i="37"/>
  <c r="L19" i="37"/>
  <c r="O25" i="37"/>
  <c r="O17" i="37"/>
  <c r="Q17" i="37"/>
  <c r="BF34" i="37"/>
  <c r="BE34" i="37"/>
  <c r="AW7" i="37"/>
  <c r="BJ7" i="37" s="1"/>
  <c r="I18" i="37"/>
  <c r="AN20" i="37"/>
  <c r="BA20" i="37" s="1"/>
  <c r="AN47" i="37"/>
  <c r="AM47" i="37"/>
  <c r="Q23" i="37"/>
  <c r="K18" i="37"/>
  <c r="BD38" i="37"/>
  <c r="BC38" i="37"/>
  <c r="AV11" i="37"/>
  <c r="BI11" i="37" s="1"/>
  <c r="W12" i="37"/>
  <c r="L12" i="37"/>
  <c r="I14" i="37"/>
  <c r="O19" i="37"/>
  <c r="K26" i="37"/>
  <c r="Q18" i="37"/>
  <c r="W13" i="37"/>
  <c r="M13" i="37"/>
  <c r="K13" i="37"/>
  <c r="L16" i="37"/>
  <c r="P10" i="37"/>
  <c r="R13" i="37"/>
  <c r="J9" i="37"/>
  <c r="L7" i="37"/>
  <c r="O7" i="37"/>
  <c r="W7" i="37"/>
  <c r="M7" i="37"/>
  <c r="J13" i="37"/>
  <c r="I21" i="37"/>
  <c r="W24" i="37"/>
  <c r="R24" i="37"/>
  <c r="R14" i="37"/>
  <c r="J23" i="37"/>
  <c r="R28" i="36"/>
  <c r="BA94" i="36" s="1"/>
  <c r="R27" i="36"/>
  <c r="BB93" i="36" s="1"/>
  <c r="N27" i="36"/>
  <c r="AO27" i="36" s="1"/>
  <c r="BA27" i="36" s="1"/>
  <c r="L28" i="36"/>
  <c r="AP94" i="36" s="1"/>
  <c r="J15" i="36"/>
  <c r="AK15" i="36" s="1"/>
  <c r="AW15" i="36" s="1"/>
  <c r="J25" i="36"/>
  <c r="AL91" i="36" s="1"/>
  <c r="S19" i="36"/>
  <c r="AT19" i="36" s="1"/>
  <c r="BF19" i="36" s="1"/>
  <c r="J19" i="36"/>
  <c r="AL85" i="36" s="1"/>
  <c r="J28" i="36"/>
  <c r="AK94" i="36" s="1"/>
  <c r="R18" i="36"/>
  <c r="BB84" i="36" s="1"/>
  <c r="L26" i="36"/>
  <c r="AO92" i="36" s="1"/>
  <c r="Q17" i="36"/>
  <c r="AR17" i="36" s="1"/>
  <c r="BD17" i="36" s="1"/>
  <c r="P26" i="36"/>
  <c r="AW92" i="36" s="1"/>
  <c r="J11" i="36"/>
  <c r="AK77" i="36" s="1"/>
  <c r="Q26" i="36"/>
  <c r="AZ92" i="36" s="1"/>
  <c r="K11" i="36"/>
  <c r="AM77" i="36" s="1"/>
  <c r="P13" i="36"/>
  <c r="AW79" i="36" s="1"/>
  <c r="N24" i="36"/>
  <c r="AT90" i="36" s="1"/>
  <c r="P18" i="36"/>
  <c r="AW84" i="36" s="1"/>
  <c r="Q18" i="36"/>
  <c r="AZ84" i="36" s="1"/>
  <c r="S25" i="36"/>
  <c r="BD91" i="36" s="1"/>
  <c r="R14" i="36"/>
  <c r="AS14" i="36" s="1"/>
  <c r="BE14" i="36" s="1"/>
  <c r="Q15" i="36"/>
  <c r="AR15" i="36" s="1"/>
  <c r="BD15" i="36" s="1"/>
  <c r="M25" i="36"/>
  <c r="AN25" i="36" s="1"/>
  <c r="AZ25" i="36" s="1"/>
  <c r="O24" i="36"/>
  <c r="AP24" i="36" s="1"/>
  <c r="BB24" i="36" s="1"/>
  <c r="S24" i="36"/>
  <c r="BC90" i="36" s="1"/>
  <c r="P24" i="36"/>
  <c r="AQ24" i="36" s="1"/>
  <c r="BC24" i="36" s="1"/>
  <c r="P21" i="36"/>
  <c r="AW87" i="36" s="1"/>
  <c r="R12" i="36"/>
  <c r="BB78" i="36" s="1"/>
  <c r="M24" i="36"/>
  <c r="AN24" i="36" s="1"/>
  <c r="AZ24" i="36" s="1"/>
  <c r="L25" i="36"/>
  <c r="AO91" i="36" s="1"/>
  <c r="M12" i="36"/>
  <c r="AR78" i="36" s="1"/>
  <c r="N25" i="36"/>
  <c r="AO25" i="36" s="1"/>
  <c r="BA25" i="36" s="1"/>
  <c r="Q24" i="36"/>
  <c r="AR24" i="36" s="1"/>
  <c r="BD24" i="36" s="1"/>
  <c r="S12" i="36"/>
  <c r="BD78" i="36" s="1"/>
  <c r="O18" i="36"/>
  <c r="AP18" i="36" s="1"/>
  <c r="BB18" i="36" s="1"/>
  <c r="L24" i="36"/>
  <c r="AO90" i="36" s="1"/>
  <c r="R24" i="36"/>
  <c r="BA90" i="36" s="1"/>
  <c r="O14" i="36"/>
  <c r="AU80" i="36" s="1"/>
  <c r="J14" i="36"/>
  <c r="AK80" i="36" s="1"/>
  <c r="R25" i="36"/>
  <c r="BA91" i="36" s="1"/>
  <c r="P29" i="36"/>
  <c r="AW95" i="36" s="1"/>
  <c r="Q16" i="36"/>
  <c r="AY82" i="36" s="1"/>
  <c r="M14" i="36"/>
  <c r="AQ80" i="36" s="1"/>
  <c r="J22" i="36"/>
  <c r="AK88" i="36" s="1"/>
  <c r="Q20" i="36"/>
  <c r="AZ86" i="36" s="1"/>
  <c r="N14" i="36"/>
  <c r="AS80" i="36" s="1"/>
  <c r="L16" i="36"/>
  <c r="AO82" i="36" s="1"/>
  <c r="N22" i="36"/>
  <c r="AT88" i="36" s="1"/>
  <c r="P14" i="36"/>
  <c r="AW80" i="36" s="1"/>
  <c r="S15" i="36"/>
  <c r="BC81" i="36" s="1"/>
  <c r="K14" i="36"/>
  <c r="AM80" i="36" s="1"/>
  <c r="Q19" i="36"/>
  <c r="AR19" i="36" s="1"/>
  <c r="BD19" i="36" s="1"/>
  <c r="S27" i="36"/>
  <c r="BD93" i="36" s="1"/>
  <c r="R16" i="36"/>
  <c r="BA82" i="36" s="1"/>
  <c r="L14" i="36"/>
  <c r="AM14" i="36" s="1"/>
  <c r="AY14" i="36" s="1"/>
  <c r="M16" i="36"/>
  <c r="AQ82" i="36" s="1"/>
  <c r="P27" i="36"/>
  <c r="AX93" i="36" s="1"/>
  <c r="R22" i="36"/>
  <c r="BA88" i="36" s="1"/>
  <c r="L17" i="36"/>
  <c r="AP83" i="36" s="1"/>
  <c r="P20" i="36"/>
  <c r="AQ20" i="36" s="1"/>
  <c r="BC20" i="36" s="1"/>
  <c r="AM78" i="36"/>
  <c r="AN78" i="36"/>
  <c r="AL12" i="36"/>
  <c r="AX12" i="36" s="1"/>
  <c r="O10" i="36"/>
  <c r="R10" i="36"/>
  <c r="L21" i="36"/>
  <c r="S22" i="36"/>
  <c r="P10" i="36"/>
  <c r="O15" i="36"/>
  <c r="O12" i="36"/>
  <c r="N12" i="36"/>
  <c r="S10" i="36"/>
  <c r="N23" i="36"/>
  <c r="L23" i="36"/>
  <c r="K27" i="36"/>
  <c r="S29" i="36"/>
  <c r="N20" i="36"/>
  <c r="M28" i="36"/>
  <c r="L22" i="36"/>
  <c r="N28" i="36"/>
  <c r="L15" i="36"/>
  <c r="Q27" i="36"/>
  <c r="K10" i="36"/>
  <c r="S13" i="36"/>
  <c r="P23" i="36"/>
  <c r="P22" i="36"/>
  <c r="K17" i="36"/>
  <c r="AL17" i="36" s="1"/>
  <c r="N19" i="36"/>
  <c r="K23" i="36"/>
  <c r="AL23" i="36" s="1"/>
  <c r="L27" i="36"/>
  <c r="J27" i="36"/>
  <c r="N16" i="36"/>
  <c r="AO16" i="36" s="1"/>
  <c r="O20" i="36"/>
  <c r="M22" i="36"/>
  <c r="N13" i="36"/>
  <c r="AO13" i="36" s="1"/>
  <c r="S28" i="36"/>
  <c r="M19" i="36"/>
  <c r="P28" i="36"/>
  <c r="Q14" i="36"/>
  <c r="K24" i="36"/>
  <c r="P12" i="36"/>
  <c r="M27" i="36"/>
  <c r="K21" i="36"/>
  <c r="AL21" i="36" s="1"/>
  <c r="L13" i="36"/>
  <c r="P25" i="36"/>
  <c r="O25" i="36"/>
  <c r="O29" i="36"/>
  <c r="K29" i="36"/>
  <c r="R23" i="36"/>
  <c r="M23" i="36"/>
  <c r="R21" i="36"/>
  <c r="J23" i="36"/>
  <c r="J10" i="36"/>
  <c r="M15" i="36"/>
  <c r="N15" i="36"/>
  <c r="P15" i="36"/>
  <c r="M10" i="36"/>
  <c r="L10" i="36"/>
  <c r="Q22" i="36"/>
  <c r="J21" i="36"/>
  <c r="S21" i="36"/>
  <c r="Q12" i="36"/>
  <c r="K20" i="36"/>
  <c r="AL20" i="36" s="1"/>
  <c r="N29" i="36"/>
  <c r="L11" i="36"/>
  <c r="M11" i="36"/>
  <c r="N11" i="36"/>
  <c r="P11" i="36"/>
  <c r="O11" i="36"/>
  <c r="O28" i="36"/>
  <c r="R20" i="36"/>
  <c r="O21" i="36"/>
  <c r="O19" i="36"/>
  <c r="P19" i="36"/>
  <c r="J13" i="36"/>
  <c r="K13" i="36"/>
  <c r="M29" i="36"/>
  <c r="S11" i="36"/>
  <c r="K19" i="36"/>
  <c r="AL19" i="36" s="1"/>
  <c r="AX19" i="36" s="1"/>
  <c r="P17" i="36"/>
  <c r="R11" i="36"/>
  <c r="P16" i="36"/>
  <c r="S17" i="36"/>
  <c r="O23" i="36"/>
  <c r="N21" i="36"/>
  <c r="L18" i="36"/>
  <c r="M18" i="36"/>
  <c r="J20" i="36"/>
  <c r="M21" i="36"/>
  <c r="Q21" i="36"/>
  <c r="R17" i="36"/>
  <c r="K28" i="36"/>
  <c r="L19" i="36"/>
  <c r="Q28" i="36"/>
  <c r="S23" i="36"/>
  <c r="O26" i="36"/>
  <c r="M20" i="36"/>
  <c r="L29" i="36"/>
  <c r="Q29" i="36"/>
  <c r="Q13" i="36"/>
  <c r="R13" i="36"/>
  <c r="S26" i="36"/>
  <c r="L20" i="36"/>
  <c r="N17" i="36"/>
  <c r="O22" i="36"/>
  <c r="J16" i="36"/>
  <c r="AK16" i="36" s="1"/>
  <c r="AW16" i="36" s="1"/>
  <c r="R29" i="36"/>
  <c r="O13" i="36"/>
  <c r="K18" i="36"/>
  <c r="N18" i="36"/>
  <c r="S16" i="36"/>
  <c r="R26" i="36"/>
  <c r="M17" i="36"/>
  <c r="J12" i="36"/>
  <c r="S14" i="36"/>
  <c r="K25" i="36"/>
  <c r="N10" i="36"/>
  <c r="K26" i="36"/>
  <c r="J29" i="36"/>
  <c r="S18" i="36"/>
  <c r="J26" i="36"/>
  <c r="O16" i="36"/>
  <c r="K22" i="36"/>
  <c r="AL22" i="36" s="1"/>
  <c r="N26" i="36"/>
  <c r="K15" i="36"/>
  <c r="O17" i="36"/>
  <c r="L7" i="35"/>
  <c r="AT34" i="35" s="1"/>
  <c r="J7" i="35"/>
  <c r="AP34" i="35" s="1"/>
  <c r="R7" i="35"/>
  <c r="BE34" i="35" s="1"/>
  <c r="N7" i="35"/>
  <c r="AX34" i="35" s="1"/>
  <c r="Q7" i="35"/>
  <c r="BD34" i="35" s="1"/>
  <c r="L16" i="35"/>
  <c r="AQ16" i="35" s="1"/>
  <c r="BD16" i="35" s="1"/>
  <c r="O16" i="35"/>
  <c r="AZ43" i="35" s="1"/>
  <c r="J16" i="35"/>
  <c r="AO43" i="35" s="1"/>
  <c r="P7" i="35"/>
  <c r="BA34" i="35" s="1"/>
  <c r="O7" i="35"/>
  <c r="AZ34" i="35" s="1"/>
  <c r="I7" i="35"/>
  <c r="AN34" i="35" s="1"/>
  <c r="W7" i="35"/>
  <c r="R16" i="35"/>
  <c r="BE43" i="35" s="1"/>
  <c r="P16" i="35"/>
  <c r="AU16" i="35" s="1"/>
  <c r="BH16" i="35" s="1"/>
  <c r="N23" i="35"/>
  <c r="AS23" i="35" s="1"/>
  <c r="BF23" i="35" s="1"/>
  <c r="I22" i="35"/>
  <c r="AN22" i="35" s="1"/>
  <c r="BA22" i="35" s="1"/>
  <c r="R23" i="35"/>
  <c r="BE50" i="35" s="1"/>
  <c r="K16" i="35"/>
  <c r="AP16" i="35" s="1"/>
  <c r="BC16" i="35" s="1"/>
  <c r="P24" i="35"/>
  <c r="BA51" i="35" s="1"/>
  <c r="M22" i="35"/>
  <c r="AU49" i="35" s="1"/>
  <c r="Q24" i="35"/>
  <c r="BC51" i="35" s="1"/>
  <c r="N24" i="35"/>
  <c r="AX51" i="35" s="1"/>
  <c r="L24" i="35"/>
  <c r="AS51" i="35" s="1"/>
  <c r="I15" i="35"/>
  <c r="AN42" i="35" s="1"/>
  <c r="I18" i="35"/>
  <c r="AM45" i="35" s="1"/>
  <c r="I19" i="35"/>
  <c r="AN46" i="35" s="1"/>
  <c r="L10" i="35"/>
  <c r="AS37" i="35" s="1"/>
  <c r="Q19" i="35"/>
  <c r="BD46" i="35" s="1"/>
  <c r="I23" i="35"/>
  <c r="AN50" i="35" s="1"/>
  <c r="O9" i="35"/>
  <c r="AZ36" i="35" s="1"/>
  <c r="N9" i="35"/>
  <c r="AX36" i="35" s="1"/>
  <c r="I13" i="35"/>
  <c r="AN13" i="35" s="1"/>
  <c r="BA13" i="35" s="1"/>
  <c r="O17" i="35"/>
  <c r="AY44" i="35" s="1"/>
  <c r="Q17" i="35"/>
  <c r="BD44" i="35" s="1"/>
  <c r="M9" i="35"/>
  <c r="AU36" i="35" s="1"/>
  <c r="M10" i="35"/>
  <c r="AR10" i="35" s="1"/>
  <c r="BE10" i="35" s="1"/>
  <c r="L9" i="35"/>
  <c r="AT36" i="35" s="1"/>
  <c r="I10" i="35"/>
  <c r="AN37" i="35" s="1"/>
  <c r="J26" i="35"/>
  <c r="AO26" i="35" s="1"/>
  <c r="BB26" i="35" s="1"/>
  <c r="I14" i="35"/>
  <c r="AN41" i="35" s="1"/>
  <c r="O20" i="35"/>
  <c r="AY47" i="35" s="1"/>
  <c r="L23" i="35"/>
  <c r="AT50" i="35" s="1"/>
  <c r="P14" i="35"/>
  <c r="AU14" i="35" s="1"/>
  <c r="BH14" i="35" s="1"/>
  <c r="L13" i="35"/>
  <c r="AS40" i="35" s="1"/>
  <c r="P13" i="35"/>
  <c r="BB40" i="35" s="1"/>
  <c r="W16" i="35"/>
  <c r="O13" i="35"/>
  <c r="AT13" i="35" s="1"/>
  <c r="BG13" i="35" s="1"/>
  <c r="M17" i="35"/>
  <c r="AV44" i="35" s="1"/>
  <c r="R24" i="35"/>
  <c r="BE51" i="35" s="1"/>
  <c r="Q23" i="35"/>
  <c r="BD50" i="35" s="1"/>
  <c r="M23" i="35"/>
  <c r="AV50" i="35" s="1"/>
  <c r="N17" i="35"/>
  <c r="AX44" i="35" s="1"/>
  <c r="L25" i="35"/>
  <c r="AQ25" i="35" s="1"/>
  <c r="BD25" i="35" s="1"/>
  <c r="M15" i="35"/>
  <c r="AR15" i="35" s="1"/>
  <c r="BE15" i="35" s="1"/>
  <c r="R10" i="35"/>
  <c r="AW10" i="35" s="1"/>
  <c r="BJ10" i="35" s="1"/>
  <c r="P10" i="35"/>
  <c r="BA37" i="35" s="1"/>
  <c r="P25" i="35"/>
  <c r="BA52" i="35" s="1"/>
  <c r="O10" i="35"/>
  <c r="AZ37" i="35" s="1"/>
  <c r="N14" i="35"/>
  <c r="AS14" i="35" s="1"/>
  <c r="BF14" i="35" s="1"/>
  <c r="N16" i="35"/>
  <c r="AW43" i="35" s="1"/>
  <c r="L17" i="35"/>
  <c r="AT44" i="35" s="1"/>
  <c r="M16" i="35"/>
  <c r="AV43" i="35" s="1"/>
  <c r="J17" i="35"/>
  <c r="AP44" i="35" s="1"/>
  <c r="M11" i="35"/>
  <c r="AU38" i="35" s="1"/>
  <c r="M7" i="35"/>
  <c r="Q16" i="35"/>
  <c r="BC43" i="35" s="1"/>
  <c r="O14" i="35"/>
  <c r="AZ41" i="35" s="1"/>
  <c r="P23" i="35"/>
  <c r="AU23" i="35" s="1"/>
  <c r="BH23" i="35" s="1"/>
  <c r="O23" i="35"/>
  <c r="AY50" i="35" s="1"/>
  <c r="BD41" i="35"/>
  <c r="BC41" i="35"/>
  <c r="AV14" i="35"/>
  <c r="BI14" i="35" s="1"/>
  <c r="AS48" i="35"/>
  <c r="AT48" i="35"/>
  <c r="AQ21" i="35"/>
  <c r="BD21" i="35" s="1"/>
  <c r="AW47" i="35"/>
  <c r="AX47" i="35"/>
  <c r="AS20" i="35"/>
  <c r="BF20" i="35" s="1"/>
  <c r="AP35" i="35"/>
  <c r="AO35" i="35"/>
  <c r="AO8" i="35"/>
  <c r="BB8" i="35" s="1"/>
  <c r="AW49" i="35"/>
  <c r="AX49" i="35"/>
  <c r="AS22" i="35"/>
  <c r="BF22" i="35" s="1"/>
  <c r="AX39" i="35"/>
  <c r="AW39" i="35"/>
  <c r="AS12" i="35"/>
  <c r="BF12" i="35" s="1"/>
  <c r="AY51" i="35"/>
  <c r="AZ51" i="35"/>
  <c r="AT24" i="35"/>
  <c r="BG24" i="35" s="1"/>
  <c r="AP36" i="35"/>
  <c r="AO36" i="35"/>
  <c r="AO9" i="35"/>
  <c r="BB9" i="35" s="1"/>
  <c r="W12" i="35"/>
  <c r="J12" i="35"/>
  <c r="I12" i="35"/>
  <c r="AR34" i="35"/>
  <c r="AQ34" i="35"/>
  <c r="AP7" i="35"/>
  <c r="BC7" i="35" s="1"/>
  <c r="AW37" i="35"/>
  <c r="AX37" i="35"/>
  <c r="AS10" i="35"/>
  <c r="BF10" i="35" s="1"/>
  <c r="M12" i="35"/>
  <c r="L18" i="35"/>
  <c r="W26" i="35"/>
  <c r="K26" i="35"/>
  <c r="I26" i="35"/>
  <c r="Q26" i="35"/>
  <c r="AN38" i="35"/>
  <c r="AM38" i="35"/>
  <c r="AN11" i="35"/>
  <c r="BA11" i="35" s="1"/>
  <c r="Q22" i="35"/>
  <c r="M18" i="35"/>
  <c r="AP50" i="35"/>
  <c r="AO50" i="35"/>
  <c r="AO23" i="35"/>
  <c r="BB23" i="35" s="1"/>
  <c r="W11" i="35"/>
  <c r="Q11" i="35"/>
  <c r="P11" i="35"/>
  <c r="K11" i="35"/>
  <c r="O11" i="35"/>
  <c r="W19" i="35"/>
  <c r="K19" i="35"/>
  <c r="P19" i="35"/>
  <c r="AV52" i="35"/>
  <c r="AU52" i="35"/>
  <c r="AR25" i="35"/>
  <c r="BE25" i="35" s="1"/>
  <c r="R12" i="35"/>
  <c r="O21" i="35"/>
  <c r="W15" i="35"/>
  <c r="K15" i="35"/>
  <c r="O8" i="35"/>
  <c r="Q15" i="35"/>
  <c r="R18" i="35"/>
  <c r="O15" i="35"/>
  <c r="L15" i="35"/>
  <c r="R11" i="35"/>
  <c r="Q20" i="35"/>
  <c r="L14" i="35"/>
  <c r="J19" i="35"/>
  <c r="K13" i="35"/>
  <c r="W13" i="35"/>
  <c r="M13" i="35"/>
  <c r="R13" i="35"/>
  <c r="Q13" i="35"/>
  <c r="W25" i="35"/>
  <c r="K25" i="35"/>
  <c r="M26" i="35"/>
  <c r="P12" i="35"/>
  <c r="R15" i="35"/>
  <c r="O25" i="35"/>
  <c r="R19" i="35"/>
  <c r="Q25" i="35"/>
  <c r="N11" i="35"/>
  <c r="L12" i="35"/>
  <c r="N13" i="35"/>
  <c r="P18" i="35"/>
  <c r="M14" i="35"/>
  <c r="R25" i="35"/>
  <c r="O19" i="35"/>
  <c r="R22" i="35"/>
  <c r="I25" i="35"/>
  <c r="P26" i="35"/>
  <c r="M8" i="35"/>
  <c r="M21" i="35"/>
  <c r="L26" i="35"/>
  <c r="R21" i="35"/>
  <c r="N19" i="35"/>
  <c r="W10" i="35"/>
  <c r="K10" i="35"/>
  <c r="J10" i="35"/>
  <c r="K9" i="35"/>
  <c r="W9" i="35"/>
  <c r="P9" i="35"/>
  <c r="Q9" i="35"/>
  <c r="R9" i="35"/>
  <c r="M20" i="35"/>
  <c r="N8" i="35"/>
  <c r="W23" i="35"/>
  <c r="K23" i="35"/>
  <c r="Q10" i="35"/>
  <c r="W17" i="35"/>
  <c r="K17" i="35"/>
  <c r="R17" i="35"/>
  <c r="R14" i="35"/>
  <c r="N25" i="35"/>
  <c r="I21" i="35"/>
  <c r="Q21" i="35"/>
  <c r="O26" i="35"/>
  <c r="O18" i="35"/>
  <c r="L22" i="35"/>
  <c r="K18" i="35"/>
  <c r="P21" i="35"/>
  <c r="I8" i="35"/>
  <c r="I9" i="35"/>
  <c r="J25" i="35"/>
  <c r="W24" i="35"/>
  <c r="J24" i="35"/>
  <c r="K24" i="35"/>
  <c r="I24" i="35"/>
  <c r="J22" i="35"/>
  <c r="I17" i="35"/>
  <c r="K12" i="35"/>
  <c r="M24" i="35"/>
  <c r="M19" i="35"/>
  <c r="W21" i="35"/>
  <c r="K21" i="35"/>
  <c r="K8" i="35"/>
  <c r="W20" i="35"/>
  <c r="I20" i="35"/>
  <c r="L8" i="35"/>
  <c r="P20" i="35"/>
  <c r="N21" i="35"/>
  <c r="R20" i="35"/>
  <c r="BB44" i="35"/>
  <c r="BA44" i="35"/>
  <c r="AU17" i="35"/>
  <c r="BH17" i="35" s="1"/>
  <c r="W14" i="35"/>
  <c r="K14" i="35"/>
  <c r="J14" i="35"/>
  <c r="P15" i="35"/>
  <c r="J11" i="35"/>
  <c r="R26" i="35"/>
  <c r="AW53" i="35"/>
  <c r="AX53" i="35"/>
  <c r="AS26" i="35"/>
  <c r="BF26" i="35" s="1"/>
  <c r="AS46" i="35"/>
  <c r="AT46" i="35"/>
  <c r="AQ19" i="35"/>
  <c r="BD19" i="35" s="1"/>
  <c r="J21" i="35"/>
  <c r="Q12" i="35"/>
  <c r="K20" i="35"/>
  <c r="AN43" i="35"/>
  <c r="AN16" i="35"/>
  <c r="BA16" i="35" s="1"/>
  <c r="AM43" i="35"/>
  <c r="N18" i="35"/>
  <c r="J20" i="35"/>
  <c r="Q18" i="35"/>
  <c r="AX42" i="35"/>
  <c r="AW42" i="35"/>
  <c r="AS15" i="35"/>
  <c r="BF15" i="35" s="1"/>
  <c r="O12" i="35"/>
  <c r="L11" i="35"/>
  <c r="J15" i="35"/>
  <c r="W8" i="35"/>
  <c r="R8" i="35"/>
  <c r="Q8" i="35"/>
  <c r="P8" i="35"/>
  <c r="K22" i="35"/>
  <c r="W22" i="35"/>
  <c r="O22" i="35"/>
  <c r="P22" i="35"/>
  <c r="J18" i="35"/>
  <c r="AO13" i="35"/>
  <c r="BB13" i="35" s="1"/>
  <c r="AO40" i="35"/>
  <c r="AP40" i="35"/>
  <c r="L20" i="35"/>
  <c r="AM29" i="44" l="1"/>
  <c r="AK23" i="44" s="1"/>
  <c r="AL84" i="36"/>
  <c r="AK18" i="36"/>
  <c r="AW18" i="36" s="1"/>
  <c r="AK24" i="36"/>
  <c r="AW24" i="36" s="1"/>
  <c r="AR92" i="36"/>
  <c r="AS19" i="36"/>
  <c r="BE19" i="36" s="1"/>
  <c r="AR11" i="36"/>
  <c r="BD11" i="36" s="1"/>
  <c r="AN26" i="36"/>
  <c r="AZ26" i="36" s="1"/>
  <c r="AL90" i="36"/>
  <c r="AM82" i="36"/>
  <c r="BA85" i="36"/>
  <c r="AY77" i="36"/>
  <c r="AN82" i="36"/>
  <c r="AH30" i="36"/>
  <c r="AT20" i="36"/>
  <c r="BF20" i="36" s="1"/>
  <c r="BC86" i="36"/>
  <c r="AR10" i="36"/>
  <c r="BD10" i="36" s="1"/>
  <c r="AY76" i="36"/>
  <c r="BB81" i="36"/>
  <c r="AR25" i="36"/>
  <c r="BD25" i="36" s="1"/>
  <c r="AP27" i="36"/>
  <c r="BB27" i="36" s="1"/>
  <c r="AY91" i="36"/>
  <c r="AR79" i="36"/>
  <c r="AS15" i="36"/>
  <c r="BE15" i="36" s="1"/>
  <c r="AZ89" i="36"/>
  <c r="AU93" i="36"/>
  <c r="AN13" i="36"/>
  <c r="AZ13" i="36" s="1"/>
  <c r="AR23" i="36"/>
  <c r="BD23" i="36" s="1"/>
  <c r="T10" i="36"/>
  <c r="AO10" i="36"/>
  <c r="BA10" i="36" s="1"/>
  <c r="N6" i="36"/>
  <c r="AQ76" i="44"/>
  <c r="AQ60" i="44"/>
  <c r="AQ78" i="44"/>
  <c r="AQ65" i="44"/>
  <c r="AQ71" i="44"/>
  <c r="BF58" i="44"/>
  <c r="AR72" i="44"/>
  <c r="AR62" i="44"/>
  <c r="AQ62" i="44"/>
  <c r="BF71" i="44"/>
  <c r="AR80" i="44"/>
  <c r="AN70" i="44"/>
  <c r="AW81" i="44"/>
  <c r="AQ82" i="44"/>
  <c r="BF69" i="44"/>
  <c r="BF76" i="44"/>
  <c r="BF68" i="44"/>
  <c r="BA71" i="44"/>
  <c r="AQ67" i="44"/>
  <c r="AY72" i="44"/>
  <c r="BA82" i="44"/>
  <c r="AU60" i="44"/>
  <c r="AN81" i="44"/>
  <c r="BF81" i="44"/>
  <c r="AN80" i="44"/>
  <c r="AR76" i="44"/>
  <c r="AR64" i="44"/>
  <c r="AV67" i="44"/>
  <c r="AQ66" i="44"/>
  <c r="AX77" i="44"/>
  <c r="AU68" i="44"/>
  <c r="AR78" i="44"/>
  <c r="AR82" i="44"/>
  <c r="AN76" i="44"/>
  <c r="AX66" i="44"/>
  <c r="AR66" i="44"/>
  <c r="AR81" i="44"/>
  <c r="AT78" i="44"/>
  <c r="AX63" i="44"/>
  <c r="AT73" i="44"/>
  <c r="AR71" i="44"/>
  <c r="AR63" i="44"/>
  <c r="AU80" i="44"/>
  <c r="AT66" i="44"/>
  <c r="AU63" i="44"/>
  <c r="AR65" i="44"/>
  <c r="AR68" i="44"/>
  <c r="AV69" i="44"/>
  <c r="AT69" i="44"/>
  <c r="AW65" i="44"/>
  <c r="AT59" i="44"/>
  <c r="AT60" i="44"/>
  <c r="AW64" i="44"/>
  <c r="AQ59" i="44"/>
  <c r="AQ75" i="44"/>
  <c r="AQ64" i="44"/>
  <c r="BF70" i="44"/>
  <c r="AR58" i="44"/>
  <c r="AW72" i="44"/>
  <c r="BA59" i="44"/>
  <c r="AT63" i="44"/>
  <c r="AT68" i="44"/>
  <c r="AR74" i="44"/>
  <c r="AV60" i="44"/>
  <c r="AW60" i="44"/>
  <c r="AU74" i="44"/>
  <c r="AQ68" i="44"/>
  <c r="AQ63" i="44"/>
  <c r="AQ73" i="44"/>
  <c r="AW73" i="44"/>
  <c r="BF61" i="44"/>
  <c r="AQ61" i="44"/>
  <c r="AQ80" i="44"/>
  <c r="BA72" i="44"/>
  <c r="AT65" i="44"/>
  <c r="AT72" i="44"/>
  <c r="AT81" i="44"/>
  <c r="AQ77" i="44"/>
  <c r="AQ69" i="44"/>
  <c r="AV77" i="44"/>
  <c r="AT67" i="44"/>
  <c r="AW68" i="44"/>
  <c r="AR60" i="44"/>
  <c r="AT64" i="44"/>
  <c r="AR75" i="44"/>
  <c r="AW75" i="44"/>
  <c r="AW74" i="44"/>
  <c r="AR59" i="44"/>
  <c r="AV59" i="44"/>
  <c r="AW59" i="44"/>
  <c r="AR73" i="44"/>
  <c r="AT58" i="44"/>
  <c r="AV68" i="44"/>
  <c r="AW76" i="44"/>
  <c r="BF74" i="44"/>
  <c r="BD70" i="44"/>
  <c r="AQ58" i="44"/>
  <c r="AQ70" i="44"/>
  <c r="BA80" i="44"/>
  <c r="AT61" i="44"/>
  <c r="AT80" i="44"/>
  <c r="AR67" i="44"/>
  <c r="AR79" i="44"/>
  <c r="BF75" i="44"/>
  <c r="AN62" i="44"/>
  <c r="BF60" i="44"/>
  <c r="AQ81" i="44"/>
  <c r="AW78" i="44"/>
  <c r="AQ74" i="44"/>
  <c r="AQ72" i="44"/>
  <c r="BC67" i="44"/>
  <c r="AN69" i="44"/>
  <c r="AU78" i="44"/>
  <c r="AX76" i="44"/>
  <c r="AU73" i="44"/>
  <c r="BC73" i="44"/>
  <c r="BC77" i="44"/>
  <c r="BC79" i="44"/>
  <c r="AN60" i="44"/>
  <c r="AX69" i="44"/>
  <c r="AN71" i="44"/>
  <c r="AM58" i="44"/>
  <c r="AU69" i="44"/>
  <c r="AU77" i="44"/>
  <c r="AX67" i="44"/>
  <c r="AM64" i="44"/>
  <c r="BF66" i="44"/>
  <c r="BC72" i="44"/>
  <c r="BC62" i="44"/>
  <c r="AR70" i="44"/>
  <c r="AN67" i="44"/>
  <c r="AV82" i="44"/>
  <c r="AZ58" i="44"/>
  <c r="BF78" i="44"/>
  <c r="BA76" i="44"/>
  <c r="AT74" i="44"/>
  <c r="AT75" i="44"/>
  <c r="AT70" i="44"/>
  <c r="AR77" i="44"/>
  <c r="AX65" i="44"/>
  <c r="AR69" i="44"/>
  <c r="BF79" i="44"/>
  <c r="AO73" i="44"/>
  <c r="AM60" i="44"/>
  <c r="AV75" i="44"/>
  <c r="AX60" i="44"/>
  <c r="AU65" i="44"/>
  <c r="AM73" i="44"/>
  <c r="AW71" i="44"/>
  <c r="AX62" i="44"/>
  <c r="AU82" i="44"/>
  <c r="AM81" i="44"/>
  <c r="AW61" i="44"/>
  <c r="BC59" i="44"/>
  <c r="AO66" i="44"/>
  <c r="AO63" i="44"/>
  <c r="AO61" i="44"/>
  <c r="AU70" i="44"/>
  <c r="BC64" i="44"/>
  <c r="BC68" i="44"/>
  <c r="BC69" i="44"/>
  <c r="AX75" i="44"/>
  <c r="AY79" i="44"/>
  <c r="AZ72" i="44"/>
  <c r="AX64" i="44"/>
  <c r="AO70" i="44"/>
  <c r="AN73" i="44"/>
  <c r="AV72" i="44"/>
  <c r="AW67" i="44"/>
  <c r="AV65" i="44"/>
  <c r="AU62" i="44"/>
  <c r="BC75" i="44"/>
  <c r="AM82" i="44"/>
  <c r="BD59" i="44"/>
  <c r="BC58" i="44"/>
  <c r="BC61" i="44"/>
  <c r="BC63" i="44"/>
  <c r="AX78" i="44"/>
  <c r="AZ76" i="44"/>
  <c r="AY81" i="44"/>
  <c r="AT71" i="44"/>
  <c r="AT76" i="44"/>
  <c r="AX79" i="44"/>
  <c r="AO76" i="44"/>
  <c r="AX82" i="44"/>
  <c r="AW80" i="44"/>
  <c r="AU72" i="44"/>
  <c r="AU66" i="44"/>
  <c r="AM63" i="44"/>
  <c r="AV71" i="44"/>
  <c r="AM78" i="44"/>
  <c r="AM68" i="44"/>
  <c r="AO62" i="44"/>
  <c r="BC60" i="44"/>
  <c r="BC66" i="44"/>
  <c r="AZ68" i="44"/>
  <c r="AU81" i="44"/>
  <c r="BD62" i="44"/>
  <c r="BC65" i="44"/>
  <c r="BD66" i="44"/>
  <c r="AX61" i="44"/>
  <c r="AY71" i="44"/>
  <c r="AY65" i="44"/>
  <c r="BA67" i="44"/>
  <c r="AX73" i="44"/>
  <c r="AX70" i="44"/>
  <c r="AX74" i="44"/>
  <c r="AV61" i="44"/>
  <c r="AV74" i="44"/>
  <c r="BF77" i="44"/>
  <c r="BB72" i="44"/>
  <c r="AP68" i="44"/>
  <c r="BB70" i="44"/>
  <c r="BB82" i="44"/>
  <c r="AP60" i="44"/>
  <c r="BD60" i="44"/>
  <c r="BB69" i="44"/>
  <c r="BB60" i="44"/>
  <c r="AP69" i="44"/>
  <c r="AN66" i="44"/>
  <c r="AN59" i="44"/>
  <c r="BD78" i="44"/>
  <c r="BB76" i="44"/>
  <c r="AP64" i="44"/>
  <c r="AM79" i="44"/>
  <c r="AM74" i="44"/>
  <c r="AM65" i="44"/>
  <c r="AM69" i="44"/>
  <c r="BD71" i="44"/>
  <c r="BC70" i="44"/>
  <c r="BD79" i="44"/>
  <c r="AX81" i="44"/>
  <c r="BF62" i="44"/>
  <c r="AZ74" i="44"/>
  <c r="AY68" i="44"/>
  <c r="BB67" i="44"/>
  <c r="BB65" i="44"/>
  <c r="BB66" i="44"/>
  <c r="BA81" i="44"/>
  <c r="AT62" i="44"/>
  <c r="AT82" i="44"/>
  <c r="BF67" i="44"/>
  <c r="AM76" i="44"/>
  <c r="BF80" i="44"/>
  <c r="AP66" i="44"/>
  <c r="AP82" i="44"/>
  <c r="AP79" i="44"/>
  <c r="AU58" i="44"/>
  <c r="AU67" i="44"/>
  <c r="AW82" i="44"/>
  <c r="AW77" i="44"/>
  <c r="AW70" i="44"/>
  <c r="AW66" i="44"/>
  <c r="AW79" i="44"/>
  <c r="AW62" i="44"/>
  <c r="AW63" i="44"/>
  <c r="AV78" i="44"/>
  <c r="AN61" i="44"/>
  <c r="BF63" i="44"/>
  <c r="AM59" i="44"/>
  <c r="AW69" i="44"/>
  <c r="BB73" i="44"/>
  <c r="AP58" i="44"/>
  <c r="BD80" i="44"/>
  <c r="BD74" i="44"/>
  <c r="BB59" i="44"/>
  <c r="AN65" i="44"/>
  <c r="AN64" i="44"/>
  <c r="AN68" i="44"/>
  <c r="AP62" i="44"/>
  <c r="BD68" i="44"/>
  <c r="BD61" i="44"/>
  <c r="AN74" i="44"/>
  <c r="BF59" i="44"/>
  <c r="AY66" i="44"/>
  <c r="AY59" i="44"/>
  <c r="AX80" i="44"/>
  <c r="BF64" i="44"/>
  <c r="BB61" i="44"/>
  <c r="BB78" i="44"/>
  <c r="BB74" i="44"/>
  <c r="BB81" i="44"/>
  <c r="AS74" i="44"/>
  <c r="AM75" i="44"/>
  <c r="AP78" i="44"/>
  <c r="AU76" i="44"/>
  <c r="AU79" i="44"/>
  <c r="AU64" i="44"/>
  <c r="AV73" i="44"/>
  <c r="BF73" i="44"/>
  <c r="AX68" i="44"/>
  <c r="AM70" i="44"/>
  <c r="AU59" i="44"/>
  <c r="AM61" i="44"/>
  <c r="AU61" i="44"/>
  <c r="AX59" i="44"/>
  <c r="AU71" i="44"/>
  <c r="AP59" i="44"/>
  <c r="AE53" i="44"/>
  <c r="AN63" i="44"/>
  <c r="BD64" i="44"/>
  <c r="AM62" i="44"/>
  <c r="AZ62" i="44"/>
  <c r="BB64" i="44"/>
  <c r="AN72" i="44"/>
  <c r="AP73" i="44"/>
  <c r="AV64" i="44"/>
  <c r="AV80" i="44"/>
  <c r="AV70" i="44"/>
  <c r="AV81" i="44"/>
  <c r="AV62" i="44"/>
  <c r="AV58" i="44"/>
  <c r="AN78" i="44"/>
  <c r="AN75" i="44"/>
  <c r="AV63" i="44"/>
  <c r="BB62" i="44"/>
  <c r="AP75" i="44"/>
  <c r="BD65" i="44"/>
  <c r="AP71" i="44"/>
  <c r="AM66" i="44"/>
  <c r="BD81" i="44"/>
  <c r="BD58" i="44"/>
  <c r="AM77" i="44"/>
  <c r="AY67" i="44"/>
  <c r="BB80" i="44"/>
  <c r="BB63" i="44"/>
  <c r="AM72" i="44"/>
  <c r="AP63" i="44"/>
  <c r="AP65" i="44"/>
  <c r="AM80" i="44"/>
  <c r="BF65" i="44"/>
  <c r="BF82" i="44"/>
  <c r="AN82" i="44"/>
  <c r="AV76" i="44"/>
  <c r="AN58" i="44"/>
  <c r="AX72" i="44"/>
  <c r="AM67" i="44"/>
  <c r="AX58" i="44"/>
  <c r="AV79" i="44"/>
  <c r="AN79" i="44"/>
  <c r="AZ80" i="44"/>
  <c r="AZ60" i="44"/>
  <c r="AZ73" i="44"/>
  <c r="BA77" i="44"/>
  <c r="BA70" i="44"/>
  <c r="BA78" i="44"/>
  <c r="AS59" i="44"/>
  <c r="AS79" i="44"/>
  <c r="AS58" i="44"/>
  <c r="AS63" i="44"/>
  <c r="AS65" i="44"/>
  <c r="AO69" i="44"/>
  <c r="BC81" i="44"/>
  <c r="BD73" i="44"/>
  <c r="BC71" i="44"/>
  <c r="AZ67" i="44"/>
  <c r="AZ66" i="44"/>
  <c r="AZ63" i="44"/>
  <c r="AZ75" i="44"/>
  <c r="AY76" i="44"/>
  <c r="AZ71" i="44"/>
  <c r="AZ70" i="44"/>
  <c r="BA63" i="44"/>
  <c r="BA66" i="44"/>
  <c r="BA62" i="44"/>
  <c r="BA58" i="44"/>
  <c r="AS77" i="44"/>
  <c r="AS69" i="44"/>
  <c r="AS61" i="44"/>
  <c r="AO78" i="44"/>
  <c r="AO81" i="44"/>
  <c r="AO75" i="44"/>
  <c r="AP72" i="44"/>
  <c r="AY82" i="44"/>
  <c r="AZ61" i="44"/>
  <c r="AY75" i="44"/>
  <c r="BA75" i="44"/>
  <c r="AS70" i="44"/>
  <c r="AS73" i="44"/>
  <c r="AO77" i="44"/>
  <c r="AZ81" i="44"/>
  <c r="AY69" i="44"/>
  <c r="AZ77" i="44"/>
  <c r="AZ59" i="44"/>
  <c r="AZ65" i="44"/>
  <c r="AY61" i="44"/>
  <c r="AZ78" i="44"/>
  <c r="BA64" i="44"/>
  <c r="BA68" i="44"/>
  <c r="BA65" i="44"/>
  <c r="AS71" i="44"/>
  <c r="AS76" i="44"/>
  <c r="AO58" i="44"/>
  <c r="AO60" i="44"/>
  <c r="AO80" i="44"/>
  <c r="AP67" i="44"/>
  <c r="AP70" i="44"/>
  <c r="AP61" i="44"/>
  <c r="AP80" i="44"/>
  <c r="AS82" i="44"/>
  <c r="AS72" i="44"/>
  <c r="AS75" i="44"/>
  <c r="BC80" i="44"/>
  <c r="BD67" i="44"/>
  <c r="BC74" i="44"/>
  <c r="BD75" i="44"/>
  <c r="BD72" i="44"/>
  <c r="BD82" i="44"/>
  <c r="AY63" i="44"/>
  <c r="AY73" i="44"/>
  <c r="AY78" i="44"/>
  <c r="AY60" i="44"/>
  <c r="AZ69" i="44"/>
  <c r="AZ64" i="44"/>
  <c r="AY80" i="44"/>
  <c r="BB75" i="44"/>
  <c r="BB71" i="44"/>
  <c r="BB79" i="44"/>
  <c r="BA74" i="44"/>
  <c r="BB68" i="44"/>
  <c r="AS67" i="44"/>
  <c r="AS68" i="44"/>
  <c r="AS80" i="44"/>
  <c r="AT77" i="44"/>
  <c r="AS81" i="44"/>
  <c r="AO65" i="44"/>
  <c r="AO68" i="44"/>
  <c r="AO64" i="44"/>
  <c r="AP76" i="44"/>
  <c r="AO74" i="44"/>
  <c r="AO71" i="44"/>
  <c r="AP77" i="44"/>
  <c r="AS62" i="44"/>
  <c r="AY62" i="44"/>
  <c r="AY58" i="44"/>
  <c r="BA69" i="44"/>
  <c r="BA61" i="44"/>
  <c r="BD63" i="44"/>
  <c r="BD69" i="44"/>
  <c r="BD76" i="44"/>
  <c r="BC78" i="44"/>
  <c r="BC82" i="44"/>
  <c r="AY70" i="44"/>
  <c r="AY77" i="44"/>
  <c r="AZ82" i="44"/>
  <c r="AY64" i="44"/>
  <c r="BB58" i="44"/>
  <c r="BA79" i="44"/>
  <c r="BA60" i="44"/>
  <c r="AS60" i="44"/>
  <c r="AS66" i="44"/>
  <c r="AS64" i="44"/>
  <c r="AO72" i="44"/>
  <c r="AO79" i="44"/>
  <c r="AO67" i="44"/>
  <c r="AP81" i="44"/>
  <c r="AO59" i="44"/>
  <c r="AW31" i="43"/>
  <c r="AW73" i="43" s="1"/>
  <c r="BC27" i="43"/>
  <c r="AQ74" i="43"/>
  <c r="BF27" i="43"/>
  <c r="AM76" i="43"/>
  <c r="AM70" i="43"/>
  <c r="BF31" i="43"/>
  <c r="BF78" i="43" s="1"/>
  <c r="AQ79" i="43"/>
  <c r="AX79" i="43"/>
  <c r="AQ75" i="43"/>
  <c r="BB31" i="43"/>
  <c r="BB80" i="43" s="1"/>
  <c r="AQ68" i="43"/>
  <c r="AX59" i="43"/>
  <c r="AQ63" i="43"/>
  <c r="AX71" i="43"/>
  <c r="AX78" i="43"/>
  <c r="AX81" i="43"/>
  <c r="BH27" i="43"/>
  <c r="AQ76" i="43"/>
  <c r="BE31" i="43"/>
  <c r="BE65" i="43" s="1"/>
  <c r="AX61" i="43"/>
  <c r="AX64" i="43"/>
  <c r="BA31" i="43"/>
  <c r="BA67" i="43" s="1"/>
  <c r="AQ70" i="43"/>
  <c r="AX66" i="43"/>
  <c r="AM67" i="43"/>
  <c r="AM81" i="43"/>
  <c r="AQ64" i="43"/>
  <c r="AX75" i="43"/>
  <c r="AQ60" i="43"/>
  <c r="AQ78" i="43"/>
  <c r="AX67" i="43"/>
  <c r="AX58" i="43"/>
  <c r="AX65" i="43"/>
  <c r="AX76" i="43"/>
  <c r="AM80" i="43"/>
  <c r="AM64" i="43"/>
  <c r="AM72" i="43"/>
  <c r="AQ69" i="43"/>
  <c r="AR31" i="43"/>
  <c r="AR70" i="43" s="1"/>
  <c r="AQ81" i="43"/>
  <c r="AQ61" i="43"/>
  <c r="AQ71" i="43"/>
  <c r="AY31" i="43"/>
  <c r="AY82" i="43" s="1"/>
  <c r="AX70" i="43"/>
  <c r="BA27" i="43"/>
  <c r="AM59" i="43"/>
  <c r="AM73" i="43"/>
  <c r="AM61" i="43"/>
  <c r="AQ58" i="43"/>
  <c r="AQ62" i="43"/>
  <c r="AQ80" i="43"/>
  <c r="AX63" i="43"/>
  <c r="AX73" i="43"/>
  <c r="AX69" i="43"/>
  <c r="AN31" i="43"/>
  <c r="AN66" i="43" s="1"/>
  <c r="AM58" i="43"/>
  <c r="AM65" i="43"/>
  <c r="AQ59" i="43"/>
  <c r="AQ73" i="43"/>
  <c r="BG27" i="43"/>
  <c r="AX60" i="43"/>
  <c r="AM62" i="43"/>
  <c r="AQ72" i="43"/>
  <c r="AQ66" i="43"/>
  <c r="AQ65" i="43"/>
  <c r="AQ67" i="43"/>
  <c r="AZ31" i="43"/>
  <c r="AZ59" i="43" s="1"/>
  <c r="AX82" i="43"/>
  <c r="AX72" i="43"/>
  <c r="AX77" i="43"/>
  <c r="AX68" i="43"/>
  <c r="AM71" i="43"/>
  <c r="AM78" i="43"/>
  <c r="AM68" i="43"/>
  <c r="AX74" i="43"/>
  <c r="AM82" i="43"/>
  <c r="AQ82" i="43"/>
  <c r="AX80" i="43"/>
  <c r="AM74" i="43"/>
  <c r="AM77" i="43"/>
  <c r="AU31" i="42"/>
  <c r="AU69" i="42" s="1"/>
  <c r="BH27" i="42"/>
  <c r="BC31" i="42"/>
  <c r="BC81" i="42" s="1"/>
  <c r="BB61" i="42"/>
  <c r="BA31" i="42"/>
  <c r="BA74" i="42" s="1"/>
  <c r="BE27" i="42"/>
  <c r="AV78" i="42"/>
  <c r="BB63" i="42"/>
  <c r="BB80" i="42"/>
  <c r="AV81" i="42"/>
  <c r="BB59" i="42"/>
  <c r="BB60" i="42"/>
  <c r="BB67" i="42"/>
  <c r="BB72" i="42"/>
  <c r="AV66" i="42"/>
  <c r="BB58" i="42"/>
  <c r="BB74" i="42"/>
  <c r="BB64" i="42"/>
  <c r="BB70" i="42"/>
  <c r="BB76" i="42"/>
  <c r="AV67" i="42"/>
  <c r="BB68" i="42"/>
  <c r="BB78" i="42"/>
  <c r="BB62" i="42"/>
  <c r="AV71" i="42"/>
  <c r="AV76" i="42"/>
  <c r="BB77" i="42"/>
  <c r="BB65" i="42"/>
  <c r="BB75" i="42"/>
  <c r="AV58" i="42"/>
  <c r="AV64" i="42"/>
  <c r="BB69" i="42"/>
  <c r="BB73" i="42"/>
  <c r="AV82" i="42"/>
  <c r="AV63" i="42"/>
  <c r="AV65" i="42"/>
  <c r="AV60" i="42"/>
  <c r="AV72" i="42"/>
  <c r="AV80" i="42"/>
  <c r="AY31" i="42"/>
  <c r="AY69" i="42" s="1"/>
  <c r="AV68" i="42"/>
  <c r="AV75" i="42"/>
  <c r="AV61" i="42"/>
  <c r="AV77" i="42"/>
  <c r="AN31" i="42"/>
  <c r="AN78" i="42" s="1"/>
  <c r="BB81" i="42"/>
  <c r="BD31" i="42"/>
  <c r="BD75" i="42" s="1"/>
  <c r="AV59" i="42"/>
  <c r="AV73" i="42"/>
  <c r="AV79" i="42"/>
  <c r="AV62" i="42"/>
  <c r="AM31" i="42"/>
  <c r="AM81" i="42" s="1"/>
  <c r="AZ31" i="42"/>
  <c r="AZ67" i="42" s="1"/>
  <c r="AV70" i="42"/>
  <c r="AV74" i="42"/>
  <c r="BJ27" i="39"/>
  <c r="BF31" i="39"/>
  <c r="BF67" i="39" s="1"/>
  <c r="BE71" i="39"/>
  <c r="BE75" i="39"/>
  <c r="BE66" i="39"/>
  <c r="BE68" i="39"/>
  <c r="BE80" i="39"/>
  <c r="AV31" i="39"/>
  <c r="AV69" i="39" s="1"/>
  <c r="BE78" i="39"/>
  <c r="BE58" i="39"/>
  <c r="BE27" i="39"/>
  <c r="BE62" i="39"/>
  <c r="BE73" i="39"/>
  <c r="BE63" i="39"/>
  <c r="BE67" i="39"/>
  <c r="AU31" i="39"/>
  <c r="AU80" i="39" s="1"/>
  <c r="BE81" i="39"/>
  <c r="BE76" i="39"/>
  <c r="BE65" i="39"/>
  <c r="BE77" i="39"/>
  <c r="BE79" i="39"/>
  <c r="BE74" i="39"/>
  <c r="BE70" i="39"/>
  <c r="BE59" i="39"/>
  <c r="BE72" i="39"/>
  <c r="AY31" i="40"/>
  <c r="AY69" i="40" s="1"/>
  <c r="BG27" i="40"/>
  <c r="AZ31" i="40"/>
  <c r="AZ79" i="40" s="1"/>
  <c r="AX31" i="42"/>
  <c r="AX80" i="42" s="1"/>
  <c r="BF27" i="42"/>
  <c r="AW31" i="42"/>
  <c r="AW72" i="42" s="1"/>
  <c r="AT31" i="42"/>
  <c r="AT80" i="42" s="1"/>
  <c r="AS31" i="42"/>
  <c r="AS76" i="42" s="1"/>
  <c r="BD27" i="42"/>
  <c r="AO31" i="39"/>
  <c r="AO63" i="39" s="1"/>
  <c r="BB27" i="39"/>
  <c r="AP31" i="39"/>
  <c r="AP67" i="39" s="1"/>
  <c r="BD27" i="40"/>
  <c r="AT31" i="40"/>
  <c r="AT68" i="40" s="1"/>
  <c r="AS31" i="40"/>
  <c r="AS58" i="40" s="1"/>
  <c r="BC31" i="40"/>
  <c r="BC80" i="40" s="1"/>
  <c r="BI27" i="40"/>
  <c r="BD31" i="40"/>
  <c r="BD74" i="40" s="1"/>
  <c r="AN31" i="39"/>
  <c r="AN69" i="39" s="1"/>
  <c r="AM31" i="39"/>
  <c r="AM80" i="39" s="1"/>
  <c r="BA27" i="39"/>
  <c r="BF31" i="42"/>
  <c r="BF77" i="42" s="1"/>
  <c r="BE31" i="42"/>
  <c r="BE68" i="42" s="1"/>
  <c r="BJ27" i="42"/>
  <c r="AU31" i="40"/>
  <c r="AU64" i="40" s="1"/>
  <c r="AV31" i="40"/>
  <c r="AV77" i="40" s="1"/>
  <c r="BE27" i="40"/>
  <c r="AS31" i="43"/>
  <c r="AS74" i="43" s="1"/>
  <c r="AT31" i="43"/>
  <c r="AT72" i="43" s="1"/>
  <c r="BD27" i="43"/>
  <c r="AZ31" i="39"/>
  <c r="AZ74" i="39" s="1"/>
  <c r="AY31" i="39"/>
  <c r="AY81" i="39" s="1"/>
  <c r="BG27" i="39"/>
  <c r="AP31" i="40"/>
  <c r="AP58" i="40" s="1"/>
  <c r="BB27" i="40"/>
  <c r="AO31" i="40"/>
  <c r="AO62" i="40" s="1"/>
  <c r="BC27" i="41"/>
  <c r="AR31" i="41"/>
  <c r="AR76" i="41" s="1"/>
  <c r="AQ31" i="41"/>
  <c r="AQ72" i="41" s="1"/>
  <c r="BH27" i="40"/>
  <c r="BA31" i="40"/>
  <c r="BA66" i="40" s="1"/>
  <c r="BB31" i="40"/>
  <c r="BB68" i="40" s="1"/>
  <c r="BC31" i="41"/>
  <c r="BC80" i="41" s="1"/>
  <c r="BD31" i="41"/>
  <c r="BD59" i="41" s="1"/>
  <c r="BI27" i="41"/>
  <c r="BC31" i="39"/>
  <c r="BC66" i="39" s="1"/>
  <c r="BD31" i="39"/>
  <c r="BD76" i="39" s="1"/>
  <c r="BI27" i="39"/>
  <c r="BF27" i="40"/>
  <c r="AX31" i="40"/>
  <c r="AX76" i="40" s="1"/>
  <c r="AW31" i="40"/>
  <c r="AW62" i="40" s="1"/>
  <c r="BB82" i="42"/>
  <c r="BB71" i="42"/>
  <c r="BA31" i="39"/>
  <c r="BA81" i="39" s="1"/>
  <c r="BH27" i="39"/>
  <c r="BB31" i="39"/>
  <c r="BB80" i="39" s="1"/>
  <c r="BF31" i="40"/>
  <c r="BF77" i="40" s="1"/>
  <c r="BJ27" i="40"/>
  <c r="BE31" i="40"/>
  <c r="BE78" i="40" s="1"/>
  <c r="BF27" i="41"/>
  <c r="AW31" i="41"/>
  <c r="AW62" i="41" s="1"/>
  <c r="AX31" i="41"/>
  <c r="AX81" i="41" s="1"/>
  <c r="AT31" i="41"/>
  <c r="AT74" i="41" s="1"/>
  <c r="AS31" i="41"/>
  <c r="AS81" i="41" s="1"/>
  <c r="BD27" i="41"/>
  <c r="BB27" i="41"/>
  <c r="AO31" i="41"/>
  <c r="AO76" i="41" s="1"/>
  <c r="AP31" i="41"/>
  <c r="AP81" i="41" s="1"/>
  <c r="AP31" i="42"/>
  <c r="AP79" i="42" s="1"/>
  <c r="BB27" i="42"/>
  <c r="AO31" i="42"/>
  <c r="AO72" i="42" s="1"/>
  <c r="BC27" i="39"/>
  <c r="AQ31" i="39"/>
  <c r="AQ74" i="39" s="1"/>
  <c r="AR31" i="39"/>
  <c r="AR65" i="39" s="1"/>
  <c r="BC27" i="40"/>
  <c r="AQ31" i="40"/>
  <c r="AQ60" i="40" s="1"/>
  <c r="AR31" i="40"/>
  <c r="AR75" i="40" s="1"/>
  <c r="AV31" i="43"/>
  <c r="AV70" i="43" s="1"/>
  <c r="BE27" i="43"/>
  <c r="AU31" i="43"/>
  <c r="AU66" i="43" s="1"/>
  <c r="AW31" i="39"/>
  <c r="AW69" i="39" s="1"/>
  <c r="AX31" i="39"/>
  <c r="AX59" i="39" s="1"/>
  <c r="BF27" i="39"/>
  <c r="AU31" i="41"/>
  <c r="AU80" i="41" s="1"/>
  <c r="BE27" i="41"/>
  <c r="AV31" i="41"/>
  <c r="AV63" i="41" s="1"/>
  <c r="BI27" i="43"/>
  <c r="BC31" i="43"/>
  <c r="BC60" i="43" s="1"/>
  <c r="BD31" i="43"/>
  <c r="BD70" i="43" s="1"/>
  <c r="BE82" i="39"/>
  <c r="BE64" i="39"/>
  <c r="AM79" i="43"/>
  <c r="AM66" i="43"/>
  <c r="AM63" i="43"/>
  <c r="AM60" i="43"/>
  <c r="AM31" i="41"/>
  <c r="AM70" i="41" s="1"/>
  <c r="BA27" i="41"/>
  <c r="AN31" i="41"/>
  <c r="AN65" i="41" s="1"/>
  <c r="AS31" i="39"/>
  <c r="AS80" i="39" s="1"/>
  <c r="BD27" i="39"/>
  <c r="AT31" i="39"/>
  <c r="AT82" i="39" s="1"/>
  <c r="BC27" i="42"/>
  <c r="AR31" i="42"/>
  <c r="AR72" i="42" s="1"/>
  <c r="AQ31" i="42"/>
  <c r="AQ74" i="42" s="1"/>
  <c r="BB27" i="43"/>
  <c r="AP31" i="43"/>
  <c r="AP80" i="43" s="1"/>
  <c r="AO31" i="43"/>
  <c r="AO80" i="43" s="1"/>
  <c r="BE31" i="41"/>
  <c r="BE66" i="41" s="1"/>
  <c r="BJ27" i="41"/>
  <c r="BF31" i="41"/>
  <c r="BF68" i="41" s="1"/>
  <c r="AM31" i="40"/>
  <c r="AM77" i="40" s="1"/>
  <c r="AN31" i="40"/>
  <c r="AN59" i="40" s="1"/>
  <c r="BA27" i="40"/>
  <c r="BB31" i="41"/>
  <c r="BB66" i="41" s="1"/>
  <c r="BA31" i="41"/>
  <c r="BA82" i="41" s="1"/>
  <c r="BH27" i="41"/>
  <c r="AZ31" i="41"/>
  <c r="AZ77" i="41" s="1"/>
  <c r="AY31" i="41"/>
  <c r="AY64" i="41" s="1"/>
  <c r="BG27" i="41"/>
  <c r="BE61" i="39"/>
  <c r="BE69" i="39"/>
  <c r="AM69" i="43"/>
  <c r="BB66" i="42"/>
  <c r="BC58" i="38"/>
  <c r="BC82" i="38"/>
  <c r="BC77" i="38"/>
  <c r="BC76" i="38"/>
  <c r="BC61" i="38"/>
  <c r="BC59" i="38"/>
  <c r="BC67" i="38"/>
  <c r="BC62" i="38"/>
  <c r="BD31" i="38"/>
  <c r="BD64" i="38" s="1"/>
  <c r="BC75" i="38"/>
  <c r="BC65" i="38"/>
  <c r="BC64" i="38"/>
  <c r="BC69" i="38"/>
  <c r="BC81" i="38"/>
  <c r="BC68" i="38"/>
  <c r="BC74" i="38"/>
  <c r="BC78" i="38"/>
  <c r="BC63" i="38"/>
  <c r="BC60" i="38"/>
  <c r="BI27" i="38"/>
  <c r="BC66" i="38"/>
  <c r="BC80" i="38"/>
  <c r="BC70" i="38"/>
  <c r="AP31" i="38"/>
  <c r="AP82" i="38" s="1"/>
  <c r="BB27" i="38"/>
  <c r="AO31" i="38"/>
  <c r="AO72" i="38" s="1"/>
  <c r="BA27" i="38"/>
  <c r="AM31" i="38"/>
  <c r="AM78" i="38" s="1"/>
  <c r="AN31" i="38"/>
  <c r="AN78" i="38" s="1"/>
  <c r="BC73" i="38"/>
  <c r="BC72" i="38"/>
  <c r="AZ31" i="38"/>
  <c r="AZ58" i="38" s="1"/>
  <c r="BG27" i="38"/>
  <c r="AY31" i="38"/>
  <c r="AY67" i="38" s="1"/>
  <c r="AT31" i="38"/>
  <c r="AT80" i="38" s="1"/>
  <c r="AS31" i="38"/>
  <c r="AS75" i="38" s="1"/>
  <c r="BD27" i="38"/>
  <c r="AV31" i="38"/>
  <c r="AV80" i="38" s="1"/>
  <c r="BE27" i="38"/>
  <c r="AU31" i="38"/>
  <c r="AU67" i="38" s="1"/>
  <c r="AX31" i="38"/>
  <c r="AX78" i="38" s="1"/>
  <c r="BF27" i="38"/>
  <c r="AW31" i="38"/>
  <c r="AW81" i="38" s="1"/>
  <c r="BB31" i="38"/>
  <c r="BB64" i="38" s="1"/>
  <c r="BA31" i="38"/>
  <c r="BA63" i="38" s="1"/>
  <c r="BH27" i="38"/>
  <c r="BF31" i="38"/>
  <c r="BF76" i="38" s="1"/>
  <c r="BJ27" i="38"/>
  <c r="BE31" i="38"/>
  <c r="BE59" i="38" s="1"/>
  <c r="BC27" i="38"/>
  <c r="AR31" i="38"/>
  <c r="AR58" i="38" s="1"/>
  <c r="AQ31" i="38"/>
  <c r="AQ74" i="38" s="1"/>
  <c r="BC71" i="38"/>
  <c r="AP8" i="37"/>
  <c r="BC8" i="37" s="1"/>
  <c r="AW35" i="37"/>
  <c r="AQ35" i="37"/>
  <c r="AV8" i="37"/>
  <c r="BI8" i="37" s="1"/>
  <c r="BD35" i="37"/>
  <c r="AU35" i="37"/>
  <c r="AX35" i="37"/>
  <c r="BF35" i="37"/>
  <c r="AW8" i="37"/>
  <c r="BJ8" i="37" s="1"/>
  <c r="AY48" i="37"/>
  <c r="AU8" i="37"/>
  <c r="BH8" i="37" s="1"/>
  <c r="AQ44" i="37"/>
  <c r="AR48" i="37"/>
  <c r="AZ48" i="37"/>
  <c r="BA35" i="37"/>
  <c r="BF49" i="37"/>
  <c r="AR8" i="37"/>
  <c r="BE8" i="37" s="1"/>
  <c r="BD51" i="37"/>
  <c r="AP21" i="37"/>
  <c r="BC21" i="37" s="1"/>
  <c r="AN8" i="37"/>
  <c r="BA8" i="37" s="1"/>
  <c r="AY36" i="37"/>
  <c r="AV26" i="37"/>
  <c r="BI26" i="37" s="1"/>
  <c r="AQ34" i="37"/>
  <c r="AU48" i="37"/>
  <c r="AT11" i="37"/>
  <c r="BG11" i="37" s="1"/>
  <c r="AP35" i="37"/>
  <c r="AO35" i="37"/>
  <c r="AP48" i="37"/>
  <c r="AR41" i="37"/>
  <c r="AZ38" i="37"/>
  <c r="AR51" i="37"/>
  <c r="AM35" i="37"/>
  <c r="AU25" i="37"/>
  <c r="BH25" i="37" s="1"/>
  <c r="BC53" i="37"/>
  <c r="AP17" i="37"/>
  <c r="BC17" i="37" s="1"/>
  <c r="BB52" i="37"/>
  <c r="BE48" i="37"/>
  <c r="BF48" i="37"/>
  <c r="AV48" i="37"/>
  <c r="BD41" i="37"/>
  <c r="AR20" i="37"/>
  <c r="BE20" i="37" s="1"/>
  <c r="BF36" i="37"/>
  <c r="U8" i="37"/>
  <c r="AQ22" i="37"/>
  <c r="BD22" i="37" s="1"/>
  <c r="BA48" i="37"/>
  <c r="BB50" i="37"/>
  <c r="AM37" i="37"/>
  <c r="BE36" i="37"/>
  <c r="BB48" i="37"/>
  <c r="AX44" i="37"/>
  <c r="BC48" i="37"/>
  <c r="AW44" i="37"/>
  <c r="AN34" i="37"/>
  <c r="AM52" i="37"/>
  <c r="AR39" i="37"/>
  <c r="AN7" i="37"/>
  <c r="BA7" i="37" s="1"/>
  <c r="AN10" i="37"/>
  <c r="BA10" i="37" s="1"/>
  <c r="BB42" i="37"/>
  <c r="AN38" i="37"/>
  <c r="AU22" i="37"/>
  <c r="BH22" i="37" s="1"/>
  <c r="AN13" i="37"/>
  <c r="BA13" i="37" s="1"/>
  <c r="BF53" i="37"/>
  <c r="AN36" i="37"/>
  <c r="AU49" i="37"/>
  <c r="BA49" i="37"/>
  <c r="BE44" i="37"/>
  <c r="AS47" i="37"/>
  <c r="AP9" i="37"/>
  <c r="BC9" i="37" s="1"/>
  <c r="AN39" i="37"/>
  <c r="AO21" i="37"/>
  <c r="BB21" i="37" s="1"/>
  <c r="AZ35" i="37"/>
  <c r="AS41" i="37"/>
  <c r="AO44" i="37"/>
  <c r="AW22" i="37"/>
  <c r="BJ22" i="37" s="1"/>
  <c r="AR15" i="37"/>
  <c r="BE15" i="37" s="1"/>
  <c r="AN42" i="37"/>
  <c r="AY35" i="37"/>
  <c r="AT44" i="37"/>
  <c r="AP49" i="37"/>
  <c r="AN44" i="37"/>
  <c r="AN15" i="37"/>
  <c r="BA15" i="37" s="1"/>
  <c r="AM49" i="37"/>
  <c r="AN11" i="37"/>
  <c r="BA11" i="37" s="1"/>
  <c r="AO49" i="37"/>
  <c r="AR36" i="37"/>
  <c r="AO42" i="37"/>
  <c r="AQ14" i="37"/>
  <c r="BD14" i="37" s="1"/>
  <c r="AU15" i="37"/>
  <c r="BH15" i="37" s="1"/>
  <c r="BE47" i="37"/>
  <c r="AR22" i="37"/>
  <c r="BE22" i="37" s="1"/>
  <c r="AS44" i="37"/>
  <c r="AW10" i="37"/>
  <c r="BJ10" i="37" s="1"/>
  <c r="AU42" i="37"/>
  <c r="AP44" i="37"/>
  <c r="BF44" i="37"/>
  <c r="AQ9" i="37"/>
  <c r="BD9" i="37" s="1"/>
  <c r="AQ8" i="37"/>
  <c r="BD8" i="37" s="1"/>
  <c r="AS35" i="37"/>
  <c r="AQ52" i="37"/>
  <c r="AW49" i="37"/>
  <c r="BA51" i="37"/>
  <c r="AZ41" i="37"/>
  <c r="AS49" i="37"/>
  <c r="AT36" i="37"/>
  <c r="AP25" i="37"/>
  <c r="BC25" i="37" s="1"/>
  <c r="AU24" i="37"/>
  <c r="BH24" i="37" s="1"/>
  <c r="AM44" i="37"/>
  <c r="AR24" i="37"/>
  <c r="BE24" i="37" s="1"/>
  <c r="AS24" i="37"/>
  <c r="BF24" i="37" s="1"/>
  <c r="AY51" i="37"/>
  <c r="AX49" i="37"/>
  <c r="AT12" i="37"/>
  <c r="BG12" i="37" s="1"/>
  <c r="BA46" i="37"/>
  <c r="AS51" i="37"/>
  <c r="AZ39" i="37"/>
  <c r="AP15" i="37"/>
  <c r="BC15" i="37" s="1"/>
  <c r="AO47" i="37"/>
  <c r="AU9" i="37"/>
  <c r="BH9" i="37" s="1"/>
  <c r="AT10" i="37"/>
  <c r="BG10" i="37" s="1"/>
  <c r="AS13" i="37"/>
  <c r="BF13" i="37" s="1"/>
  <c r="AP39" i="37"/>
  <c r="AQ42" i="37"/>
  <c r="AQ25" i="37"/>
  <c r="BD25" i="37" s="1"/>
  <c r="BA36" i="37"/>
  <c r="AO7" i="37"/>
  <c r="BB7" i="37" s="1"/>
  <c r="AV12" i="37"/>
  <c r="BI12" i="37" s="1"/>
  <c r="AU20" i="37"/>
  <c r="BH20" i="37" s="1"/>
  <c r="AV39" i="37"/>
  <c r="AT9" i="37"/>
  <c r="BG9" i="37" s="1"/>
  <c r="AS15" i="37"/>
  <c r="BF15" i="37" s="1"/>
  <c r="AX42" i="37"/>
  <c r="BA47" i="37"/>
  <c r="AU39" i="37"/>
  <c r="AM36" i="37"/>
  <c r="AO51" i="37"/>
  <c r="AV51" i="37"/>
  <c r="BE53" i="37"/>
  <c r="AT24" i="37"/>
  <c r="BG24" i="37" s="1"/>
  <c r="BB46" i="37"/>
  <c r="AP51" i="37"/>
  <c r="AS21" i="37"/>
  <c r="BF21" i="37" s="1"/>
  <c r="BA34" i="37"/>
  <c r="AV47" i="37"/>
  <c r="AS7" i="37"/>
  <c r="BF7" i="37" s="1"/>
  <c r="AP19" i="37"/>
  <c r="BC19" i="37" s="1"/>
  <c r="AM40" i="37"/>
  <c r="AS40" i="37"/>
  <c r="AT47" i="37"/>
  <c r="AW48" i="37"/>
  <c r="BB34" i="37"/>
  <c r="BC52" i="37"/>
  <c r="AW40" i="37"/>
  <c r="AR46" i="37"/>
  <c r="AQ13" i="37"/>
  <c r="BD13" i="37" s="1"/>
  <c r="AU50" i="37"/>
  <c r="BD52" i="37"/>
  <c r="AP46" i="37"/>
  <c r="AT14" i="37"/>
  <c r="BG14" i="37" s="1"/>
  <c r="BF37" i="37"/>
  <c r="AO20" i="37"/>
  <c r="BB20" i="37" s="1"/>
  <c r="AW25" i="37"/>
  <c r="BJ25" i="37" s="1"/>
  <c r="AR23" i="37"/>
  <c r="BE23" i="37" s="1"/>
  <c r="AO19" i="37"/>
  <c r="BB19" i="37" s="1"/>
  <c r="AO12" i="37"/>
  <c r="BB12" i="37" s="1"/>
  <c r="AY37" i="37"/>
  <c r="U9" i="37"/>
  <c r="BD42" i="37"/>
  <c r="AR26" i="37"/>
  <c r="BE26" i="37" s="1"/>
  <c r="AY49" i="37"/>
  <c r="AM39" i="37"/>
  <c r="AT51" i="37"/>
  <c r="AR34" i="37"/>
  <c r="AW20" i="37"/>
  <c r="BJ20" i="37" s="1"/>
  <c r="AQ39" i="37"/>
  <c r="AU52" i="37"/>
  <c r="AZ49" i="37"/>
  <c r="AV21" i="37"/>
  <c r="BI21" i="37" s="1"/>
  <c r="BA50" i="37"/>
  <c r="AN25" i="37"/>
  <c r="BA25" i="37" s="1"/>
  <c r="AX51" i="37"/>
  <c r="BE52" i="37"/>
  <c r="P4" i="37"/>
  <c r="BB31" i="37" s="1"/>
  <c r="BB73" i="37" s="1"/>
  <c r="U10" i="37"/>
  <c r="AO34" i="37"/>
  <c r="Q4" i="37"/>
  <c r="AO53" i="37"/>
  <c r="BC51" i="37"/>
  <c r="AQ41" i="37"/>
  <c r="AW15" i="37"/>
  <c r="BJ15" i="37" s="1"/>
  <c r="AT52" i="37"/>
  <c r="AU53" i="37"/>
  <c r="AO26" i="37"/>
  <c r="BB26" i="37" s="1"/>
  <c r="AV36" i="37"/>
  <c r="BC34" i="37"/>
  <c r="BF42" i="37"/>
  <c r="U22" i="37"/>
  <c r="BD39" i="37"/>
  <c r="U25" i="37"/>
  <c r="BA40" i="37"/>
  <c r="AW52" i="37"/>
  <c r="AO52" i="37"/>
  <c r="AV52" i="37"/>
  <c r="BD34" i="37"/>
  <c r="AN49" i="37"/>
  <c r="AU13" i="37"/>
  <c r="BH13" i="37" s="1"/>
  <c r="AS25" i="37"/>
  <c r="BF25" i="37" s="1"/>
  <c r="AO25" i="37"/>
  <c r="BB25" i="37" s="1"/>
  <c r="AO15" i="37"/>
  <c r="BB15" i="37" s="1"/>
  <c r="AQ51" i="37"/>
  <c r="AW23" i="37"/>
  <c r="BJ23" i="37" s="1"/>
  <c r="AO11" i="37"/>
  <c r="BB11" i="37" s="1"/>
  <c r="BE50" i="37"/>
  <c r="AV14" i="37"/>
  <c r="BI14" i="37" s="1"/>
  <c r="AW34" i="37"/>
  <c r="AV15" i="37"/>
  <c r="BI15" i="37" s="1"/>
  <c r="AP38" i="37"/>
  <c r="N4" i="37"/>
  <c r="BF27" i="37" s="1"/>
  <c r="AR9" i="37"/>
  <c r="BE9" i="37" s="1"/>
  <c r="U17" i="37"/>
  <c r="AR53" i="37"/>
  <c r="AQ53" i="37"/>
  <c r="AP26" i="37"/>
  <c r="BC26" i="37" s="1"/>
  <c r="AP50" i="37"/>
  <c r="AO50" i="37"/>
  <c r="AO23" i="37"/>
  <c r="BB23" i="37" s="1"/>
  <c r="AY34" i="37"/>
  <c r="AT7" i="37"/>
  <c r="BG7" i="37" s="1"/>
  <c r="AZ34" i="37"/>
  <c r="O4" i="37"/>
  <c r="BF40" i="37"/>
  <c r="BE40" i="37"/>
  <c r="AW13" i="37"/>
  <c r="BJ13" i="37" s="1"/>
  <c r="AS39" i="37"/>
  <c r="AT39" i="37"/>
  <c r="AQ12" i="37"/>
  <c r="BD12" i="37" s="1"/>
  <c r="BD44" i="37"/>
  <c r="BC44" i="37"/>
  <c r="AV17" i="37"/>
  <c r="BI17" i="37" s="1"/>
  <c r="AZ43" i="37"/>
  <c r="AY43" i="37"/>
  <c r="AT16" i="37"/>
  <c r="BG16" i="37" s="1"/>
  <c r="AP45" i="37"/>
  <c r="AO45" i="37"/>
  <c r="AO18" i="37"/>
  <c r="BB18" i="37" s="1"/>
  <c r="AV38" i="37"/>
  <c r="AU38" i="37"/>
  <c r="AR11" i="37"/>
  <c r="BE11" i="37" s="1"/>
  <c r="AT37" i="37"/>
  <c r="AS37" i="37"/>
  <c r="AQ10" i="37"/>
  <c r="BD10" i="37" s="1"/>
  <c r="AZ45" i="37"/>
  <c r="AY45" i="37"/>
  <c r="AT18" i="37"/>
  <c r="BG18" i="37" s="1"/>
  <c r="BF41" i="37"/>
  <c r="BE41" i="37"/>
  <c r="AW14" i="37"/>
  <c r="BJ14" i="37" s="1"/>
  <c r="AT34" i="37"/>
  <c r="L4" i="37"/>
  <c r="AQ7" i="37"/>
  <c r="BD7" i="37" s="1"/>
  <c r="AS34" i="37"/>
  <c r="BA37" i="37"/>
  <c r="BB37" i="37"/>
  <c r="AU10" i="37"/>
  <c r="BH10" i="37" s="1"/>
  <c r="BD45" i="37"/>
  <c r="BC45" i="37"/>
  <c r="AV18" i="37"/>
  <c r="BI18" i="37" s="1"/>
  <c r="J4" i="37"/>
  <c r="R4" i="37"/>
  <c r="AY44" i="37"/>
  <c r="AT17" i="37"/>
  <c r="BG17" i="37" s="1"/>
  <c r="AZ44" i="37"/>
  <c r="AU41" i="37"/>
  <c r="AV41" i="37"/>
  <c r="AR14" i="37"/>
  <c r="BE14" i="37" s="1"/>
  <c r="BD36" i="37"/>
  <c r="AV9" i="37"/>
  <c r="BI9" i="37" s="1"/>
  <c r="BC36" i="37"/>
  <c r="AN50" i="37"/>
  <c r="AM50" i="37"/>
  <c r="U23" i="37"/>
  <c r="AN23" i="37"/>
  <c r="BA23" i="37" s="1"/>
  <c r="BB41" i="37"/>
  <c r="BA41" i="37"/>
  <c r="AU14" i="37"/>
  <c r="BH14" i="37" s="1"/>
  <c r="AW38" i="37"/>
  <c r="AS11" i="37"/>
  <c r="BF11" i="37" s="1"/>
  <c r="AX38" i="37"/>
  <c r="AX37" i="37"/>
  <c r="AW37" i="37"/>
  <c r="AS10" i="37"/>
  <c r="BF10" i="37" s="1"/>
  <c r="AX50" i="37"/>
  <c r="AW50" i="37"/>
  <c r="AS23" i="37"/>
  <c r="BF23" i="37" s="1"/>
  <c r="BF51" i="37"/>
  <c r="BE51" i="37"/>
  <c r="AW24" i="37"/>
  <c r="BJ24" i="37" s="1"/>
  <c r="AZ52" i="37"/>
  <c r="AY52" i="37"/>
  <c r="AT25" i="37"/>
  <c r="BG25" i="37" s="1"/>
  <c r="AS45" i="37"/>
  <c r="AT45" i="37"/>
  <c r="AQ18" i="37"/>
  <c r="BD18" i="37" s="1"/>
  <c r="AT46" i="37"/>
  <c r="AS46" i="37"/>
  <c r="AQ19" i="37"/>
  <c r="BD19" i="37" s="1"/>
  <c r="BD46" i="37"/>
  <c r="BC46" i="37"/>
  <c r="AV19" i="37"/>
  <c r="BI19" i="37" s="1"/>
  <c r="AS16" i="37"/>
  <c r="BF16" i="37" s="1"/>
  <c r="AX43" i="37"/>
  <c r="AW43" i="37"/>
  <c r="AR50" i="37"/>
  <c r="AP23" i="37"/>
  <c r="BC23" i="37" s="1"/>
  <c r="AQ50" i="37"/>
  <c r="AM41" i="37"/>
  <c r="AN41" i="37"/>
  <c r="AN14" i="37"/>
  <c r="BA14" i="37" s="1"/>
  <c r="U14" i="37"/>
  <c r="AR47" i="37"/>
  <c r="AQ47" i="37"/>
  <c r="AP20" i="37"/>
  <c r="BC20" i="37" s="1"/>
  <c r="BD49" i="37"/>
  <c r="BC49" i="37"/>
  <c r="AV22" i="37"/>
  <c r="BI22" i="37" s="1"/>
  <c r="AZ47" i="37"/>
  <c r="AY47" i="37"/>
  <c r="AT20" i="37"/>
  <c r="BG20" i="37" s="1"/>
  <c r="AP43" i="37"/>
  <c r="AO16" i="37"/>
  <c r="BB16" i="37" s="1"/>
  <c r="AO43" i="37"/>
  <c r="AO40" i="37"/>
  <c r="AP40" i="37"/>
  <c r="AO13" i="37"/>
  <c r="BB13" i="37" s="1"/>
  <c r="AT43" i="37"/>
  <c r="AS43" i="37"/>
  <c r="AQ16" i="37"/>
  <c r="BD16" i="37" s="1"/>
  <c r="U20" i="37"/>
  <c r="U7" i="37"/>
  <c r="AS38" i="37"/>
  <c r="AQ11" i="37"/>
  <c r="BD11" i="37" s="1"/>
  <c r="AT38" i="37"/>
  <c r="BB38" i="37"/>
  <c r="BA38" i="37"/>
  <c r="AU11" i="37"/>
  <c r="BH11" i="37" s="1"/>
  <c r="BA39" i="37"/>
  <c r="AU12" i="37"/>
  <c r="BH12" i="37" s="1"/>
  <c r="BB39" i="37"/>
  <c r="BC37" i="37"/>
  <c r="BD37" i="37"/>
  <c r="AV10" i="37"/>
  <c r="BI10" i="37" s="1"/>
  <c r="AM43" i="37"/>
  <c r="AN43" i="37"/>
  <c r="U16" i="37"/>
  <c r="AN16" i="37"/>
  <c r="BA16" i="37" s="1"/>
  <c r="AP22" i="37"/>
  <c r="BC22" i="37" s="1"/>
  <c r="AQ49" i="37"/>
  <c r="AR49" i="37"/>
  <c r="AT50" i="37"/>
  <c r="AQ23" i="37"/>
  <c r="BD23" i="37" s="1"/>
  <c r="AS50" i="37"/>
  <c r="AN53" i="37"/>
  <c r="AM53" i="37"/>
  <c r="U26" i="37"/>
  <c r="AN26" i="37"/>
  <c r="BA26" i="37" s="1"/>
  <c r="BD47" i="37"/>
  <c r="BC47" i="37"/>
  <c r="AV20" i="37"/>
  <c r="BI20" i="37" s="1"/>
  <c r="BA45" i="37"/>
  <c r="BB45" i="37"/>
  <c r="AU18" i="37"/>
  <c r="BH18" i="37" s="1"/>
  <c r="AX46" i="37"/>
  <c r="AW46" i="37"/>
  <c r="AS19" i="37"/>
  <c r="BF19" i="37" s="1"/>
  <c r="AY42" i="37"/>
  <c r="AZ42" i="37"/>
  <c r="AT15" i="37"/>
  <c r="BG15" i="37" s="1"/>
  <c r="I4" i="37"/>
  <c r="AW39" i="37"/>
  <c r="AS12" i="37"/>
  <c r="BF12" i="37" s="1"/>
  <c r="AX39" i="37"/>
  <c r="BF43" i="37"/>
  <c r="BE43" i="37"/>
  <c r="AW16" i="37"/>
  <c r="BJ16" i="37" s="1"/>
  <c r="AS26" i="37"/>
  <c r="BF26" i="37" s="1"/>
  <c r="AW53" i="37"/>
  <c r="AX53" i="37"/>
  <c r="AU37" i="37"/>
  <c r="AR10" i="37"/>
  <c r="BE10" i="37" s="1"/>
  <c r="AV37" i="37"/>
  <c r="AX45" i="37"/>
  <c r="AW45" i="37"/>
  <c r="AS18" i="37"/>
  <c r="BF18" i="37" s="1"/>
  <c r="BE45" i="37"/>
  <c r="BF45" i="37"/>
  <c r="AW18" i="37"/>
  <c r="BJ18" i="37" s="1"/>
  <c r="AV34" i="37"/>
  <c r="AU34" i="37"/>
  <c r="AR7" i="37"/>
  <c r="BE7" i="37" s="1"/>
  <c r="M4" i="37"/>
  <c r="AP36" i="37"/>
  <c r="AO36" i="37"/>
  <c r="AO9" i="37"/>
  <c r="BB9" i="37" s="1"/>
  <c r="AQ40" i="37"/>
  <c r="AR40" i="37"/>
  <c r="AP13" i="37"/>
  <c r="BC13" i="37" s="1"/>
  <c r="U12" i="37"/>
  <c r="U13" i="37"/>
  <c r="AN19" i="37"/>
  <c r="BA19" i="37" s="1"/>
  <c r="AM46" i="37"/>
  <c r="AN46" i="37"/>
  <c r="U19" i="37"/>
  <c r="BE38" i="37"/>
  <c r="AW11" i="37"/>
  <c r="BJ11" i="37" s="1"/>
  <c r="BF38" i="37"/>
  <c r="AT42" i="37"/>
  <c r="AQ15" i="37"/>
  <c r="BD15" i="37" s="1"/>
  <c r="AS42" i="37"/>
  <c r="AT53" i="37"/>
  <c r="AS53" i="37"/>
  <c r="AQ26" i="37"/>
  <c r="BD26" i="37" s="1"/>
  <c r="BC43" i="37"/>
  <c r="BD43" i="37"/>
  <c r="AV16" i="37"/>
  <c r="BI16" i="37" s="1"/>
  <c r="AO41" i="37"/>
  <c r="AO14" i="37"/>
  <c r="BB14" i="37" s="1"/>
  <c r="AP41" i="37"/>
  <c r="AS20" i="37"/>
  <c r="BF20" i="37" s="1"/>
  <c r="AX47" i="37"/>
  <c r="AW47" i="37"/>
  <c r="K4" i="37"/>
  <c r="BB43" i="37"/>
  <c r="BA43" i="37"/>
  <c r="AU16" i="37"/>
  <c r="BH16" i="37" s="1"/>
  <c r="AR37" i="37"/>
  <c r="AP10" i="37"/>
  <c r="BC10" i="37" s="1"/>
  <c r="AQ37" i="37"/>
  <c r="AQ38" i="37"/>
  <c r="AR38" i="37"/>
  <c r="AP11" i="37"/>
  <c r="BC11" i="37" s="1"/>
  <c r="AZ46" i="37"/>
  <c r="AY46" i="37"/>
  <c r="AT19" i="37"/>
  <c r="BG19" i="37" s="1"/>
  <c r="AZ53" i="37"/>
  <c r="AY53" i="37"/>
  <c r="AT26" i="37"/>
  <c r="BG26" i="37" s="1"/>
  <c r="AR43" i="37"/>
  <c r="AQ43" i="37"/>
  <c r="AP16" i="37"/>
  <c r="BC16" i="37" s="1"/>
  <c r="AM48" i="37"/>
  <c r="AN21" i="37"/>
  <c r="BA21" i="37" s="1"/>
  <c r="AN48" i="37"/>
  <c r="U21" i="37"/>
  <c r="BD50" i="37"/>
  <c r="BC50" i="37"/>
  <c r="AV23" i="37"/>
  <c r="BI23" i="37" s="1"/>
  <c r="AM45" i="37"/>
  <c r="U18" i="37"/>
  <c r="AN18" i="37"/>
  <c r="BA18" i="37" s="1"/>
  <c r="AN45" i="37"/>
  <c r="U15" i="37"/>
  <c r="AT48" i="37"/>
  <c r="AS48" i="37"/>
  <c r="AQ21" i="37"/>
  <c r="BD21" i="37" s="1"/>
  <c r="U11" i="37"/>
  <c r="AV44" i="37"/>
  <c r="AR17" i="37"/>
  <c r="BE17" i="37" s="1"/>
  <c r="AU44" i="37"/>
  <c r="U24" i="37"/>
  <c r="W28" i="37"/>
  <c r="AV40" i="37"/>
  <c r="AU40" i="37"/>
  <c r="AR13" i="37"/>
  <c r="BE13" i="37" s="1"/>
  <c r="AR45" i="37"/>
  <c r="AP18" i="37"/>
  <c r="BC18" i="37" s="1"/>
  <c r="AQ45" i="37"/>
  <c r="AX41" i="37"/>
  <c r="AW41" i="37"/>
  <c r="AS14" i="37"/>
  <c r="BF14" i="37" s="1"/>
  <c r="AU46" i="37"/>
  <c r="AR19" i="37"/>
  <c r="BE19" i="37" s="1"/>
  <c r="AV46" i="37"/>
  <c r="AY40" i="37"/>
  <c r="AZ40" i="37"/>
  <c r="AT13" i="37"/>
  <c r="BG13" i="37" s="1"/>
  <c r="AS28" i="36"/>
  <c r="BE28" i="36" s="1"/>
  <c r="BB94" i="36"/>
  <c r="AT93" i="36"/>
  <c r="AS93" i="36"/>
  <c r="AS27" i="36"/>
  <c r="BE27" i="36" s="1"/>
  <c r="BA93" i="36"/>
  <c r="AL81" i="36"/>
  <c r="AK81" i="36"/>
  <c r="AK91" i="36"/>
  <c r="AK25" i="36"/>
  <c r="AW25" i="36" s="1"/>
  <c r="BD85" i="36"/>
  <c r="AO94" i="36"/>
  <c r="AM28" i="36"/>
  <c r="AY28" i="36" s="1"/>
  <c r="BC85" i="36"/>
  <c r="AP92" i="36"/>
  <c r="AK85" i="36"/>
  <c r="AX84" i="36"/>
  <c r="AQ18" i="36"/>
  <c r="BC18" i="36" s="1"/>
  <c r="AK19" i="36"/>
  <c r="AW19" i="36" s="1"/>
  <c r="AW93" i="36"/>
  <c r="AM26" i="36"/>
  <c r="AY26" i="36" s="1"/>
  <c r="AS18" i="36"/>
  <c r="BE18" i="36" s="1"/>
  <c r="AK28" i="36"/>
  <c r="AW28" i="36" s="1"/>
  <c r="BA84" i="36"/>
  <c r="AL94" i="36"/>
  <c r="AX90" i="36"/>
  <c r="AY90" i="36"/>
  <c r="AZ90" i="36"/>
  <c r="AY83" i="36"/>
  <c r="AQ27" i="36"/>
  <c r="BC27" i="36" s="1"/>
  <c r="AX92" i="36"/>
  <c r="AZ83" i="36"/>
  <c r="AR18" i="36"/>
  <c r="BD18" i="36" s="1"/>
  <c r="AU84" i="36"/>
  <c r="AT25" i="36"/>
  <c r="BF25" i="36" s="1"/>
  <c r="AL77" i="36"/>
  <c r="BA80" i="36"/>
  <c r="AK22" i="36"/>
  <c r="AW22" i="36" s="1"/>
  <c r="AM17" i="36"/>
  <c r="AY17" i="36" s="1"/>
  <c r="AV84" i="36"/>
  <c r="AQ26" i="36"/>
  <c r="BC26" i="36" s="1"/>
  <c r="AS12" i="36"/>
  <c r="BE12" i="36" s="1"/>
  <c r="AL14" i="36"/>
  <c r="AX14" i="36" s="1"/>
  <c r="AM24" i="36"/>
  <c r="AY24" i="36" s="1"/>
  <c r="AQ78" i="36"/>
  <c r="AR26" i="36"/>
  <c r="BD26" i="36" s="1"/>
  <c r="AY92" i="36"/>
  <c r="AK11" i="36"/>
  <c r="AW11" i="36" s="1"/>
  <c r="AN77" i="36"/>
  <c r="AQ91" i="36"/>
  <c r="AL11" i="36"/>
  <c r="AX11" i="36" s="1"/>
  <c r="AP91" i="36"/>
  <c r="BB91" i="36"/>
  <c r="AS16" i="36"/>
  <c r="BE16" i="36" s="1"/>
  <c r="BB82" i="36"/>
  <c r="AP14" i="36"/>
  <c r="BB14" i="36" s="1"/>
  <c r="AT91" i="36"/>
  <c r="BC91" i="36"/>
  <c r="AV80" i="36"/>
  <c r="AN12" i="36"/>
  <c r="AZ12" i="36" s="1"/>
  <c r="AR91" i="36"/>
  <c r="AX79" i="36"/>
  <c r="AN14" i="36"/>
  <c r="AZ14" i="36" s="1"/>
  <c r="AO24" i="36"/>
  <c r="BA24" i="36" s="1"/>
  <c r="AQ21" i="36"/>
  <c r="BC21" i="36" s="1"/>
  <c r="BD90" i="36"/>
  <c r="AR16" i="36"/>
  <c r="BD16" i="36" s="1"/>
  <c r="BB88" i="36"/>
  <c r="AQ14" i="36"/>
  <c r="BC14" i="36" s="1"/>
  <c r="AK14" i="36"/>
  <c r="AW14" i="36" s="1"/>
  <c r="AS90" i="36"/>
  <c r="AT15" i="36"/>
  <c r="BF15" i="36" s="1"/>
  <c r="AT12" i="36"/>
  <c r="BF12" i="36" s="1"/>
  <c r="AS88" i="36"/>
  <c r="AT24" i="36"/>
  <c r="BF24" i="36" s="1"/>
  <c r="AS22" i="36"/>
  <c r="BE22" i="36" s="1"/>
  <c r="AZ82" i="36"/>
  <c r="AK17" i="36"/>
  <c r="AW17" i="36" s="1"/>
  <c r="AX80" i="36"/>
  <c r="AX95" i="36"/>
  <c r="AL80" i="36"/>
  <c r="BD81" i="36"/>
  <c r="AY84" i="36"/>
  <c r="AX87" i="36"/>
  <c r="BC78" i="36"/>
  <c r="AU90" i="36"/>
  <c r="AL83" i="36"/>
  <c r="AQ29" i="36"/>
  <c r="BC29" i="36" s="1"/>
  <c r="AS25" i="36"/>
  <c r="BE25" i="36" s="1"/>
  <c r="AW90" i="36"/>
  <c r="AQ13" i="36"/>
  <c r="BC13" i="36" s="1"/>
  <c r="AS91" i="36"/>
  <c r="BB90" i="36"/>
  <c r="T25" i="36"/>
  <c r="AY85" i="36"/>
  <c r="AR80" i="36"/>
  <c r="BB80" i="36"/>
  <c r="AS24" i="36"/>
  <c r="BE24" i="36" s="1"/>
  <c r="AO83" i="36"/>
  <c r="AN80" i="36"/>
  <c r="AM25" i="36"/>
  <c r="AY25" i="36" s="1"/>
  <c r="AZ85" i="36"/>
  <c r="AY81" i="36"/>
  <c r="AV90" i="36"/>
  <c r="AQ90" i="36"/>
  <c r="AP90" i="36"/>
  <c r="AX86" i="36"/>
  <c r="BA78" i="36"/>
  <c r="AZ81" i="36"/>
  <c r="AM16" i="36"/>
  <c r="AY16" i="36" s="1"/>
  <c r="AP80" i="36"/>
  <c r="AL88" i="36"/>
  <c r="AR90" i="36"/>
  <c r="AW86" i="36"/>
  <c r="AP82" i="36"/>
  <c r="T19" i="36"/>
  <c r="AO14" i="36"/>
  <c r="BA14" i="36" s="1"/>
  <c r="T11" i="36"/>
  <c r="AR20" i="36"/>
  <c r="BD20" i="36" s="1"/>
  <c r="AT27" i="36"/>
  <c r="BF27" i="36" s="1"/>
  <c r="AT80" i="36"/>
  <c r="AY86" i="36"/>
  <c r="BC93" i="36"/>
  <c r="T17" i="36"/>
  <c r="AR82" i="36"/>
  <c r="AO80" i="36"/>
  <c r="AO22" i="36"/>
  <c r="BA22" i="36" s="1"/>
  <c r="AN16" i="36"/>
  <c r="AZ16" i="36" s="1"/>
  <c r="BB95" i="36"/>
  <c r="BA95" i="36"/>
  <c r="AS29" i="36"/>
  <c r="BE29" i="36" s="1"/>
  <c r="AX88" i="36"/>
  <c r="AW88" i="36"/>
  <c r="AQ22" i="36"/>
  <c r="BC22" i="36" s="1"/>
  <c r="AN93" i="36"/>
  <c r="AM93" i="36"/>
  <c r="AL27" i="36"/>
  <c r="AX27" i="36" s="1"/>
  <c r="AV78" i="36"/>
  <c r="AU78" i="36"/>
  <c r="AP12" i="36"/>
  <c r="BB12" i="36" s="1"/>
  <c r="AK82" i="36"/>
  <c r="AL82" i="36"/>
  <c r="T16" i="36"/>
  <c r="AM81" i="36"/>
  <c r="AN81" i="36"/>
  <c r="AL15" i="36"/>
  <c r="AX15" i="36" s="1"/>
  <c r="AT76" i="36"/>
  <c r="AS76" i="36"/>
  <c r="AM84" i="36"/>
  <c r="AN84" i="36"/>
  <c r="AL18" i="36"/>
  <c r="AX18" i="36" s="1"/>
  <c r="BA79" i="36"/>
  <c r="BB79" i="36"/>
  <c r="AS13" i="36"/>
  <c r="BE13" i="36" s="1"/>
  <c r="AZ94" i="36"/>
  <c r="AY94" i="36"/>
  <c r="AR28" i="36"/>
  <c r="BD28" i="36" s="1"/>
  <c r="AR87" i="36"/>
  <c r="AQ87" i="36"/>
  <c r="AN21" i="36"/>
  <c r="AZ21" i="36" s="1"/>
  <c r="AT87" i="36"/>
  <c r="AS87" i="36"/>
  <c r="AO21" i="36"/>
  <c r="BA21" i="36" s="1"/>
  <c r="AN85" i="36"/>
  <c r="AM85" i="36"/>
  <c r="AT95" i="36"/>
  <c r="AS95" i="36"/>
  <c r="AO29" i="36"/>
  <c r="BA29" i="36" s="1"/>
  <c r="BD87" i="36"/>
  <c r="BC87" i="36"/>
  <c r="AT21" i="36"/>
  <c r="BF21" i="36" s="1"/>
  <c r="AO76" i="36"/>
  <c r="AP76" i="36"/>
  <c r="AM10" i="36"/>
  <c r="AY10" i="36" s="1"/>
  <c r="L6" i="36"/>
  <c r="AQ76" i="36"/>
  <c r="AR76" i="36"/>
  <c r="AN10" i="36"/>
  <c r="AZ10" i="36" s="1"/>
  <c r="M6" i="36"/>
  <c r="AK76" i="36"/>
  <c r="AL76" i="36"/>
  <c r="AK10" i="36"/>
  <c r="AW10" i="36" s="1"/>
  <c r="J6" i="36"/>
  <c r="Q6" i="36"/>
  <c r="AN95" i="36"/>
  <c r="AM95" i="36"/>
  <c r="AL29" i="36"/>
  <c r="AX29" i="36" s="1"/>
  <c r="AW78" i="36"/>
  <c r="AX78" i="36"/>
  <c r="AQ12" i="36"/>
  <c r="BC12" i="36" s="1"/>
  <c r="AS79" i="36"/>
  <c r="AT79" i="36"/>
  <c r="BA13" i="36"/>
  <c r="AN76" i="36"/>
  <c r="AM76" i="36"/>
  <c r="AL10" i="36"/>
  <c r="AX10" i="36" s="1"/>
  <c r="K6" i="36"/>
  <c r="AX6" i="36" s="1"/>
  <c r="AT86" i="36"/>
  <c r="AS86" i="36"/>
  <c r="AO20" i="36"/>
  <c r="BA20" i="36" s="1"/>
  <c r="BB76" i="36"/>
  <c r="BA76" i="36"/>
  <c r="AS10" i="36"/>
  <c r="BE10" i="36" s="1"/>
  <c r="R6" i="36"/>
  <c r="AT92" i="36"/>
  <c r="AS92" i="36"/>
  <c r="AO26" i="36"/>
  <c r="BA26" i="36" s="1"/>
  <c r="AN91" i="36"/>
  <c r="AM91" i="36"/>
  <c r="AL25" i="36"/>
  <c r="AX25" i="36" s="1"/>
  <c r="AU79" i="36"/>
  <c r="AV79" i="36"/>
  <c r="AP13" i="36"/>
  <c r="BB13" i="36" s="1"/>
  <c r="AZ79" i="36"/>
  <c r="AY79" i="36"/>
  <c r="AR13" i="36"/>
  <c r="BD13" i="36" s="1"/>
  <c r="AP85" i="36"/>
  <c r="AO85" i="36"/>
  <c r="AM19" i="36"/>
  <c r="AY19" i="36" s="1"/>
  <c r="AL86" i="36"/>
  <c r="AK86" i="36"/>
  <c r="T20" i="36"/>
  <c r="AK20" i="36"/>
  <c r="AW20" i="36" s="1"/>
  <c r="AV89" i="36"/>
  <c r="AU89" i="36"/>
  <c r="AP23" i="36"/>
  <c r="BB23" i="36" s="1"/>
  <c r="BD77" i="36"/>
  <c r="AT11" i="36"/>
  <c r="BF11" i="36" s="1"/>
  <c r="BC77" i="36"/>
  <c r="AV87" i="36"/>
  <c r="AU87" i="36"/>
  <c r="AP21" i="36"/>
  <c r="BB21" i="36" s="1"/>
  <c r="AU94" i="36"/>
  <c r="AV94" i="36"/>
  <c r="AP28" i="36"/>
  <c r="BB28" i="36" s="1"/>
  <c r="AX20" i="36"/>
  <c r="AM86" i="36"/>
  <c r="AN86" i="36"/>
  <c r="AX81" i="36"/>
  <c r="AW81" i="36"/>
  <c r="AQ15" i="36"/>
  <c r="BC15" i="36" s="1"/>
  <c r="BB89" i="36"/>
  <c r="AS23" i="36"/>
  <c r="BE23" i="36" s="1"/>
  <c r="BA89" i="36"/>
  <c r="AV95" i="36"/>
  <c r="AU95" i="36"/>
  <c r="AP29" i="36"/>
  <c r="BB29" i="36" s="1"/>
  <c r="AN90" i="36"/>
  <c r="AM90" i="36"/>
  <c r="AL24" i="36"/>
  <c r="AX24" i="36" s="1"/>
  <c r="AR88" i="36"/>
  <c r="AQ88" i="36"/>
  <c r="AN22" i="36"/>
  <c r="AZ22" i="36" s="1"/>
  <c r="AO81" i="36"/>
  <c r="AP81" i="36"/>
  <c r="AM15" i="36"/>
  <c r="AY15" i="36" s="1"/>
  <c r="BD95" i="36"/>
  <c r="BC95" i="36"/>
  <c r="AT29" i="36"/>
  <c r="BF29" i="36" s="1"/>
  <c r="AO12" i="36"/>
  <c r="BA12" i="36" s="1"/>
  <c r="AS78" i="36"/>
  <c r="AT78" i="36"/>
  <c r="AP87" i="36"/>
  <c r="AO87" i="36"/>
  <c r="AM21" i="36"/>
  <c r="AY21" i="36" s="1"/>
  <c r="AU76" i="36"/>
  <c r="AP10" i="36"/>
  <c r="BB10" i="36" s="1"/>
  <c r="O6" i="36"/>
  <c r="AV76" i="36"/>
  <c r="BD80" i="36"/>
  <c r="BC80" i="36"/>
  <c r="AT14" i="36"/>
  <c r="BF14" i="36" s="1"/>
  <c r="AR84" i="36"/>
  <c r="AQ84" i="36"/>
  <c r="AN18" i="36"/>
  <c r="AZ18" i="36" s="1"/>
  <c r="AV77" i="36"/>
  <c r="AU77" i="36"/>
  <c r="AP11" i="36"/>
  <c r="BB11" i="36" s="1"/>
  <c r="AV82" i="36"/>
  <c r="AU82" i="36"/>
  <c r="AP16" i="36"/>
  <c r="BB16" i="36" s="1"/>
  <c r="AR86" i="36"/>
  <c r="AQ86" i="36"/>
  <c r="AN20" i="36"/>
  <c r="AZ20" i="36" s="1"/>
  <c r="T18" i="36"/>
  <c r="BB87" i="36"/>
  <c r="BA87" i="36"/>
  <c r="AS21" i="36"/>
  <c r="BE21" i="36" s="1"/>
  <c r="AY80" i="36"/>
  <c r="AZ80" i="36"/>
  <c r="AR14" i="36"/>
  <c r="BD14" i="36" s="1"/>
  <c r="AV81" i="36"/>
  <c r="AU81" i="36"/>
  <c r="AP15" i="36"/>
  <c r="BB15" i="36" s="1"/>
  <c r="BD84" i="36"/>
  <c r="AT18" i="36"/>
  <c r="BF18" i="36" s="1"/>
  <c r="BC84" i="36"/>
  <c r="BB92" i="36"/>
  <c r="BA92" i="36"/>
  <c r="AS26" i="36"/>
  <c r="BE26" i="36" s="1"/>
  <c r="AS83" i="36"/>
  <c r="AT83" i="36"/>
  <c r="AO17" i="36"/>
  <c r="BA17" i="36" s="1"/>
  <c r="AV92" i="36"/>
  <c r="AP26" i="36"/>
  <c r="BB26" i="36" s="1"/>
  <c r="AU92" i="36"/>
  <c r="AM94" i="36"/>
  <c r="AN94" i="36"/>
  <c r="AL28" i="36"/>
  <c r="AX28" i="36" s="1"/>
  <c r="AR77" i="36"/>
  <c r="AQ77" i="36"/>
  <c r="AN11" i="36"/>
  <c r="AZ11" i="36" s="1"/>
  <c r="AL89" i="36"/>
  <c r="AK89" i="36"/>
  <c r="T23" i="36"/>
  <c r="AK23" i="36"/>
  <c r="AW23" i="36" s="1"/>
  <c r="AP79" i="36"/>
  <c r="AO79" i="36"/>
  <c r="AM13" i="36"/>
  <c r="AY13" i="36" s="1"/>
  <c r="AX94" i="36"/>
  <c r="AW94" i="36"/>
  <c r="AQ28" i="36"/>
  <c r="BC28" i="36" s="1"/>
  <c r="AO93" i="36"/>
  <c r="AM27" i="36"/>
  <c r="AY27" i="36" s="1"/>
  <c r="AP93" i="36"/>
  <c r="AN89" i="36"/>
  <c r="AM89" i="36"/>
  <c r="AX23" i="36"/>
  <c r="AN83" i="36"/>
  <c r="AM83" i="36"/>
  <c r="AX17" i="36"/>
  <c r="AO89" i="36"/>
  <c r="AP89" i="36"/>
  <c r="AM23" i="36"/>
  <c r="AY23" i="36" s="1"/>
  <c r="BD88" i="36"/>
  <c r="BC88" i="36"/>
  <c r="AT22" i="36"/>
  <c r="BF22" i="36" s="1"/>
  <c r="T15" i="36"/>
  <c r="AQ95" i="36"/>
  <c r="AN29" i="36"/>
  <c r="AZ29" i="36" s="1"/>
  <c r="AR95" i="36"/>
  <c r="AV91" i="36"/>
  <c r="AU91" i="36"/>
  <c r="AP25" i="36"/>
  <c r="BB25" i="36" s="1"/>
  <c r="AL78" i="36"/>
  <c r="AK78" i="36"/>
  <c r="AK12" i="36"/>
  <c r="AW12" i="36" s="1"/>
  <c r="T12" i="36"/>
  <c r="AO84" i="36"/>
  <c r="AP84" i="36"/>
  <c r="AM18" i="36"/>
  <c r="AY18" i="36" s="1"/>
  <c r="AW82" i="36"/>
  <c r="AX82" i="36"/>
  <c r="AQ16" i="36"/>
  <c r="BC16" i="36" s="1"/>
  <c r="AN79" i="36"/>
  <c r="AL13" i="36"/>
  <c r="AX13" i="36" s="1"/>
  <c r="AM79" i="36"/>
  <c r="AX77" i="36"/>
  <c r="AW77" i="36"/>
  <c r="AQ11" i="36"/>
  <c r="BC11" i="36" s="1"/>
  <c r="AQ81" i="36"/>
  <c r="AN15" i="36"/>
  <c r="AZ15" i="36" s="1"/>
  <c r="AR81" i="36"/>
  <c r="AW91" i="36"/>
  <c r="AQ25" i="36"/>
  <c r="BC25" i="36" s="1"/>
  <c r="AX91" i="36"/>
  <c r="AO78" i="36"/>
  <c r="AP78" i="36"/>
  <c r="AM12" i="36"/>
  <c r="AY12" i="36" s="1"/>
  <c r="AT82" i="36"/>
  <c r="AS82" i="36"/>
  <c r="BA16" i="36"/>
  <c r="AX89" i="36"/>
  <c r="AQ23" i="36"/>
  <c r="BC23" i="36" s="1"/>
  <c r="AW89" i="36"/>
  <c r="AL92" i="36"/>
  <c r="AK92" i="36"/>
  <c r="AK26" i="36"/>
  <c r="AW26" i="36" s="1"/>
  <c r="T26" i="36"/>
  <c r="AV88" i="36"/>
  <c r="AU88" i="36"/>
  <c r="AP22" i="36"/>
  <c r="BB22" i="36" s="1"/>
  <c r="AK79" i="36"/>
  <c r="AL79" i="36"/>
  <c r="T13" i="36"/>
  <c r="AK13" i="36"/>
  <c r="AW13" i="36" s="1"/>
  <c r="AS77" i="36"/>
  <c r="AT77" i="36"/>
  <c r="AO11" i="36"/>
  <c r="BA11" i="36" s="1"/>
  <c r="AL93" i="36"/>
  <c r="AK27" i="36"/>
  <c r="AW27" i="36" s="1"/>
  <c r="AK93" i="36"/>
  <c r="T27" i="36"/>
  <c r="AY93" i="36"/>
  <c r="AZ93" i="36"/>
  <c r="AR27" i="36"/>
  <c r="BD27" i="36" s="1"/>
  <c r="AL95" i="36"/>
  <c r="AK29" i="36"/>
  <c r="AW29" i="36" s="1"/>
  <c r="AK95" i="36"/>
  <c r="T29" i="36"/>
  <c r="BC82" i="36"/>
  <c r="BD82" i="36"/>
  <c r="AT16" i="36"/>
  <c r="BF16" i="36" s="1"/>
  <c r="AO86" i="36"/>
  <c r="AM20" i="36"/>
  <c r="AY20" i="36" s="1"/>
  <c r="AP86" i="36"/>
  <c r="BA83" i="36"/>
  <c r="BB83" i="36"/>
  <c r="AS17" i="36"/>
  <c r="BE17" i="36" s="1"/>
  <c r="BA77" i="36"/>
  <c r="AS11" i="36"/>
  <c r="BE11" i="36" s="1"/>
  <c r="BB77" i="36"/>
  <c r="AW85" i="36"/>
  <c r="AX85" i="36"/>
  <c r="AQ19" i="36"/>
  <c r="BC19" i="36" s="1"/>
  <c r="AO77" i="36"/>
  <c r="AP77" i="36"/>
  <c r="AM11" i="36"/>
  <c r="AY11" i="36" s="1"/>
  <c r="AN87" i="36"/>
  <c r="AM87" i="36"/>
  <c r="AX21" i="36"/>
  <c r="AR85" i="36"/>
  <c r="AQ85" i="36"/>
  <c r="AN19" i="36"/>
  <c r="AZ19" i="36" s="1"/>
  <c r="AS85" i="36"/>
  <c r="AT85" i="36"/>
  <c r="AO19" i="36"/>
  <c r="BA19" i="36" s="1"/>
  <c r="T24" i="36"/>
  <c r="AP88" i="36"/>
  <c r="AO88" i="36"/>
  <c r="AM22" i="36"/>
  <c r="AY22" i="36" s="1"/>
  <c r="AT89" i="36"/>
  <c r="AS89" i="36"/>
  <c r="AO23" i="36"/>
  <c r="BA23" i="36" s="1"/>
  <c r="AN88" i="36"/>
  <c r="AM88" i="36"/>
  <c r="AX22" i="36"/>
  <c r="AY95" i="36"/>
  <c r="AR29" i="36"/>
  <c r="BD29" i="36" s="1"/>
  <c r="AZ95" i="36"/>
  <c r="BD83" i="36"/>
  <c r="BC83" i="36"/>
  <c r="AT17" i="36"/>
  <c r="BF17" i="36" s="1"/>
  <c r="BA86" i="36"/>
  <c r="BB86" i="36"/>
  <c r="AS20" i="36"/>
  <c r="BE20" i="36" s="1"/>
  <c r="AS81" i="36"/>
  <c r="AT81" i="36"/>
  <c r="AO15" i="36"/>
  <c r="BA15" i="36" s="1"/>
  <c r="AU86" i="36"/>
  <c r="AV86" i="36"/>
  <c r="AP20" i="36"/>
  <c r="BB20" i="36" s="1"/>
  <c r="AS94" i="36"/>
  <c r="AO28" i="36"/>
  <c r="BA28" i="36" s="1"/>
  <c r="AT94" i="36"/>
  <c r="AM29" i="36"/>
  <c r="AY29" i="36" s="1"/>
  <c r="AO95" i="36"/>
  <c r="AP95" i="36"/>
  <c r="AW76" i="36"/>
  <c r="AQ10" i="36"/>
  <c r="BC10" i="36" s="1"/>
  <c r="P6" i="36"/>
  <c r="AX76" i="36"/>
  <c r="AQ83" i="36"/>
  <c r="AR83" i="36"/>
  <c r="AN17" i="36"/>
  <c r="AZ17" i="36" s="1"/>
  <c r="BD79" i="36"/>
  <c r="BC79" i="36"/>
  <c r="AT13" i="36"/>
  <c r="BF13" i="36" s="1"/>
  <c r="AU83" i="36"/>
  <c r="AP17" i="36"/>
  <c r="BB17" i="36" s="1"/>
  <c r="AV83" i="36"/>
  <c r="AN92" i="36"/>
  <c r="AL26" i="36"/>
  <c r="AX26" i="36" s="1"/>
  <c r="AM92" i="36"/>
  <c r="AS84" i="36"/>
  <c r="AT84" i="36"/>
  <c r="AO18" i="36"/>
  <c r="BA18" i="36" s="1"/>
  <c r="BC92" i="36"/>
  <c r="BD92" i="36"/>
  <c r="AT26" i="36"/>
  <c r="BF26" i="36" s="1"/>
  <c r="BD89" i="36"/>
  <c r="BC89" i="36"/>
  <c r="AT23" i="36"/>
  <c r="BF23" i="36" s="1"/>
  <c r="AY87" i="36"/>
  <c r="AR21" i="36"/>
  <c r="BD21" i="36" s="1"/>
  <c r="AZ87" i="36"/>
  <c r="AW83" i="36"/>
  <c r="AX83" i="36"/>
  <c r="AQ17" i="36"/>
  <c r="BC17" i="36" s="1"/>
  <c r="AU85" i="36"/>
  <c r="AV85" i="36"/>
  <c r="AP19" i="36"/>
  <c r="BB19" i="36" s="1"/>
  <c r="AZ78" i="36"/>
  <c r="AY78" i="36"/>
  <c r="AR12" i="36"/>
  <c r="BD12" i="36" s="1"/>
  <c r="AL87" i="36"/>
  <c r="AK87" i="36"/>
  <c r="T21" i="36"/>
  <c r="AK21" i="36"/>
  <c r="AW21" i="36" s="1"/>
  <c r="AZ88" i="36"/>
  <c r="AY88" i="36"/>
  <c r="AR22" i="36"/>
  <c r="BD22" i="36" s="1"/>
  <c r="T28" i="36"/>
  <c r="AQ89" i="36"/>
  <c r="AN23" i="36"/>
  <c r="AZ23" i="36" s="1"/>
  <c r="AR89" i="36"/>
  <c r="AQ93" i="36"/>
  <c r="AN27" i="36"/>
  <c r="AZ27" i="36" s="1"/>
  <c r="AR93" i="36"/>
  <c r="BC94" i="36"/>
  <c r="BD94" i="36"/>
  <c r="AT28" i="36"/>
  <c r="BF28" i="36" s="1"/>
  <c r="T14" i="36"/>
  <c r="AR94" i="36"/>
  <c r="AQ94" i="36"/>
  <c r="AN28" i="36"/>
  <c r="AZ28" i="36" s="1"/>
  <c r="BC76" i="36"/>
  <c r="BD76" i="36"/>
  <c r="AT10" i="36"/>
  <c r="BF10" i="36" s="1"/>
  <c r="S6" i="36"/>
  <c r="T22" i="36"/>
  <c r="AO7" i="35"/>
  <c r="BB7" i="35" s="1"/>
  <c r="AO34" i="35"/>
  <c r="AP43" i="35"/>
  <c r="AW34" i="35"/>
  <c r="AQ7" i="35"/>
  <c r="BD7" i="35" s="1"/>
  <c r="AS34" i="35"/>
  <c r="BB34" i="35"/>
  <c r="AW7" i="35"/>
  <c r="BJ7" i="35" s="1"/>
  <c r="BF34" i="35"/>
  <c r="AS7" i="35"/>
  <c r="BF7" i="35" s="1"/>
  <c r="AS43" i="35"/>
  <c r="AT43" i="35"/>
  <c r="AV7" i="35"/>
  <c r="BI7" i="35" s="1"/>
  <c r="AY43" i="35"/>
  <c r="BC34" i="35"/>
  <c r="AT16" i="35"/>
  <c r="BG16" i="35" s="1"/>
  <c r="AO16" i="35"/>
  <c r="BB16" i="35" s="1"/>
  <c r="AU7" i="35"/>
  <c r="BH7" i="35" s="1"/>
  <c r="AT7" i="35"/>
  <c r="BG7" i="35" s="1"/>
  <c r="AY34" i="35"/>
  <c r="AM34" i="35"/>
  <c r="AN7" i="35"/>
  <c r="BA7" i="35" s="1"/>
  <c r="U7" i="35"/>
  <c r="BF43" i="35"/>
  <c r="BA43" i="35"/>
  <c r="BB43" i="35"/>
  <c r="AW16" i="35"/>
  <c r="BJ16" i="35" s="1"/>
  <c r="AN49" i="35"/>
  <c r="AX50" i="35"/>
  <c r="AW50" i="35"/>
  <c r="AM49" i="35"/>
  <c r="AZ47" i="35"/>
  <c r="AN45" i="35"/>
  <c r="AN40" i="35"/>
  <c r="AT20" i="35"/>
  <c r="BG20" i="35" s="1"/>
  <c r="AM42" i="35"/>
  <c r="BB37" i="35"/>
  <c r="AW23" i="35"/>
  <c r="BJ23" i="35" s="1"/>
  <c r="BF50" i="35"/>
  <c r="AV49" i="35"/>
  <c r="BB51" i="35"/>
  <c r="AR43" i="35"/>
  <c r="AQ10" i="35"/>
  <c r="BD10" i="35" s="1"/>
  <c r="AX41" i="35"/>
  <c r="AT37" i="35"/>
  <c r="AR22" i="35"/>
  <c r="BE22" i="35" s="1"/>
  <c r="AM46" i="35"/>
  <c r="AQ43" i="35"/>
  <c r="AR9" i="35"/>
  <c r="BE9" i="35" s="1"/>
  <c r="AT9" i="35"/>
  <c r="BG9" i="35" s="1"/>
  <c r="AO53" i="35"/>
  <c r="AU24" i="35"/>
  <c r="BH24" i="35" s="1"/>
  <c r="AY36" i="35"/>
  <c r="AW51" i="35"/>
  <c r="BD51" i="35"/>
  <c r="AV24" i="35"/>
  <c r="BI24" i="35" s="1"/>
  <c r="AQ24" i="35"/>
  <c r="BD24" i="35" s="1"/>
  <c r="AT51" i="35"/>
  <c r="AM40" i="35"/>
  <c r="AN15" i="35"/>
  <c r="BA15" i="35" s="1"/>
  <c r="AN14" i="35"/>
  <c r="BA14" i="35" s="1"/>
  <c r="AN10" i="35"/>
  <c r="BA10" i="35" s="1"/>
  <c r="BF37" i="35"/>
  <c r="AM37" i="35"/>
  <c r="AS24" i="35"/>
  <c r="BF24" i="35" s="1"/>
  <c r="AU42" i="35"/>
  <c r="AS9" i="35"/>
  <c r="BF9" i="35" s="1"/>
  <c r="AV23" i="35"/>
  <c r="BI23" i="35" s="1"/>
  <c r="AN19" i="35"/>
  <c r="BA19" i="35" s="1"/>
  <c r="BB52" i="35"/>
  <c r="AT17" i="35"/>
  <c r="BG17" i="35" s="1"/>
  <c r="AW24" i="35"/>
  <c r="BJ24" i="35" s="1"/>
  <c r="AU25" i="35"/>
  <c r="BH25" i="35" s="1"/>
  <c r="AU34" i="35"/>
  <c r="AR17" i="35"/>
  <c r="BE17" i="35" s="1"/>
  <c r="AM41" i="35"/>
  <c r="BC44" i="35"/>
  <c r="AZ44" i="35"/>
  <c r="BF51" i="35"/>
  <c r="AN18" i="35"/>
  <c r="BA18" i="35" s="1"/>
  <c r="AQ23" i="35"/>
  <c r="BD23" i="35" s="1"/>
  <c r="AV34" i="35"/>
  <c r="AU44" i="35"/>
  <c r="AV17" i="35"/>
  <c r="BI17" i="35" s="1"/>
  <c r="AS50" i="35"/>
  <c r="AZ50" i="35"/>
  <c r="AN23" i="35"/>
  <c r="BA23" i="35" s="1"/>
  <c r="AY40" i="35"/>
  <c r="AW36" i="35"/>
  <c r="AM50" i="35"/>
  <c r="AQ9" i="35"/>
  <c r="BD9" i="35" s="1"/>
  <c r="AV19" i="35"/>
  <c r="BI19" i="35" s="1"/>
  <c r="AU13" i="35"/>
  <c r="BH13" i="35" s="1"/>
  <c r="AP53" i="35"/>
  <c r="BC46" i="35"/>
  <c r="AW41" i="35"/>
  <c r="BE37" i="35"/>
  <c r="AQ17" i="35"/>
  <c r="BD17" i="35" s="1"/>
  <c r="AT52" i="35"/>
  <c r="AT23" i="35"/>
  <c r="BG23" i="35" s="1"/>
  <c r="AS36" i="35"/>
  <c r="AU37" i="35"/>
  <c r="AV36" i="35"/>
  <c r="AZ40" i="35"/>
  <c r="AS44" i="35"/>
  <c r="AS52" i="35"/>
  <c r="AV37" i="35"/>
  <c r="BA40" i="35"/>
  <c r="AX43" i="35"/>
  <c r="AO44" i="35"/>
  <c r="AS17" i="35"/>
  <c r="BF17" i="35" s="1"/>
  <c r="AO17" i="35"/>
  <c r="BB17" i="35" s="1"/>
  <c r="BB41" i="35"/>
  <c r="BB50" i="35"/>
  <c r="AS16" i="35"/>
  <c r="BF16" i="35" s="1"/>
  <c r="AV42" i="35"/>
  <c r="AW44" i="35"/>
  <c r="BA50" i="35"/>
  <c r="U23" i="35"/>
  <c r="BC50" i="35"/>
  <c r="AY41" i="35"/>
  <c r="K4" i="35"/>
  <c r="AR23" i="35"/>
  <c r="BE23" i="35" s="1"/>
  <c r="AT14" i="35"/>
  <c r="BG14" i="35" s="1"/>
  <c r="AT40" i="35"/>
  <c r="AR16" i="35"/>
  <c r="BE16" i="35" s="1"/>
  <c r="AY37" i="35"/>
  <c r="AU50" i="35"/>
  <c r="AQ13" i="35"/>
  <c r="BD13" i="35" s="1"/>
  <c r="U18" i="35"/>
  <c r="BA41" i="35"/>
  <c r="AU43" i="35"/>
  <c r="I4" i="35"/>
  <c r="J4" i="35"/>
  <c r="AV16" i="35"/>
  <c r="BI16" i="35" s="1"/>
  <c r="AV38" i="35"/>
  <c r="AU10" i="35"/>
  <c r="BH10" i="35" s="1"/>
  <c r="P4" i="35"/>
  <c r="AR7" i="35"/>
  <c r="BE7" i="35" s="1"/>
  <c r="AT10" i="35"/>
  <c r="BG10" i="35" s="1"/>
  <c r="U15" i="35"/>
  <c r="W28" i="35"/>
  <c r="AR11" i="35"/>
  <c r="BE11" i="35" s="1"/>
  <c r="BD43" i="35"/>
  <c r="U22" i="35"/>
  <c r="U16" i="35"/>
  <c r="U13" i="35"/>
  <c r="AN52" i="35"/>
  <c r="AM52" i="35"/>
  <c r="AN25" i="35"/>
  <c r="BA25" i="35" s="1"/>
  <c r="U25" i="35"/>
  <c r="AT41" i="35"/>
  <c r="AS41" i="35"/>
  <c r="AQ14" i="35"/>
  <c r="BD14" i="35" s="1"/>
  <c r="BE38" i="35"/>
  <c r="BF38" i="35"/>
  <c r="AW11" i="35"/>
  <c r="BJ11" i="35" s="1"/>
  <c r="U14" i="35"/>
  <c r="AN51" i="35"/>
  <c r="AM51" i="35"/>
  <c r="U24" i="35"/>
  <c r="AN24" i="35"/>
  <c r="BA24" i="35" s="1"/>
  <c r="AT47" i="35"/>
  <c r="AS47" i="35"/>
  <c r="AQ20" i="35"/>
  <c r="BD20" i="35" s="1"/>
  <c r="BB49" i="35"/>
  <c r="BA49" i="35"/>
  <c r="AU22" i="35"/>
  <c r="BH22" i="35" s="1"/>
  <c r="BC35" i="35"/>
  <c r="BD35" i="35"/>
  <c r="AV8" i="35"/>
  <c r="BI8" i="35" s="1"/>
  <c r="R4" i="35"/>
  <c r="BD45" i="35"/>
  <c r="AV18" i="35"/>
  <c r="BI18" i="35" s="1"/>
  <c r="BC45" i="35"/>
  <c r="BD39" i="35"/>
  <c r="BC39" i="35"/>
  <c r="AV12" i="35"/>
  <c r="BI12" i="35" s="1"/>
  <c r="AP41" i="35"/>
  <c r="AO41" i="35"/>
  <c r="AO14" i="35"/>
  <c r="BB14" i="35" s="1"/>
  <c r="AT35" i="35"/>
  <c r="AS35" i="35"/>
  <c r="AQ8" i="35"/>
  <c r="BD8" i="35" s="1"/>
  <c r="AN36" i="35"/>
  <c r="AM36" i="35"/>
  <c r="AN9" i="35"/>
  <c r="BA9" i="35" s="1"/>
  <c r="U9" i="35"/>
  <c r="AZ45" i="35"/>
  <c r="AY45" i="35"/>
  <c r="AT18" i="35"/>
  <c r="BG18" i="35" s="1"/>
  <c r="AR44" i="35"/>
  <c r="AQ44" i="35"/>
  <c r="AP17" i="35"/>
  <c r="BC17" i="35" s="1"/>
  <c r="AX35" i="35"/>
  <c r="AS8" i="35"/>
  <c r="BF8" i="35" s="1"/>
  <c r="AW35" i="35"/>
  <c r="BA36" i="35"/>
  <c r="BB36" i="35"/>
  <c r="AU9" i="35"/>
  <c r="BH9" i="35" s="1"/>
  <c r="AZ46" i="35"/>
  <c r="AY46" i="35"/>
  <c r="AT19" i="35"/>
  <c r="BG19" i="35" s="1"/>
  <c r="U10" i="35"/>
  <c r="AV40" i="35"/>
  <c r="AU40" i="35"/>
  <c r="AR13" i="35"/>
  <c r="BE13" i="35" s="1"/>
  <c r="BE45" i="35"/>
  <c r="BF45" i="35"/>
  <c r="AW18" i="35"/>
  <c r="BJ18" i="35" s="1"/>
  <c r="AZ48" i="35"/>
  <c r="AY48" i="35"/>
  <c r="AT21" i="35"/>
  <c r="BG21" i="35" s="1"/>
  <c r="BA46" i="35"/>
  <c r="BB46" i="35"/>
  <c r="AU19" i="35"/>
  <c r="BH19" i="35" s="1"/>
  <c r="BD53" i="35"/>
  <c r="BC53" i="35"/>
  <c r="AV26" i="35"/>
  <c r="BI26" i="35" s="1"/>
  <c r="AZ49" i="35"/>
  <c r="AY49" i="35"/>
  <c r="AT22" i="35"/>
  <c r="BG22" i="35" s="1"/>
  <c r="BE35" i="35"/>
  <c r="BF35" i="35"/>
  <c r="AW8" i="35"/>
  <c r="BJ8" i="35" s="1"/>
  <c r="AO47" i="35"/>
  <c r="AP47" i="35"/>
  <c r="AO20" i="35"/>
  <c r="BB20" i="35" s="1"/>
  <c r="AP48" i="35"/>
  <c r="AO48" i="35"/>
  <c r="AO21" i="35"/>
  <c r="BB21" i="35" s="1"/>
  <c r="BE53" i="35"/>
  <c r="BF53" i="35"/>
  <c r="AW26" i="35"/>
  <c r="BJ26" i="35" s="1"/>
  <c r="AR41" i="35"/>
  <c r="AQ41" i="35"/>
  <c r="AP14" i="35"/>
  <c r="BC14" i="35" s="1"/>
  <c r="AM47" i="35"/>
  <c r="AN47" i="35"/>
  <c r="AN20" i="35"/>
  <c r="BA20" i="35" s="1"/>
  <c r="U20" i="35"/>
  <c r="AM35" i="35"/>
  <c r="AN35" i="35"/>
  <c r="AN8" i="35"/>
  <c r="BA8" i="35" s="1"/>
  <c r="U8" i="35"/>
  <c r="Q4" i="35"/>
  <c r="BB53" i="35"/>
  <c r="AU26" i="35"/>
  <c r="BH26" i="35" s="1"/>
  <c r="BA53" i="35"/>
  <c r="BF52" i="35"/>
  <c r="BE52" i="35"/>
  <c r="AW25" i="35"/>
  <c r="BJ25" i="35" s="1"/>
  <c r="AR52" i="35"/>
  <c r="AQ52" i="35"/>
  <c r="AP25" i="35"/>
  <c r="BC25" i="35" s="1"/>
  <c r="AO46" i="35"/>
  <c r="AP46" i="35"/>
  <c r="AO19" i="35"/>
  <c r="BB19" i="35" s="1"/>
  <c r="BD42" i="35"/>
  <c r="BC42" i="35"/>
  <c r="AV15" i="35"/>
  <c r="BI15" i="35" s="1"/>
  <c r="BF39" i="35"/>
  <c r="BE39" i="35"/>
  <c r="AW12" i="35"/>
  <c r="BJ12" i="35" s="1"/>
  <c r="AQ46" i="35"/>
  <c r="AR46" i="35"/>
  <c r="AP19" i="35"/>
  <c r="BC19" i="35" s="1"/>
  <c r="U19" i="35"/>
  <c r="AN53" i="35"/>
  <c r="AM53" i="35"/>
  <c r="AN26" i="35"/>
  <c r="BA26" i="35" s="1"/>
  <c r="U26" i="35"/>
  <c r="AV46" i="35"/>
  <c r="AR19" i="35"/>
  <c r="BE19" i="35" s="1"/>
  <c r="AU46" i="35"/>
  <c r="BF48" i="35"/>
  <c r="BE48" i="35"/>
  <c r="AW21" i="35"/>
  <c r="BJ21" i="35" s="1"/>
  <c r="AR49" i="35"/>
  <c r="AQ49" i="35"/>
  <c r="AP22" i="35"/>
  <c r="BC22" i="35" s="1"/>
  <c r="AV51" i="35"/>
  <c r="AU51" i="35"/>
  <c r="AR24" i="35"/>
  <c r="BE24" i="35" s="1"/>
  <c r="AT53" i="35"/>
  <c r="AS53" i="35"/>
  <c r="AQ26" i="35"/>
  <c r="BD26" i="35" s="1"/>
  <c r="AX40" i="35"/>
  <c r="AS13" i="35"/>
  <c r="BF13" i="35" s="1"/>
  <c r="AW40" i="35"/>
  <c r="BD47" i="35"/>
  <c r="BC47" i="35"/>
  <c r="AV20" i="35"/>
  <c r="BI20" i="35" s="1"/>
  <c r="AR39" i="35"/>
  <c r="AQ39" i="35"/>
  <c r="AP12" i="35"/>
  <c r="BC12" i="35" s="1"/>
  <c r="AU48" i="35"/>
  <c r="AR21" i="35"/>
  <c r="BE21" i="35" s="1"/>
  <c r="AV48" i="35"/>
  <c r="AT39" i="35"/>
  <c r="AS39" i="35"/>
  <c r="AQ12" i="35"/>
  <c r="BD12" i="35" s="1"/>
  <c r="AS45" i="35"/>
  <c r="AT45" i="35"/>
  <c r="AQ18" i="35"/>
  <c r="BD18" i="35" s="1"/>
  <c r="AW48" i="35"/>
  <c r="AS21" i="35"/>
  <c r="BF21" i="35" s="1"/>
  <c r="AX48" i="35"/>
  <c r="AN44" i="35"/>
  <c r="AM44" i="35"/>
  <c r="U17" i="35"/>
  <c r="AN17" i="35"/>
  <c r="BA17" i="35" s="1"/>
  <c r="AO51" i="35"/>
  <c r="AP51" i="35"/>
  <c r="AO24" i="35"/>
  <c r="BB24" i="35" s="1"/>
  <c r="BA48" i="35"/>
  <c r="BB48" i="35"/>
  <c r="AU21" i="35"/>
  <c r="BH21" i="35" s="1"/>
  <c r="AZ53" i="35"/>
  <c r="AY53" i="35"/>
  <c r="AT26" i="35"/>
  <c r="BG26" i="35" s="1"/>
  <c r="AW52" i="35"/>
  <c r="AX52" i="35"/>
  <c r="AS25" i="35"/>
  <c r="BF25" i="35" s="1"/>
  <c r="BD37" i="35"/>
  <c r="BC37" i="35"/>
  <c r="AV10" i="35"/>
  <c r="BI10" i="35" s="1"/>
  <c r="AV47" i="35"/>
  <c r="AU47" i="35"/>
  <c r="AR20" i="35"/>
  <c r="BE20" i="35" s="1"/>
  <c r="AR8" i="35"/>
  <c r="BE8" i="35" s="1"/>
  <c r="AU35" i="35"/>
  <c r="AV35" i="35"/>
  <c r="AV41" i="35"/>
  <c r="AR14" i="35"/>
  <c r="BE14" i="35" s="1"/>
  <c r="AU41" i="35"/>
  <c r="AX38" i="35"/>
  <c r="AW38" i="35"/>
  <c r="AS11" i="35"/>
  <c r="BF11" i="35" s="1"/>
  <c r="BF42" i="35"/>
  <c r="AW15" i="35"/>
  <c r="BJ15" i="35" s="1"/>
  <c r="BE42" i="35"/>
  <c r="AZ35" i="35"/>
  <c r="AY35" i="35"/>
  <c r="AT8" i="35"/>
  <c r="BG8" i="35" s="1"/>
  <c r="BB38" i="35"/>
  <c r="BA38" i="35"/>
  <c r="AU11" i="35"/>
  <c r="BH11" i="35" s="1"/>
  <c r="AV39" i="35"/>
  <c r="AU39" i="35"/>
  <c r="AR12" i="35"/>
  <c r="BE12" i="35" s="1"/>
  <c r="L4" i="35"/>
  <c r="AP42" i="35"/>
  <c r="AO42" i="35"/>
  <c r="AO15" i="35"/>
  <c r="BB15" i="35" s="1"/>
  <c r="AW45" i="35"/>
  <c r="AX45" i="35"/>
  <c r="AS18" i="35"/>
  <c r="BF18" i="35" s="1"/>
  <c r="AO49" i="35"/>
  <c r="AP49" i="35"/>
  <c r="AO22" i="35"/>
  <c r="BB22" i="35" s="1"/>
  <c r="AR36" i="35"/>
  <c r="AQ36" i="35"/>
  <c r="AP9" i="35"/>
  <c r="BC9" i="35" s="1"/>
  <c r="AT38" i="35"/>
  <c r="AS38" i="35"/>
  <c r="AQ11" i="35"/>
  <c r="BD11" i="35" s="1"/>
  <c r="AR35" i="35"/>
  <c r="AQ35" i="35"/>
  <c r="AP8" i="35"/>
  <c r="BC8" i="35" s="1"/>
  <c r="AZ38" i="35"/>
  <c r="AY38" i="35"/>
  <c r="AT11" i="35"/>
  <c r="BG11" i="35" s="1"/>
  <c r="AR51" i="35"/>
  <c r="AP24" i="35"/>
  <c r="BC24" i="35" s="1"/>
  <c r="AQ51" i="35"/>
  <c r="O4" i="35"/>
  <c r="AP11" i="35"/>
  <c r="BC11" i="35" s="1"/>
  <c r="AR38" i="35"/>
  <c r="AQ38" i="35"/>
  <c r="AO38" i="35"/>
  <c r="AO11" i="35"/>
  <c r="BB11" i="35" s="1"/>
  <c r="AP38" i="35"/>
  <c r="N4" i="35"/>
  <c r="AQ45" i="35"/>
  <c r="AR45" i="35"/>
  <c r="AP18" i="35"/>
  <c r="BC18" i="35" s="1"/>
  <c r="BD48" i="35"/>
  <c r="BC48" i="35"/>
  <c r="AV21" i="35"/>
  <c r="BI21" i="35" s="1"/>
  <c r="BF41" i="35"/>
  <c r="BE41" i="35"/>
  <c r="AW14" i="35"/>
  <c r="BJ14" i="35" s="1"/>
  <c r="AQ50" i="35"/>
  <c r="AR50" i="35"/>
  <c r="AP23" i="35"/>
  <c r="BC23" i="35" s="1"/>
  <c r="BF36" i="35"/>
  <c r="AW9" i="35"/>
  <c r="BJ9" i="35" s="1"/>
  <c r="BE36" i="35"/>
  <c r="AX46" i="35"/>
  <c r="AW46" i="35"/>
  <c r="AS19" i="35"/>
  <c r="BF19" i="35" s="1"/>
  <c r="BB45" i="35"/>
  <c r="BA45" i="35"/>
  <c r="AU18" i="35"/>
  <c r="BH18" i="35" s="1"/>
  <c r="BD52" i="35"/>
  <c r="BC52" i="35"/>
  <c r="AV25" i="35"/>
  <c r="BI25" i="35" s="1"/>
  <c r="BB39" i="35"/>
  <c r="BA39" i="35"/>
  <c r="AU12" i="35"/>
  <c r="BH12" i="35" s="1"/>
  <c r="BD40" i="35"/>
  <c r="BC40" i="35"/>
  <c r="AV13" i="35"/>
  <c r="BI13" i="35" s="1"/>
  <c r="AR42" i="35"/>
  <c r="AQ42" i="35"/>
  <c r="AP15" i="35"/>
  <c r="BC15" i="35" s="1"/>
  <c r="BD38" i="35"/>
  <c r="BC38" i="35"/>
  <c r="AV11" i="35"/>
  <c r="BI11" i="35" s="1"/>
  <c r="AU45" i="35"/>
  <c r="AV45" i="35"/>
  <c r="AR18" i="35"/>
  <c r="BE18" i="35" s="1"/>
  <c r="U11" i="35"/>
  <c r="AM39" i="35"/>
  <c r="AN12" i="35"/>
  <c r="BA12" i="35" s="1"/>
  <c r="AN39" i="35"/>
  <c r="U12" i="35"/>
  <c r="BE47" i="35"/>
  <c r="BF47" i="35"/>
  <c r="AW20" i="35"/>
  <c r="BJ20" i="35" s="1"/>
  <c r="AR40" i="35"/>
  <c r="AQ40" i="35"/>
  <c r="AP13" i="35"/>
  <c r="BC13" i="35" s="1"/>
  <c r="AR53" i="35"/>
  <c r="AQ53" i="35"/>
  <c r="AP26" i="35"/>
  <c r="BC26" i="35" s="1"/>
  <c r="AZ39" i="35"/>
  <c r="AY39" i="35"/>
  <c r="AT12" i="35"/>
  <c r="BG12" i="35" s="1"/>
  <c r="AP37" i="35"/>
  <c r="AO37" i="35"/>
  <c r="AO10" i="35"/>
  <c r="BB10" i="35" s="1"/>
  <c r="BF46" i="35"/>
  <c r="BE46" i="35"/>
  <c r="AW19" i="35"/>
  <c r="BJ19" i="35" s="1"/>
  <c r="AT42" i="35"/>
  <c r="AS42" i="35"/>
  <c r="AQ15" i="35"/>
  <c r="BD15" i="35" s="1"/>
  <c r="AR37" i="35"/>
  <c r="AQ37" i="35"/>
  <c r="AP10" i="35"/>
  <c r="BC10" i="35" s="1"/>
  <c r="AY52" i="35"/>
  <c r="AZ52" i="35"/>
  <c r="AT25" i="35"/>
  <c r="BG25" i="35" s="1"/>
  <c r="AO45" i="35"/>
  <c r="AP45" i="35"/>
  <c r="AO18" i="35"/>
  <c r="BB18" i="35" s="1"/>
  <c r="BA35" i="35"/>
  <c r="BB35" i="35"/>
  <c r="AU8" i="35"/>
  <c r="BH8" i="35" s="1"/>
  <c r="AR47" i="35"/>
  <c r="AQ47" i="35"/>
  <c r="AP20" i="35"/>
  <c r="BC20" i="35" s="1"/>
  <c r="BB42" i="35"/>
  <c r="BA42" i="35"/>
  <c r="AU15" i="35"/>
  <c r="BH15" i="35" s="1"/>
  <c r="BB47" i="35"/>
  <c r="BA47" i="35"/>
  <c r="AU20" i="35"/>
  <c r="BH20" i="35" s="1"/>
  <c r="AR48" i="35"/>
  <c r="AQ48" i="35"/>
  <c r="AP21" i="35"/>
  <c r="BC21" i="35" s="1"/>
  <c r="M4" i="35"/>
  <c r="AP52" i="35"/>
  <c r="AO52" i="35"/>
  <c r="AO25" i="35"/>
  <c r="BB25" i="35" s="1"/>
  <c r="AS49" i="35"/>
  <c r="AT49" i="35"/>
  <c r="AQ22" i="35"/>
  <c r="BD22" i="35" s="1"/>
  <c r="AN48" i="35"/>
  <c r="AM48" i="35"/>
  <c r="U21" i="35"/>
  <c r="AN21" i="35"/>
  <c r="BA21" i="35" s="1"/>
  <c r="BF44" i="35"/>
  <c r="AW17" i="35"/>
  <c r="BJ17" i="35" s="1"/>
  <c r="BE44" i="35"/>
  <c r="BD36" i="35"/>
  <c r="BC36" i="35"/>
  <c r="AV9" i="35"/>
  <c r="BI9" i="35" s="1"/>
  <c r="BE49" i="35"/>
  <c r="AW22" i="35"/>
  <c r="BJ22" i="35" s="1"/>
  <c r="BF49" i="35"/>
  <c r="AU53" i="35"/>
  <c r="AR26" i="35"/>
  <c r="BE26" i="35" s="1"/>
  <c r="AV53" i="35"/>
  <c r="BF40" i="35"/>
  <c r="BE40" i="35"/>
  <c r="AW13" i="35"/>
  <c r="BJ13" i="35" s="1"/>
  <c r="AZ42" i="35"/>
  <c r="AY42" i="35"/>
  <c r="AT15" i="35"/>
  <c r="BG15" i="35" s="1"/>
  <c r="BD49" i="35"/>
  <c r="BC49" i="35"/>
  <c r="AV22" i="35"/>
  <c r="BI22" i="35" s="1"/>
  <c r="AP39" i="35"/>
  <c r="AO39" i="35"/>
  <c r="AO12" i="35"/>
  <c r="BB12" i="35" s="1"/>
  <c r="BB30" i="36" l="1"/>
  <c r="BD30" i="36"/>
  <c r="BE30" i="36"/>
  <c r="AX30" i="36"/>
  <c r="BF30" i="36"/>
  <c r="BA30" i="36"/>
  <c r="BC30" i="36"/>
  <c r="AY30" i="36"/>
  <c r="AZ30" i="36"/>
  <c r="AW6" i="36"/>
  <c r="T6" i="36"/>
  <c r="AW30" i="36"/>
  <c r="AW76" i="43"/>
  <c r="AW61" i="43"/>
  <c r="AW60" i="43"/>
  <c r="AW79" i="43"/>
  <c r="BF67" i="43"/>
  <c r="AW65" i="43"/>
  <c r="AW72" i="43"/>
  <c r="AW66" i="43"/>
  <c r="AW58" i="43"/>
  <c r="AW80" i="43"/>
  <c r="AW75" i="43"/>
  <c r="AW81" i="43"/>
  <c r="AW67" i="43"/>
  <c r="AW59" i="43"/>
  <c r="AW62" i="43"/>
  <c r="AW82" i="43"/>
  <c r="AW74" i="43"/>
  <c r="AW77" i="43"/>
  <c r="AW63" i="43"/>
  <c r="AW70" i="43"/>
  <c r="AW78" i="43"/>
  <c r="AW69" i="43"/>
  <c r="AW68" i="43"/>
  <c r="AZ65" i="43"/>
  <c r="AW64" i="43"/>
  <c r="AZ69" i="43"/>
  <c r="AZ67" i="43"/>
  <c r="AZ79" i="43"/>
  <c r="AZ68" i="43"/>
  <c r="AZ62" i="43"/>
  <c r="AZ77" i="43"/>
  <c r="AZ78" i="43"/>
  <c r="AW71" i="43"/>
  <c r="BA63" i="43"/>
  <c r="BF59" i="43"/>
  <c r="AO81" i="43"/>
  <c r="AO75" i="43"/>
  <c r="BE58" i="43"/>
  <c r="BF79" i="43"/>
  <c r="AY69" i="43"/>
  <c r="BE68" i="43"/>
  <c r="BF74" i="43"/>
  <c r="AZ58" i="43"/>
  <c r="BE60" i="43"/>
  <c r="BE59" i="43"/>
  <c r="BE82" i="43"/>
  <c r="BF62" i="43"/>
  <c r="BE75" i="43"/>
  <c r="BF64" i="43"/>
  <c r="BF71" i="43"/>
  <c r="BE62" i="43"/>
  <c r="BE73" i="43"/>
  <c r="BF63" i="43"/>
  <c r="BF65" i="43"/>
  <c r="BF75" i="43"/>
  <c r="BF66" i="43"/>
  <c r="BF72" i="43"/>
  <c r="BB78" i="43"/>
  <c r="AN61" i="43"/>
  <c r="BF58" i="43"/>
  <c r="BF69" i="43"/>
  <c r="BF80" i="43"/>
  <c r="AZ72" i="43"/>
  <c r="BE72" i="43"/>
  <c r="BF77" i="43"/>
  <c r="BF70" i="43"/>
  <c r="BF68" i="43"/>
  <c r="BE69" i="43"/>
  <c r="AY66" i="43"/>
  <c r="BF82" i="43"/>
  <c r="BF60" i="43"/>
  <c r="AR61" i="43"/>
  <c r="BE76" i="43"/>
  <c r="BF73" i="43"/>
  <c r="BE81" i="43"/>
  <c r="BF61" i="43"/>
  <c r="BF81" i="43"/>
  <c r="BF76" i="43"/>
  <c r="AY74" i="43"/>
  <c r="BA74" i="43"/>
  <c r="BA69" i="43"/>
  <c r="BA80" i="43"/>
  <c r="AO71" i="43"/>
  <c r="BA58" i="43"/>
  <c r="BA59" i="43"/>
  <c r="BA70" i="43"/>
  <c r="AY63" i="43"/>
  <c r="BA71" i="43"/>
  <c r="AZ63" i="43"/>
  <c r="BA82" i="43"/>
  <c r="BA61" i="43"/>
  <c r="BC80" i="43"/>
  <c r="AY75" i="43"/>
  <c r="BC82" i="43"/>
  <c r="AY76" i="43"/>
  <c r="AN73" i="43"/>
  <c r="AN69" i="43"/>
  <c r="AY78" i="43"/>
  <c r="AN71" i="43"/>
  <c r="BA73" i="43"/>
  <c r="BA76" i="43"/>
  <c r="AO59" i="43"/>
  <c r="AY62" i="43"/>
  <c r="BA78" i="43"/>
  <c r="AP65" i="43"/>
  <c r="BB67" i="43"/>
  <c r="BB77" i="43"/>
  <c r="BB70" i="43"/>
  <c r="AP75" i="43"/>
  <c r="AN70" i="43"/>
  <c r="AN59" i="43"/>
  <c r="BA75" i="43"/>
  <c r="BB61" i="43"/>
  <c r="BA66" i="43"/>
  <c r="BB73" i="43"/>
  <c r="AR68" i="43"/>
  <c r="BA81" i="43"/>
  <c r="BB66" i="43"/>
  <c r="AP62" i="43"/>
  <c r="AO61" i="43"/>
  <c r="AN79" i="43"/>
  <c r="AN65" i="43"/>
  <c r="BB81" i="43"/>
  <c r="AN77" i="43"/>
  <c r="BB62" i="43"/>
  <c r="AN68" i="43"/>
  <c r="BB58" i="43"/>
  <c r="BB75" i="43"/>
  <c r="BA68" i="43"/>
  <c r="BB82" i="43"/>
  <c r="AP73" i="43"/>
  <c r="BB68" i="43"/>
  <c r="BB60" i="43"/>
  <c r="AN63" i="43"/>
  <c r="AP82" i="43"/>
  <c r="AP72" i="43"/>
  <c r="AP71" i="43"/>
  <c r="AN75" i="43"/>
  <c r="BA77" i="43"/>
  <c r="BA60" i="43"/>
  <c r="AN80" i="43"/>
  <c r="AN62" i="43"/>
  <c r="BB74" i="43"/>
  <c r="AS58" i="43"/>
  <c r="BA62" i="43"/>
  <c r="BE63" i="43"/>
  <c r="BE79" i="43"/>
  <c r="BE80" i="43"/>
  <c r="BE77" i="43"/>
  <c r="BB79" i="43"/>
  <c r="BE78" i="43"/>
  <c r="AR63" i="43"/>
  <c r="AP63" i="43"/>
  <c r="BB65" i="43"/>
  <c r="AR59" i="43"/>
  <c r="AN67" i="43"/>
  <c r="BB64" i="43"/>
  <c r="AP69" i="43"/>
  <c r="AP74" i="43"/>
  <c r="AN64" i="43"/>
  <c r="BB76" i="43"/>
  <c r="BB69" i="43"/>
  <c r="AN58" i="43"/>
  <c r="BA65" i="43"/>
  <c r="AT61" i="43"/>
  <c r="AN81" i="43"/>
  <c r="BE61" i="43"/>
  <c r="BE64" i="43"/>
  <c r="BA79" i="43"/>
  <c r="AZ61" i="43"/>
  <c r="BE67" i="43"/>
  <c r="AP64" i="43"/>
  <c r="AP70" i="43"/>
  <c r="BB72" i="43"/>
  <c r="AP58" i="43"/>
  <c r="BB71" i="43"/>
  <c r="AO66" i="43"/>
  <c r="AP59" i="43"/>
  <c r="AP68" i="43"/>
  <c r="BC74" i="43"/>
  <c r="BB63" i="43"/>
  <c r="AN82" i="43"/>
  <c r="BA72" i="43"/>
  <c r="BA64" i="43"/>
  <c r="AS73" i="43"/>
  <c r="AN72" i="43"/>
  <c r="BE71" i="43"/>
  <c r="AN76" i="43"/>
  <c r="BE70" i="43"/>
  <c r="BE74" i="43"/>
  <c r="BE66" i="43"/>
  <c r="BB59" i="43"/>
  <c r="AO79" i="43"/>
  <c r="AO67" i="43"/>
  <c r="AO69" i="43"/>
  <c r="AO58" i="43"/>
  <c r="AO62" i="43"/>
  <c r="AO73" i="43"/>
  <c r="BC58" i="43"/>
  <c r="BC73" i="43"/>
  <c r="BC66" i="43"/>
  <c r="BC75" i="43"/>
  <c r="AU68" i="43"/>
  <c r="AV82" i="43"/>
  <c r="AU73" i="43"/>
  <c r="AU79" i="43"/>
  <c r="AT65" i="43"/>
  <c r="AY77" i="43"/>
  <c r="AY81" i="43"/>
  <c r="AO82" i="43"/>
  <c r="AP78" i="43"/>
  <c r="AO76" i="43"/>
  <c r="AO72" i="43"/>
  <c r="AP61" i="43"/>
  <c r="AO68" i="43"/>
  <c r="AP76" i="43"/>
  <c r="AY79" i="43"/>
  <c r="BD58" i="43"/>
  <c r="BC64" i="43"/>
  <c r="BD69" i="43"/>
  <c r="BD82" i="43"/>
  <c r="AU60" i="43"/>
  <c r="AU58" i="43"/>
  <c r="AV76" i="43"/>
  <c r="AU82" i="43"/>
  <c r="AY59" i="43"/>
  <c r="AZ60" i="43"/>
  <c r="AT70" i="43"/>
  <c r="AT76" i="43"/>
  <c r="AZ76" i="43"/>
  <c r="AY72" i="43"/>
  <c r="AU59" i="43"/>
  <c r="AU65" i="43"/>
  <c r="AO64" i="43"/>
  <c r="BC78" i="43"/>
  <c r="BD63" i="43"/>
  <c r="AV74" i="43"/>
  <c r="AU75" i="43"/>
  <c r="AR67" i="43"/>
  <c r="AR64" i="43"/>
  <c r="AR72" i="43"/>
  <c r="AR78" i="43"/>
  <c r="AR82" i="43"/>
  <c r="AR79" i="43"/>
  <c r="AR60" i="43"/>
  <c r="AR66" i="43"/>
  <c r="AR73" i="43"/>
  <c r="AR80" i="43"/>
  <c r="AR81" i="43"/>
  <c r="AR65" i="43"/>
  <c r="AR74" i="43"/>
  <c r="AR71" i="43"/>
  <c r="AP79" i="43"/>
  <c r="AP66" i="43"/>
  <c r="AP81" i="43"/>
  <c r="AP67" i="43"/>
  <c r="AP77" i="43"/>
  <c r="AP60" i="43"/>
  <c r="AY65" i="43"/>
  <c r="BC65" i="43"/>
  <c r="BD68" i="43"/>
  <c r="BD65" i="43"/>
  <c r="BC76" i="43"/>
  <c r="AU77" i="43"/>
  <c r="AU71" i="43"/>
  <c r="AU69" i="43"/>
  <c r="AZ74" i="43"/>
  <c r="AY71" i="43"/>
  <c r="AT81" i="43"/>
  <c r="AS63" i="43"/>
  <c r="AY73" i="43"/>
  <c r="AR75" i="43"/>
  <c r="AY67" i="43"/>
  <c r="AN74" i="43"/>
  <c r="AN78" i="43"/>
  <c r="AN60" i="43"/>
  <c r="AZ73" i="43"/>
  <c r="AR62" i="43"/>
  <c r="BD72" i="43"/>
  <c r="AU74" i="43"/>
  <c r="AO74" i="43"/>
  <c r="AO70" i="43"/>
  <c r="AM29" i="43"/>
  <c r="AE53" i="43" s="1"/>
  <c r="AO77" i="43"/>
  <c r="AO65" i="43"/>
  <c r="AY70" i="43"/>
  <c r="BC71" i="43"/>
  <c r="BC72" i="43"/>
  <c r="BD79" i="43"/>
  <c r="AU64" i="43"/>
  <c r="AU80" i="43"/>
  <c r="AU72" i="43"/>
  <c r="AZ71" i="43"/>
  <c r="AY68" i="43"/>
  <c r="AT74" i="43"/>
  <c r="AS60" i="43"/>
  <c r="AR77" i="43"/>
  <c r="AY80" i="43"/>
  <c r="AR58" i="43"/>
  <c r="AY60" i="43"/>
  <c r="BD61" i="43"/>
  <c r="BD73" i="43"/>
  <c r="AU76" i="43"/>
  <c r="AU62" i="43"/>
  <c r="BD80" i="43"/>
  <c r="AU67" i="43"/>
  <c r="AO78" i="43"/>
  <c r="BD59" i="43"/>
  <c r="AU78" i="43"/>
  <c r="AT59" i="43"/>
  <c r="AO60" i="43"/>
  <c r="AO63" i="43"/>
  <c r="BD71" i="43"/>
  <c r="BD60" i="43"/>
  <c r="BD81" i="43"/>
  <c r="BC59" i="43"/>
  <c r="AU61" i="43"/>
  <c r="AU70" i="43"/>
  <c r="AU63" i="43"/>
  <c r="AY64" i="43"/>
  <c r="AY61" i="43"/>
  <c r="AT63" i="43"/>
  <c r="AZ82" i="43"/>
  <c r="AZ80" i="43"/>
  <c r="AZ81" i="43"/>
  <c r="AZ66" i="43"/>
  <c r="AZ75" i="43"/>
  <c r="AR76" i="43"/>
  <c r="AZ70" i="43"/>
  <c r="AZ64" i="43"/>
  <c r="AR69" i="43"/>
  <c r="AY58" i="43"/>
  <c r="AU70" i="42"/>
  <c r="AU77" i="42"/>
  <c r="AU82" i="42"/>
  <c r="AU75" i="42"/>
  <c r="AU66" i="42"/>
  <c r="AU79" i="42"/>
  <c r="AU67" i="42"/>
  <c r="AU62" i="42"/>
  <c r="AU58" i="42"/>
  <c r="AU80" i="42"/>
  <c r="AU68" i="42"/>
  <c r="AU59" i="42"/>
  <c r="AU71" i="42"/>
  <c r="AU64" i="42"/>
  <c r="AU61" i="42"/>
  <c r="AU60" i="42"/>
  <c r="AU65" i="42"/>
  <c r="AU72" i="42"/>
  <c r="AU73" i="42"/>
  <c r="AU78" i="42"/>
  <c r="AU81" i="42"/>
  <c r="AU76" i="42"/>
  <c r="BC61" i="42"/>
  <c r="BC82" i="42"/>
  <c r="BC70" i="42"/>
  <c r="BC67" i="42"/>
  <c r="BC78" i="42"/>
  <c r="BC77" i="42"/>
  <c r="BC63" i="42"/>
  <c r="BC75" i="42"/>
  <c r="BC66" i="42"/>
  <c r="BC76" i="42"/>
  <c r="BC58" i="42"/>
  <c r="BE75" i="42"/>
  <c r="BA67" i="42"/>
  <c r="BC71" i="42"/>
  <c r="BC73" i="42"/>
  <c r="BC79" i="42"/>
  <c r="BD69" i="42"/>
  <c r="BC72" i="42"/>
  <c r="BD74" i="42"/>
  <c r="BD67" i="42"/>
  <c r="BC65" i="42"/>
  <c r="BC60" i="42"/>
  <c r="BC80" i="42"/>
  <c r="BD73" i="42"/>
  <c r="BC62" i="42"/>
  <c r="BC69" i="42"/>
  <c r="BC74" i="42"/>
  <c r="BD60" i="42"/>
  <c r="BC59" i="42"/>
  <c r="BC68" i="42"/>
  <c r="BC64" i="42"/>
  <c r="BA77" i="42"/>
  <c r="BE58" i="42"/>
  <c r="BA75" i="42"/>
  <c r="AM74" i="42"/>
  <c r="BA72" i="42"/>
  <c r="BA71" i="42"/>
  <c r="BA78" i="42"/>
  <c r="AS59" i="42"/>
  <c r="BA82" i="42"/>
  <c r="AU74" i="42"/>
  <c r="AU63" i="42"/>
  <c r="BE69" i="42"/>
  <c r="AT58" i="42"/>
  <c r="BA59" i="42"/>
  <c r="BE59" i="42"/>
  <c r="BA64" i="42"/>
  <c r="AN60" i="42"/>
  <c r="BE70" i="42"/>
  <c r="AN59" i="42"/>
  <c r="BA76" i="42"/>
  <c r="BE62" i="42"/>
  <c r="BA66" i="42"/>
  <c r="AR77" i="42"/>
  <c r="AY71" i="42"/>
  <c r="BA68" i="42"/>
  <c r="BA69" i="42"/>
  <c r="BA79" i="42"/>
  <c r="BF81" i="42"/>
  <c r="BA81" i="42"/>
  <c r="BA73" i="42"/>
  <c r="BA60" i="42"/>
  <c r="AT78" i="42"/>
  <c r="BA62" i="42"/>
  <c r="BA63" i="42"/>
  <c r="BA58" i="42"/>
  <c r="AM62" i="42"/>
  <c r="BA80" i="42"/>
  <c r="BA65" i="42"/>
  <c r="AO62" i="42"/>
  <c r="AX64" i="42"/>
  <c r="BD76" i="42"/>
  <c r="BE77" i="42"/>
  <c r="AX71" i="42"/>
  <c r="BA61" i="42"/>
  <c r="BA70" i="42"/>
  <c r="BF64" i="42"/>
  <c r="BD64" i="42"/>
  <c r="AS77" i="42"/>
  <c r="AX79" i="42"/>
  <c r="BD70" i="42"/>
  <c r="BD79" i="42"/>
  <c r="BD66" i="42"/>
  <c r="AS75" i="42"/>
  <c r="AX81" i="42"/>
  <c r="AX63" i="42"/>
  <c r="BD65" i="42"/>
  <c r="BD77" i="42"/>
  <c r="BE66" i="42"/>
  <c r="AX82" i="42"/>
  <c r="AP73" i="42"/>
  <c r="AO73" i="42"/>
  <c r="AN77" i="42"/>
  <c r="AN79" i="42"/>
  <c r="AP67" i="42"/>
  <c r="AX72" i="42"/>
  <c r="AN64" i="42"/>
  <c r="AP70" i="42"/>
  <c r="AP62" i="42"/>
  <c r="AP77" i="42"/>
  <c r="AP75" i="42"/>
  <c r="AN68" i="42"/>
  <c r="BD81" i="42"/>
  <c r="BE71" i="42"/>
  <c r="BE80" i="42"/>
  <c r="AS58" i="42"/>
  <c r="AX74" i="42"/>
  <c r="AX60" i="42"/>
  <c r="AO74" i="42"/>
  <c r="AO77" i="42"/>
  <c r="AN58" i="42"/>
  <c r="BD72" i="42"/>
  <c r="AO68" i="42"/>
  <c r="AO63" i="42"/>
  <c r="AO79" i="42"/>
  <c r="AN63" i="42"/>
  <c r="BD68" i="42"/>
  <c r="BD58" i="42"/>
  <c r="BF59" i="42"/>
  <c r="AX58" i="42"/>
  <c r="AX68" i="42"/>
  <c r="AX73" i="42"/>
  <c r="AP71" i="42"/>
  <c r="AP64" i="42"/>
  <c r="AP61" i="42"/>
  <c r="AN67" i="42"/>
  <c r="AN74" i="42"/>
  <c r="BD61" i="42"/>
  <c r="AP81" i="42"/>
  <c r="AO69" i="42"/>
  <c r="AP80" i="42"/>
  <c r="BD59" i="42"/>
  <c r="BE60" i="42"/>
  <c r="BE64" i="42"/>
  <c r="AX59" i="42"/>
  <c r="AX76" i="42"/>
  <c r="AX67" i="42"/>
  <c r="AN75" i="42"/>
  <c r="AN69" i="42"/>
  <c r="BD82" i="42"/>
  <c r="AN72" i="42"/>
  <c r="AP60" i="42"/>
  <c r="AP58" i="42"/>
  <c r="AP65" i="42"/>
  <c r="BD62" i="42"/>
  <c r="AO59" i="42"/>
  <c r="AP66" i="42"/>
  <c r="AO82" i="42"/>
  <c r="BD71" i="42"/>
  <c r="AN62" i="42"/>
  <c r="BE63" i="42"/>
  <c r="BE73" i="42"/>
  <c r="AX66" i="42"/>
  <c r="AX78" i="42"/>
  <c r="AX75" i="42"/>
  <c r="AN65" i="42"/>
  <c r="AZ58" i="42"/>
  <c r="AQ80" i="42"/>
  <c r="AZ76" i="42"/>
  <c r="AM67" i="42"/>
  <c r="AQ77" i="42"/>
  <c r="AZ65" i="42"/>
  <c r="AP69" i="42"/>
  <c r="AP82" i="42"/>
  <c r="AO60" i="42"/>
  <c r="AP78" i="42"/>
  <c r="AP76" i="42"/>
  <c r="BE82" i="42"/>
  <c r="BE81" i="42"/>
  <c r="BF72" i="42"/>
  <c r="AS71" i="42"/>
  <c r="AS74" i="42"/>
  <c r="AX62" i="42"/>
  <c r="AX69" i="42"/>
  <c r="AX70" i="42"/>
  <c r="AZ77" i="42"/>
  <c r="AZ68" i="42"/>
  <c r="AZ79" i="42"/>
  <c r="AZ63" i="42"/>
  <c r="AZ71" i="42"/>
  <c r="AY77" i="42"/>
  <c r="AZ69" i="42"/>
  <c r="AM63" i="42"/>
  <c r="AZ78" i="42"/>
  <c r="AT73" i="42"/>
  <c r="AT77" i="42"/>
  <c r="AQ61" i="42"/>
  <c r="AZ72" i="42"/>
  <c r="AO61" i="42"/>
  <c r="AO66" i="42"/>
  <c r="AO75" i="42"/>
  <c r="AO70" i="42"/>
  <c r="BE72" i="42"/>
  <c r="AS64" i="42"/>
  <c r="AS79" i="42"/>
  <c r="AZ81" i="42"/>
  <c r="AR68" i="42"/>
  <c r="AW67" i="42"/>
  <c r="AQ62" i="42"/>
  <c r="AQ71" i="42"/>
  <c r="AQ78" i="42"/>
  <c r="BF68" i="42"/>
  <c r="BF75" i="42"/>
  <c r="AW69" i="42"/>
  <c r="AM80" i="42"/>
  <c r="AM72" i="42"/>
  <c r="AM73" i="42"/>
  <c r="AM60" i="42"/>
  <c r="AY76" i="42"/>
  <c r="AY75" i="42"/>
  <c r="AY79" i="42"/>
  <c r="AY72" i="42"/>
  <c r="AM76" i="42"/>
  <c r="AY68" i="42"/>
  <c r="AR67" i="42"/>
  <c r="AR64" i="42"/>
  <c r="AQ59" i="42"/>
  <c r="AQ65" i="42"/>
  <c r="AQ81" i="42"/>
  <c r="AQ75" i="42"/>
  <c r="AQ82" i="42"/>
  <c r="AY67" i="42"/>
  <c r="AM71" i="42"/>
  <c r="AY64" i="42"/>
  <c r="AY70" i="42"/>
  <c r="BF80" i="42"/>
  <c r="AS62" i="42"/>
  <c r="AS72" i="42"/>
  <c r="AW59" i="42"/>
  <c r="AW60" i="42"/>
  <c r="AW76" i="42"/>
  <c r="AW79" i="42"/>
  <c r="AY73" i="42"/>
  <c r="AY62" i="42"/>
  <c r="AM59" i="42"/>
  <c r="AQ66" i="42"/>
  <c r="AQ67" i="42"/>
  <c r="AR60" i="42"/>
  <c r="AQ69" i="42"/>
  <c r="AR82" i="42"/>
  <c r="AQ76" i="42"/>
  <c r="AQ70" i="42"/>
  <c r="AO71" i="42"/>
  <c r="AP68" i="42"/>
  <c r="AO64" i="42"/>
  <c r="AP72" i="42"/>
  <c r="AO78" i="42"/>
  <c r="AO65" i="42"/>
  <c r="AO80" i="42"/>
  <c r="AM75" i="42"/>
  <c r="AM61" i="42"/>
  <c r="BE79" i="42"/>
  <c r="BF58" i="42"/>
  <c r="BF63" i="42"/>
  <c r="BE78" i="42"/>
  <c r="BF71" i="42"/>
  <c r="BF69" i="42"/>
  <c r="BF67" i="42"/>
  <c r="AT72" i="42"/>
  <c r="AS67" i="42"/>
  <c r="AS65" i="42"/>
  <c r="AS61" i="42"/>
  <c r="AW66" i="42"/>
  <c r="AX61" i="42"/>
  <c r="AX65" i="42"/>
  <c r="AX77" i="42"/>
  <c r="AW65" i="42"/>
  <c r="AW80" i="42"/>
  <c r="AZ66" i="42"/>
  <c r="AZ61" i="42"/>
  <c r="AZ70" i="42"/>
  <c r="AZ73" i="42"/>
  <c r="AZ74" i="42"/>
  <c r="AZ60" i="42"/>
  <c r="AZ75" i="42"/>
  <c r="AZ59" i="42"/>
  <c r="AZ82" i="42"/>
  <c r="AZ64" i="42"/>
  <c r="AZ62" i="42"/>
  <c r="BD78" i="42"/>
  <c r="BD63" i="42"/>
  <c r="BD80" i="42"/>
  <c r="AN80" i="42"/>
  <c r="AN70" i="42"/>
  <c r="AN73" i="42"/>
  <c r="AN61" i="42"/>
  <c r="AN81" i="42"/>
  <c r="AN66" i="42"/>
  <c r="AN82" i="42"/>
  <c r="AN76" i="42"/>
  <c r="AN71" i="42"/>
  <c r="AZ80" i="42"/>
  <c r="AW78" i="42"/>
  <c r="AR58" i="42"/>
  <c r="AY60" i="42"/>
  <c r="AR74" i="42"/>
  <c r="AQ63" i="42"/>
  <c r="BF76" i="42"/>
  <c r="AT67" i="42"/>
  <c r="AW64" i="42"/>
  <c r="AW73" i="42"/>
  <c r="AM58" i="42"/>
  <c r="AM70" i="42"/>
  <c r="AQ79" i="42"/>
  <c r="AR76" i="42"/>
  <c r="AR61" i="42"/>
  <c r="AR59" i="42"/>
  <c r="AQ73" i="42"/>
  <c r="AR66" i="42"/>
  <c r="AM77" i="42"/>
  <c r="AO58" i="42"/>
  <c r="AP59" i="42"/>
  <c r="AP63" i="42"/>
  <c r="AP74" i="42"/>
  <c r="AO81" i="42"/>
  <c r="AM66" i="42"/>
  <c r="AY78" i="42"/>
  <c r="AM82" i="42"/>
  <c r="BF65" i="42"/>
  <c r="BF62" i="42"/>
  <c r="BF74" i="42"/>
  <c r="BF70" i="42"/>
  <c r="BF66" i="42"/>
  <c r="BE65" i="42"/>
  <c r="AT66" i="42"/>
  <c r="AS60" i="42"/>
  <c r="AS80" i="42"/>
  <c r="AS69" i="42"/>
  <c r="AW61" i="42"/>
  <c r="AW68" i="42"/>
  <c r="AW74" i="42"/>
  <c r="AW70" i="42"/>
  <c r="AW77" i="42"/>
  <c r="AM78" i="42"/>
  <c r="AM29" i="42"/>
  <c r="AE53" i="42" s="1"/>
  <c r="AR63" i="42"/>
  <c r="BF73" i="42"/>
  <c r="AT79" i="42"/>
  <c r="AY80" i="42"/>
  <c r="AM65" i="42"/>
  <c r="AR65" i="42"/>
  <c r="AR78" i="42"/>
  <c r="AR62" i="42"/>
  <c r="AR79" i="42"/>
  <c r="AR71" i="42"/>
  <c r="AR69" i="42"/>
  <c r="AM79" i="42"/>
  <c r="AY65" i="42"/>
  <c r="BE67" i="42"/>
  <c r="BE74" i="42"/>
  <c r="AT82" i="42"/>
  <c r="AS63" i="42"/>
  <c r="AS81" i="42"/>
  <c r="AS70" i="42"/>
  <c r="AW58" i="42"/>
  <c r="AW71" i="42"/>
  <c r="AR73" i="42"/>
  <c r="AW81" i="42"/>
  <c r="AQ60" i="42"/>
  <c r="AW63" i="42"/>
  <c r="AW82" i="42"/>
  <c r="AR70" i="42"/>
  <c r="AQ68" i="42"/>
  <c r="AQ72" i="42"/>
  <c r="AR81" i="42"/>
  <c r="AY61" i="42"/>
  <c r="AY58" i="42"/>
  <c r="AM64" i="42"/>
  <c r="BF61" i="42"/>
  <c r="BF82" i="42"/>
  <c r="BF60" i="42"/>
  <c r="AM68" i="42"/>
  <c r="AY74" i="42"/>
  <c r="AY66" i="42"/>
  <c r="AR75" i="42"/>
  <c r="AQ58" i="42"/>
  <c r="AQ64" i="42"/>
  <c r="AR80" i="42"/>
  <c r="AM69" i="42"/>
  <c r="AO67" i="42"/>
  <c r="AO76" i="42"/>
  <c r="AY63" i="42"/>
  <c r="AY82" i="42"/>
  <c r="AY59" i="42"/>
  <c r="AY81" i="42"/>
  <c r="BF78" i="42"/>
  <c r="BF79" i="42"/>
  <c r="BE76" i="42"/>
  <c r="BE61" i="42"/>
  <c r="AT60" i="42"/>
  <c r="AS66" i="42"/>
  <c r="AS82" i="42"/>
  <c r="AT68" i="42"/>
  <c r="AW62" i="42"/>
  <c r="AW75" i="42"/>
  <c r="BD62" i="41"/>
  <c r="AS66" i="41"/>
  <c r="AS69" i="41"/>
  <c r="AS58" i="41"/>
  <c r="BD63" i="41"/>
  <c r="AV79" i="41"/>
  <c r="AS59" i="41"/>
  <c r="AW81" i="41"/>
  <c r="BD68" i="41"/>
  <c r="BD80" i="41"/>
  <c r="AM64" i="41"/>
  <c r="AS67" i="41"/>
  <c r="BD72" i="41"/>
  <c r="BD81" i="41"/>
  <c r="BE77" i="41"/>
  <c r="BD78" i="41"/>
  <c r="BD82" i="41"/>
  <c r="BA73" i="41"/>
  <c r="AW63" i="41"/>
  <c r="BE71" i="41"/>
  <c r="AY65" i="41"/>
  <c r="AS64" i="41"/>
  <c r="BD61" i="41"/>
  <c r="BD64" i="41"/>
  <c r="BD58" i="41"/>
  <c r="BD77" i="41"/>
  <c r="BA72" i="41"/>
  <c r="AS60" i="41"/>
  <c r="BD69" i="41"/>
  <c r="BD67" i="41"/>
  <c r="BE60" i="41"/>
  <c r="BE82" i="41"/>
  <c r="BE75" i="41"/>
  <c r="AP67" i="41"/>
  <c r="AS74" i="41"/>
  <c r="AW65" i="41"/>
  <c r="AW73" i="41"/>
  <c r="AQ63" i="41"/>
  <c r="BE64" i="41"/>
  <c r="BE76" i="41"/>
  <c r="AP73" i="41"/>
  <c r="AS71" i="41"/>
  <c r="AS82" i="41"/>
  <c r="AW74" i="41"/>
  <c r="BD74" i="41"/>
  <c r="AQ58" i="41"/>
  <c r="AQ62" i="41"/>
  <c r="BE80" i="41"/>
  <c r="AQ70" i="41"/>
  <c r="AQ79" i="41"/>
  <c r="BE68" i="41"/>
  <c r="BE65" i="41"/>
  <c r="BE70" i="41"/>
  <c r="AS65" i="41"/>
  <c r="AS61" i="41"/>
  <c r="AS80" i="41"/>
  <c r="AW67" i="41"/>
  <c r="AQ73" i="41"/>
  <c r="AQ81" i="41"/>
  <c r="BB79" i="41"/>
  <c r="BE61" i="41"/>
  <c r="BE69" i="41"/>
  <c r="BE78" i="41"/>
  <c r="AV81" i="41"/>
  <c r="AP71" i="41"/>
  <c r="AS77" i="41"/>
  <c r="AS63" i="41"/>
  <c r="AW61" i="41"/>
  <c r="AW59" i="41"/>
  <c r="AQ60" i="41"/>
  <c r="AQ76" i="41"/>
  <c r="BB59" i="41"/>
  <c r="BE63" i="41"/>
  <c r="BE67" i="41"/>
  <c r="BE72" i="41"/>
  <c r="AV62" i="41"/>
  <c r="AP60" i="41"/>
  <c r="AS68" i="41"/>
  <c r="AS70" i="41"/>
  <c r="AS75" i="41"/>
  <c r="AW68" i="41"/>
  <c r="BB60" i="41"/>
  <c r="BE59" i="41"/>
  <c r="BE81" i="41"/>
  <c r="BE74" i="41"/>
  <c r="AP64" i="41"/>
  <c r="AS72" i="41"/>
  <c r="AS73" i="41"/>
  <c r="AS76" i="41"/>
  <c r="AW75" i="41"/>
  <c r="AR63" i="41"/>
  <c r="AQ61" i="41"/>
  <c r="AY80" i="41"/>
  <c r="AU81" i="41"/>
  <c r="AP74" i="41"/>
  <c r="AP69" i="41"/>
  <c r="BC73" i="41"/>
  <c r="BC58" i="41"/>
  <c r="BC66" i="41"/>
  <c r="AY77" i="41"/>
  <c r="AY81" i="41"/>
  <c r="BB74" i="41"/>
  <c r="BB78" i="41"/>
  <c r="BE58" i="41"/>
  <c r="AM74" i="41"/>
  <c r="AV78" i="41"/>
  <c r="AV65" i="41"/>
  <c r="AP72" i="41"/>
  <c r="AP58" i="41"/>
  <c r="AP82" i="41"/>
  <c r="AS62" i="41"/>
  <c r="AW77" i="41"/>
  <c r="AW64" i="41"/>
  <c r="BC70" i="41"/>
  <c r="BD65" i="41"/>
  <c r="BD66" i="41"/>
  <c r="BC75" i="41"/>
  <c r="AQ68" i="41"/>
  <c r="AQ66" i="41"/>
  <c r="AQ80" i="41"/>
  <c r="AY74" i="41"/>
  <c r="AY69" i="41"/>
  <c r="AM61" i="41"/>
  <c r="AU75" i="41"/>
  <c r="BC69" i="41"/>
  <c r="BC76" i="41"/>
  <c r="AY79" i="41"/>
  <c r="AY58" i="41"/>
  <c r="AY82" i="41"/>
  <c r="BA76" i="41"/>
  <c r="BB65" i="41"/>
  <c r="AM77" i="41"/>
  <c r="AV76" i="41"/>
  <c r="AU76" i="41"/>
  <c r="AP68" i="41"/>
  <c r="AP59" i="41"/>
  <c r="AW80" i="41"/>
  <c r="AW76" i="41"/>
  <c r="BC62" i="41"/>
  <c r="BC78" i="41"/>
  <c r="AQ69" i="41"/>
  <c r="AQ75" i="41"/>
  <c r="AQ82" i="41"/>
  <c r="AY73" i="41"/>
  <c r="AU66" i="41"/>
  <c r="BC81" i="41"/>
  <c r="AY63" i="41"/>
  <c r="AY59" i="41"/>
  <c r="AU78" i="41"/>
  <c r="AP62" i="41"/>
  <c r="AP79" i="41"/>
  <c r="AW66" i="41"/>
  <c r="BC63" i="41"/>
  <c r="BC71" i="41"/>
  <c r="AQ59" i="41"/>
  <c r="AQ71" i="41"/>
  <c r="AQ65" i="41"/>
  <c r="AY66" i="41"/>
  <c r="AY61" i="41"/>
  <c r="AM73" i="41"/>
  <c r="AU79" i="41"/>
  <c r="AP65" i="41"/>
  <c r="AP66" i="41"/>
  <c r="AP80" i="41"/>
  <c r="BC64" i="41"/>
  <c r="AQ78" i="41"/>
  <c r="BF59" i="41"/>
  <c r="BF79" i="41"/>
  <c r="BF74" i="41"/>
  <c r="AO74" i="41"/>
  <c r="AO73" i="41"/>
  <c r="BF66" i="41"/>
  <c r="BF75" i="41"/>
  <c r="AR80" i="41"/>
  <c r="BF77" i="41"/>
  <c r="AO77" i="41"/>
  <c r="AO82" i="41"/>
  <c r="AR81" i="41"/>
  <c r="AR71" i="41"/>
  <c r="BF78" i="41"/>
  <c r="BF71" i="41"/>
  <c r="BF81" i="41"/>
  <c r="AU62" i="41"/>
  <c r="AU63" i="41"/>
  <c r="AU60" i="41"/>
  <c r="AO67" i="41"/>
  <c r="AO63" i="41"/>
  <c r="AO58" i="41"/>
  <c r="AX60" i="41"/>
  <c r="AY68" i="41"/>
  <c r="AY62" i="41"/>
  <c r="AY71" i="41"/>
  <c r="AY76" i="41"/>
  <c r="BB62" i="41"/>
  <c r="BA71" i="41"/>
  <c r="BA78" i="41"/>
  <c r="BF69" i="41"/>
  <c r="BE79" i="41"/>
  <c r="BF72" i="41"/>
  <c r="BF61" i="41"/>
  <c r="AU65" i="41"/>
  <c r="AV68" i="41"/>
  <c r="AU69" i="41"/>
  <c r="AU68" i="41"/>
  <c r="AO64" i="41"/>
  <c r="AP75" i="41"/>
  <c r="AO69" i="41"/>
  <c r="AP77" i="41"/>
  <c r="AP61" i="41"/>
  <c r="AO78" i="41"/>
  <c r="AS78" i="41"/>
  <c r="AW69" i="41"/>
  <c r="AX70" i="41"/>
  <c r="AW79" i="41"/>
  <c r="AX65" i="41"/>
  <c r="AX68" i="41"/>
  <c r="AX82" i="41"/>
  <c r="AW70" i="41"/>
  <c r="BC67" i="41"/>
  <c r="BD76" i="41"/>
  <c r="AR64" i="41"/>
  <c r="AR58" i="41"/>
  <c r="AR66" i="41"/>
  <c r="AR74" i="41"/>
  <c r="AR59" i="41"/>
  <c r="AR79" i="41"/>
  <c r="BF60" i="41"/>
  <c r="AO65" i="41"/>
  <c r="AX58" i="41"/>
  <c r="AR78" i="41"/>
  <c r="AO60" i="41"/>
  <c r="AO70" i="41"/>
  <c r="AX76" i="41"/>
  <c r="AM29" i="41"/>
  <c r="AE53" i="41" s="1"/>
  <c r="AX64" i="41"/>
  <c r="AX79" i="41"/>
  <c r="AR61" i="41"/>
  <c r="AR82" i="41"/>
  <c r="AR68" i="41"/>
  <c r="AY78" i="41"/>
  <c r="AY70" i="41"/>
  <c r="AY72" i="41"/>
  <c r="BA70" i="41"/>
  <c r="BB80" i="41"/>
  <c r="BB81" i="41"/>
  <c r="BF58" i="41"/>
  <c r="BF63" i="41"/>
  <c r="BE62" i="41"/>
  <c r="BE73" i="41"/>
  <c r="AV69" i="41"/>
  <c r="AU82" i="41"/>
  <c r="AU70" i="41"/>
  <c r="AU71" i="41"/>
  <c r="AU74" i="41"/>
  <c r="AP63" i="41"/>
  <c r="AO68" i="41"/>
  <c r="AP76" i="41"/>
  <c r="AP70" i="41"/>
  <c r="AP78" i="41"/>
  <c r="AO66" i="41"/>
  <c r="AS79" i="41"/>
  <c r="AW71" i="41"/>
  <c r="AX71" i="41"/>
  <c r="AW82" i="41"/>
  <c r="AX69" i="41"/>
  <c r="AW60" i="41"/>
  <c r="AX73" i="41"/>
  <c r="BC77" i="41"/>
  <c r="AR60" i="41"/>
  <c r="AQ67" i="41"/>
  <c r="AQ74" i="41"/>
  <c r="AQ77" i="41"/>
  <c r="AQ64" i="41"/>
  <c r="AO79" i="41"/>
  <c r="AX80" i="41"/>
  <c r="AX74" i="41"/>
  <c r="AR75" i="41"/>
  <c r="BF73" i="41"/>
  <c r="AO61" i="41"/>
  <c r="AX72" i="41"/>
  <c r="BA67" i="41"/>
  <c r="BF64" i="41"/>
  <c r="BF62" i="41"/>
  <c r="BF70" i="41"/>
  <c r="AU59" i="41"/>
  <c r="AU64" i="41"/>
  <c r="AU73" i="41"/>
  <c r="AU77" i="41"/>
  <c r="AO62" i="41"/>
  <c r="AO71" i="41"/>
  <c r="AX67" i="41"/>
  <c r="AW72" i="41"/>
  <c r="AX63" i="41"/>
  <c r="AW58" i="41"/>
  <c r="AW78" i="41"/>
  <c r="AR65" i="41"/>
  <c r="AR70" i="41"/>
  <c r="AR67" i="41"/>
  <c r="BF82" i="41"/>
  <c r="AR77" i="41"/>
  <c r="BF80" i="41"/>
  <c r="AO75" i="41"/>
  <c r="AO81" i="41"/>
  <c r="AX62" i="41"/>
  <c r="AX75" i="41"/>
  <c r="AR62" i="41"/>
  <c r="AY75" i="41"/>
  <c r="AY67" i="41"/>
  <c r="BB67" i="41"/>
  <c r="BA65" i="41"/>
  <c r="BF65" i="41"/>
  <c r="BF76" i="41"/>
  <c r="BF67" i="41"/>
  <c r="AU61" i="41"/>
  <c r="AU67" i="41"/>
  <c r="AV74" i="41"/>
  <c r="AO59" i="41"/>
  <c r="AO72" i="41"/>
  <c r="AO80" i="41"/>
  <c r="AX78" i="41"/>
  <c r="AX77" i="41"/>
  <c r="AX59" i="41"/>
  <c r="AX66" i="41"/>
  <c r="AX61" i="41"/>
  <c r="AR72" i="41"/>
  <c r="AR69" i="41"/>
  <c r="AR73" i="41"/>
  <c r="AY61" i="40"/>
  <c r="AR65" i="40"/>
  <c r="AY79" i="40"/>
  <c r="BE64" i="40"/>
  <c r="AX60" i="40"/>
  <c r="BA72" i="40"/>
  <c r="AW67" i="40"/>
  <c r="AW69" i="40"/>
  <c r="BA59" i="40"/>
  <c r="BC59" i="40"/>
  <c r="AR69" i="40"/>
  <c r="BF65" i="40"/>
  <c r="AW58" i="40"/>
  <c r="AW65" i="40"/>
  <c r="AX68" i="40"/>
  <c r="AX81" i="40"/>
  <c r="AU66" i="40"/>
  <c r="AX65" i="40"/>
  <c r="AX82" i="40"/>
  <c r="AR70" i="40"/>
  <c r="AX77" i="40"/>
  <c r="AX66" i="40"/>
  <c r="AX72" i="40"/>
  <c r="BA71" i="40"/>
  <c r="AX61" i="40"/>
  <c r="AX62" i="40"/>
  <c r="AX79" i="40"/>
  <c r="BF76" i="40"/>
  <c r="AX73" i="40"/>
  <c r="AR64" i="40"/>
  <c r="AX63" i="40"/>
  <c r="AX67" i="40"/>
  <c r="AW74" i="40"/>
  <c r="BA82" i="40"/>
  <c r="AY66" i="40"/>
  <c r="AR59" i="40"/>
  <c r="AR63" i="40"/>
  <c r="AX64" i="40"/>
  <c r="AW68" i="40"/>
  <c r="AW75" i="40"/>
  <c r="AU76" i="40"/>
  <c r="BE71" i="40"/>
  <c r="AU62" i="40"/>
  <c r="AW64" i="40"/>
  <c r="AU77" i="40"/>
  <c r="BC63" i="40"/>
  <c r="BE80" i="40"/>
  <c r="AU75" i="40"/>
  <c r="AU79" i="40"/>
  <c r="BF71" i="40"/>
  <c r="BE82" i="40"/>
  <c r="AW66" i="40"/>
  <c r="AX59" i="40"/>
  <c r="AU72" i="40"/>
  <c r="BC60" i="40"/>
  <c r="BE73" i="40"/>
  <c r="AU70" i="40"/>
  <c r="BE65" i="40"/>
  <c r="AW72" i="40"/>
  <c r="AU73" i="40"/>
  <c r="BF81" i="40"/>
  <c r="AM68" i="40"/>
  <c r="AR62" i="40"/>
  <c r="BC68" i="40"/>
  <c r="AR58" i="40"/>
  <c r="AR68" i="40"/>
  <c r="BE60" i="40"/>
  <c r="BE72" i="40"/>
  <c r="BE67" i="40"/>
  <c r="BE62" i="40"/>
  <c r="BA65" i="40"/>
  <c r="AU68" i="40"/>
  <c r="AU71" i="40"/>
  <c r="AU63" i="40"/>
  <c r="BC74" i="40"/>
  <c r="AT78" i="40"/>
  <c r="BF78" i="40"/>
  <c r="AR72" i="40"/>
  <c r="AR71" i="40"/>
  <c r="BF66" i="40"/>
  <c r="BF60" i="40"/>
  <c r="AR78" i="40"/>
  <c r="AR60" i="40"/>
  <c r="AR79" i="40"/>
  <c r="BF75" i="40"/>
  <c r="BE61" i="40"/>
  <c r="BF63" i="40"/>
  <c r="BF79" i="40"/>
  <c r="AW79" i="40"/>
  <c r="AX71" i="40"/>
  <c r="AW78" i="40"/>
  <c r="BA60" i="40"/>
  <c r="AU58" i="40"/>
  <c r="AU78" i="40"/>
  <c r="AV75" i="40"/>
  <c r="BC76" i="40"/>
  <c r="BC64" i="40"/>
  <c r="AM67" i="40"/>
  <c r="AR82" i="40"/>
  <c r="BE68" i="40"/>
  <c r="BF67" i="40"/>
  <c r="BE76" i="40"/>
  <c r="BF80" i="40"/>
  <c r="AW61" i="40"/>
  <c r="AW80" i="40"/>
  <c r="AW77" i="40"/>
  <c r="BA73" i="40"/>
  <c r="AV79" i="40"/>
  <c r="AU80" i="40"/>
  <c r="BC62" i="40"/>
  <c r="AM62" i="40"/>
  <c r="AR77" i="40"/>
  <c r="AR61" i="40"/>
  <c r="BF58" i="40"/>
  <c r="BF62" i="40"/>
  <c r="BE69" i="40"/>
  <c r="AW81" i="40"/>
  <c r="AU59" i="40"/>
  <c r="AU81" i="40"/>
  <c r="BC77" i="40"/>
  <c r="AP69" i="40"/>
  <c r="AP68" i="40"/>
  <c r="BD78" i="40"/>
  <c r="AM58" i="40"/>
  <c r="AN69" i="40"/>
  <c r="AM72" i="40"/>
  <c r="AQ72" i="40"/>
  <c r="AQ79" i="40"/>
  <c r="AP82" i="40"/>
  <c r="AP80" i="40"/>
  <c r="AP60" i="40"/>
  <c r="AO64" i="40"/>
  <c r="AO69" i="40"/>
  <c r="AP75" i="40"/>
  <c r="AP65" i="40"/>
  <c r="BD70" i="40"/>
  <c r="BD76" i="40"/>
  <c r="AS62" i="40"/>
  <c r="AS63" i="40"/>
  <c r="AT69" i="40"/>
  <c r="AM65" i="40"/>
  <c r="AN70" i="40"/>
  <c r="AN75" i="40"/>
  <c r="AQ80" i="40"/>
  <c r="AQ64" i="40"/>
  <c r="AR81" i="40"/>
  <c r="AR76" i="40"/>
  <c r="AQ62" i="40"/>
  <c r="AQ58" i="40"/>
  <c r="AQ68" i="40"/>
  <c r="BE63" i="40"/>
  <c r="BE79" i="40"/>
  <c r="BF72" i="40"/>
  <c r="AX80" i="40"/>
  <c r="AW73" i="40"/>
  <c r="AW70" i="40"/>
  <c r="BA68" i="40"/>
  <c r="AO79" i="40"/>
  <c r="AP79" i="40"/>
  <c r="AO76" i="40"/>
  <c r="AO66" i="40"/>
  <c r="AO72" i="40"/>
  <c r="AO59" i="40"/>
  <c r="AO70" i="40"/>
  <c r="BD64" i="40"/>
  <c r="BD58" i="40"/>
  <c r="BD79" i="40"/>
  <c r="AS68" i="40"/>
  <c r="AT63" i="40"/>
  <c r="AS74" i="40"/>
  <c r="AZ62" i="40"/>
  <c r="AY73" i="40"/>
  <c r="AQ61" i="40"/>
  <c r="AP59" i="40"/>
  <c r="AO65" i="40"/>
  <c r="BD59" i="40"/>
  <c r="AQ76" i="40"/>
  <c r="AP76" i="40"/>
  <c r="AQ70" i="40"/>
  <c r="AQ81" i="40"/>
  <c r="AQ78" i="40"/>
  <c r="AQ74" i="40"/>
  <c r="AO82" i="40"/>
  <c r="AO77" i="40"/>
  <c r="AP64" i="40"/>
  <c r="AO71" i="40"/>
  <c r="AP71" i="40"/>
  <c r="AP81" i="40"/>
  <c r="BD69" i="40"/>
  <c r="BD67" i="40"/>
  <c r="AS79" i="40"/>
  <c r="AZ61" i="40"/>
  <c r="AM29" i="40"/>
  <c r="AE53" i="40" s="1"/>
  <c r="AM59" i="40"/>
  <c r="AM66" i="40"/>
  <c r="AR67" i="40"/>
  <c r="AQ75" i="40"/>
  <c r="AR73" i="40"/>
  <c r="AQ65" i="40"/>
  <c r="AQ77" i="40"/>
  <c r="BF59" i="40"/>
  <c r="BE75" i="40"/>
  <c r="BF68" i="40"/>
  <c r="BE58" i="40"/>
  <c r="BE77" i="40"/>
  <c r="BE81" i="40"/>
  <c r="BE70" i="40"/>
  <c r="AW82" i="40"/>
  <c r="AX69" i="40"/>
  <c r="AX74" i="40"/>
  <c r="AX75" i="40"/>
  <c r="AO80" i="40"/>
  <c r="AO58" i="40"/>
  <c r="AP78" i="40"/>
  <c r="AP66" i="40"/>
  <c r="AP72" i="40"/>
  <c r="AO75" i="40"/>
  <c r="AV58" i="40"/>
  <c r="AV81" i="40"/>
  <c r="BD71" i="40"/>
  <c r="BD65" i="40"/>
  <c r="BD81" i="40"/>
  <c r="AS61" i="40"/>
  <c r="AS69" i="40"/>
  <c r="AS80" i="40"/>
  <c r="AY60" i="40"/>
  <c r="AO67" i="40"/>
  <c r="AZ69" i="40"/>
  <c r="AN64" i="40"/>
  <c r="AQ73" i="40"/>
  <c r="AO61" i="40"/>
  <c r="AN58" i="40"/>
  <c r="AN60" i="40"/>
  <c r="AN82" i="40"/>
  <c r="AM69" i="40"/>
  <c r="AQ69" i="40"/>
  <c r="AQ59" i="40"/>
  <c r="AR74" i="40"/>
  <c r="AQ66" i="40"/>
  <c r="AR80" i="40"/>
  <c r="BF74" i="40"/>
  <c r="BF69" i="40"/>
  <c r="BF64" i="40"/>
  <c r="BE59" i="40"/>
  <c r="BF82" i="40"/>
  <c r="BF73" i="40"/>
  <c r="AX58" i="40"/>
  <c r="AX70" i="40"/>
  <c r="AW76" i="40"/>
  <c r="AX78" i="40"/>
  <c r="BA69" i="40"/>
  <c r="AP62" i="40"/>
  <c r="AO60" i="40"/>
  <c r="AP61" i="40"/>
  <c r="AP67" i="40"/>
  <c r="AO73" i="40"/>
  <c r="AO81" i="40"/>
  <c r="BD66" i="40"/>
  <c r="BD82" i="40"/>
  <c r="AS65" i="40"/>
  <c r="AS73" i="40"/>
  <c r="AT81" i="40"/>
  <c r="AZ82" i="40"/>
  <c r="AZ63" i="40"/>
  <c r="AN73" i="40"/>
  <c r="AQ82" i="40"/>
  <c r="AP73" i="40"/>
  <c r="BD77" i="40"/>
  <c r="AS71" i="40"/>
  <c r="AN74" i="40"/>
  <c r="AP74" i="40"/>
  <c r="AP63" i="40"/>
  <c r="AP70" i="40"/>
  <c r="AO78" i="40"/>
  <c r="BD61" i="40"/>
  <c r="AS76" i="40"/>
  <c r="AZ58" i="40"/>
  <c r="AN66" i="40"/>
  <c r="AN68" i="40"/>
  <c r="AN72" i="40"/>
  <c r="AQ71" i="40"/>
  <c r="AR66" i="40"/>
  <c r="AQ63" i="40"/>
  <c r="AQ67" i="40"/>
  <c r="BE74" i="40"/>
  <c r="BF70" i="40"/>
  <c r="BF61" i="40"/>
  <c r="BE66" i="40"/>
  <c r="AW63" i="40"/>
  <c r="AW59" i="40"/>
  <c r="AW60" i="40"/>
  <c r="AW71" i="40"/>
  <c r="AP77" i="40"/>
  <c r="AO63" i="40"/>
  <c r="AO68" i="40"/>
  <c r="AO74" i="40"/>
  <c r="AV74" i="40"/>
  <c r="AV69" i="40"/>
  <c r="BD68" i="40"/>
  <c r="AS77" i="40"/>
  <c r="AS67" i="40"/>
  <c r="BF68" i="39"/>
  <c r="BF82" i="39"/>
  <c r="BF77" i="39"/>
  <c r="BF72" i="39"/>
  <c r="BF79" i="39"/>
  <c r="BF59" i="39"/>
  <c r="BF76" i="39"/>
  <c r="BF64" i="39"/>
  <c r="BF61" i="39"/>
  <c r="BF60" i="39"/>
  <c r="BF62" i="39"/>
  <c r="BF65" i="39"/>
  <c r="BF80" i="39"/>
  <c r="BF81" i="39"/>
  <c r="BF78" i="39"/>
  <c r="BF71" i="39"/>
  <c r="BF74" i="39"/>
  <c r="BF63" i="39"/>
  <c r="BF58" i="39"/>
  <c r="BF73" i="39"/>
  <c r="BF69" i="39"/>
  <c r="AU81" i="39"/>
  <c r="AU59" i="39"/>
  <c r="AU64" i="39"/>
  <c r="BF70" i="39"/>
  <c r="BF66" i="39"/>
  <c r="AM81" i="39"/>
  <c r="BF75" i="39"/>
  <c r="BC61" i="39"/>
  <c r="AM68" i="39"/>
  <c r="AO74" i="39"/>
  <c r="AW76" i="39"/>
  <c r="BB71" i="39"/>
  <c r="AR69" i="39"/>
  <c r="AM76" i="39"/>
  <c r="AU72" i="39"/>
  <c r="AW79" i="39"/>
  <c r="AW80" i="39"/>
  <c r="AM61" i="39"/>
  <c r="AW62" i="39"/>
  <c r="AW74" i="39"/>
  <c r="BB74" i="39"/>
  <c r="AW67" i="39"/>
  <c r="AW68" i="39"/>
  <c r="AW75" i="39"/>
  <c r="AW82" i="39"/>
  <c r="AW77" i="39"/>
  <c r="AM59" i="39"/>
  <c r="AX68" i="39"/>
  <c r="AR79" i="39"/>
  <c r="BB61" i="39"/>
  <c r="AM77" i="39"/>
  <c r="AM67" i="39"/>
  <c r="AP69" i="39"/>
  <c r="BA78" i="39"/>
  <c r="AM58" i="39"/>
  <c r="AW60" i="39"/>
  <c r="AR75" i="39"/>
  <c r="BB60" i="39"/>
  <c r="BD74" i="39"/>
  <c r="AM73" i="39"/>
  <c r="AM62" i="39"/>
  <c r="AM74" i="39"/>
  <c r="AR80" i="39"/>
  <c r="BB59" i="39"/>
  <c r="BD80" i="39"/>
  <c r="AM65" i="39"/>
  <c r="AM82" i="39"/>
  <c r="AP65" i="39"/>
  <c r="AW61" i="39"/>
  <c r="AW73" i="39"/>
  <c r="AR76" i="39"/>
  <c r="AR58" i="39"/>
  <c r="AV65" i="39"/>
  <c r="AM64" i="39"/>
  <c r="AM70" i="39"/>
  <c r="AV80" i="39"/>
  <c r="AV60" i="39"/>
  <c r="AV61" i="39"/>
  <c r="AV59" i="39"/>
  <c r="AZ76" i="39"/>
  <c r="AZ65" i="39"/>
  <c r="AU58" i="39"/>
  <c r="AU75" i="39"/>
  <c r="AV58" i="39"/>
  <c r="AU60" i="39"/>
  <c r="AX76" i="39"/>
  <c r="BB70" i="39"/>
  <c r="AV75" i="39"/>
  <c r="BD67" i="39"/>
  <c r="AV68" i="39"/>
  <c r="AZ73" i="39"/>
  <c r="AO70" i="39"/>
  <c r="AU69" i="39"/>
  <c r="AV77" i="39"/>
  <c r="AV79" i="39"/>
  <c r="AV63" i="39"/>
  <c r="AV72" i="39"/>
  <c r="AV70" i="39"/>
  <c r="AX77" i="39"/>
  <c r="BD63" i="39"/>
  <c r="AZ64" i="39"/>
  <c r="AO76" i="39"/>
  <c r="AV67" i="39"/>
  <c r="AV71" i="39"/>
  <c r="AX66" i="39"/>
  <c r="AX74" i="39"/>
  <c r="AX80" i="39"/>
  <c r="AX81" i="39"/>
  <c r="BB68" i="39"/>
  <c r="BD78" i="39"/>
  <c r="BD79" i="39"/>
  <c r="AV82" i="39"/>
  <c r="AZ77" i="39"/>
  <c r="AO82" i="39"/>
  <c r="AO79" i="39"/>
  <c r="AU77" i="39"/>
  <c r="AZ79" i="39"/>
  <c r="AX61" i="39"/>
  <c r="AV73" i="39"/>
  <c r="AV62" i="39"/>
  <c r="AW66" i="39"/>
  <c r="AV74" i="39"/>
  <c r="AV78" i="39"/>
  <c r="AZ59" i="39"/>
  <c r="AZ80" i="39"/>
  <c r="AU71" i="39"/>
  <c r="AV64" i="39"/>
  <c r="AZ72" i="39"/>
  <c r="AZ75" i="39"/>
  <c r="AU62" i="39"/>
  <c r="AU66" i="39"/>
  <c r="AW58" i="39"/>
  <c r="AW63" i="39"/>
  <c r="AW70" i="39"/>
  <c r="AX69" i="39"/>
  <c r="BB62" i="39"/>
  <c r="BD70" i="39"/>
  <c r="AV76" i="39"/>
  <c r="AV81" i="39"/>
  <c r="AZ67" i="39"/>
  <c r="AZ58" i="39"/>
  <c r="AM79" i="39"/>
  <c r="AO69" i="39"/>
  <c r="AV66" i="39"/>
  <c r="AS69" i="39"/>
  <c r="AS81" i="39"/>
  <c r="AS61" i="39"/>
  <c r="AQ73" i="39"/>
  <c r="AR59" i="39"/>
  <c r="AR64" i="39"/>
  <c r="AQ78" i="39"/>
  <c r="BA66" i="39"/>
  <c r="BC78" i="39"/>
  <c r="BC71" i="39"/>
  <c r="BC82" i="39"/>
  <c r="AM29" i="39"/>
  <c r="AE53" i="39" s="1"/>
  <c r="AP71" i="39"/>
  <c r="AS74" i="39"/>
  <c r="AS64" i="39"/>
  <c r="AR66" i="39"/>
  <c r="AR82" i="39"/>
  <c r="AQ69" i="39"/>
  <c r="AR77" i="39"/>
  <c r="AR81" i="39"/>
  <c r="BA79" i="39"/>
  <c r="BB81" i="39"/>
  <c r="BB64" i="39"/>
  <c r="BC69" i="39"/>
  <c r="BC75" i="39"/>
  <c r="AP77" i="39"/>
  <c r="AO61" i="39"/>
  <c r="AP66" i="39"/>
  <c r="AO78" i="39"/>
  <c r="AS82" i="39"/>
  <c r="BA60" i="39"/>
  <c r="AS60" i="39"/>
  <c r="AQ82" i="39"/>
  <c r="BA67" i="39"/>
  <c r="BC67" i="39"/>
  <c r="AS68" i="39"/>
  <c r="AQ59" i="39"/>
  <c r="AR67" i="39"/>
  <c r="BA65" i="39"/>
  <c r="BC62" i="39"/>
  <c r="AO75" i="39"/>
  <c r="AS59" i="39"/>
  <c r="AS65" i="39"/>
  <c r="AS73" i="39"/>
  <c r="AS76" i="39"/>
  <c r="AW71" i="39"/>
  <c r="AX58" i="39"/>
  <c r="AX64" i="39"/>
  <c r="AW78" i="39"/>
  <c r="AW64" i="39"/>
  <c r="AQ63" i="39"/>
  <c r="AQ67" i="39"/>
  <c r="AQ66" i="39"/>
  <c r="AQ77" i="39"/>
  <c r="AQ71" i="39"/>
  <c r="BA70" i="39"/>
  <c r="BB69" i="39"/>
  <c r="BB72" i="39"/>
  <c r="BB73" i="39"/>
  <c r="BA76" i="39"/>
  <c r="BD81" i="39"/>
  <c r="BC59" i="39"/>
  <c r="BC79" i="39"/>
  <c r="BD73" i="39"/>
  <c r="AZ66" i="39"/>
  <c r="AZ63" i="39"/>
  <c r="AZ62" i="39"/>
  <c r="AO67" i="39"/>
  <c r="AO66" i="39"/>
  <c r="AO62" i="39"/>
  <c r="AP78" i="39"/>
  <c r="AU63" i="39"/>
  <c r="AU79" i="39"/>
  <c r="AU65" i="39"/>
  <c r="AU67" i="39"/>
  <c r="AU82" i="39"/>
  <c r="AU78" i="39"/>
  <c r="AU76" i="39"/>
  <c r="AU61" i="39"/>
  <c r="AS77" i="39"/>
  <c r="AS63" i="39"/>
  <c r="AQ64" i="39"/>
  <c r="BC80" i="39"/>
  <c r="AS62" i="39"/>
  <c r="AS70" i="39"/>
  <c r="BA63" i="39"/>
  <c r="BC72" i="39"/>
  <c r="BC76" i="39"/>
  <c r="AO58" i="39"/>
  <c r="AP82" i="39"/>
  <c r="AS58" i="39"/>
  <c r="AS71" i="39"/>
  <c r="AS79" i="39"/>
  <c r="AW81" i="39"/>
  <c r="AW72" i="39"/>
  <c r="AR68" i="39"/>
  <c r="AQ76" i="39"/>
  <c r="AR70" i="39"/>
  <c r="AQ80" i="39"/>
  <c r="AQ70" i="39"/>
  <c r="BB75" i="39"/>
  <c r="BA73" i="39"/>
  <c r="BA77" i="39"/>
  <c r="BD68" i="39"/>
  <c r="BD82" i="39"/>
  <c r="BD69" i="39"/>
  <c r="AZ68" i="39"/>
  <c r="AM69" i="39"/>
  <c r="AP63" i="39"/>
  <c r="AP70" i="39"/>
  <c r="AO65" i="39"/>
  <c r="AO72" i="39"/>
  <c r="AU68" i="39"/>
  <c r="AS75" i="39"/>
  <c r="BA68" i="39"/>
  <c r="BC60" i="39"/>
  <c r="AS72" i="39"/>
  <c r="AQ81" i="39"/>
  <c r="AQ68" i="39"/>
  <c r="AP61" i="39"/>
  <c r="AS66" i="39"/>
  <c r="AS78" i="39"/>
  <c r="AS67" i="39"/>
  <c r="AX60" i="39"/>
  <c r="AW59" i="39"/>
  <c r="AX75" i="39"/>
  <c r="AR72" i="39"/>
  <c r="AR60" i="39"/>
  <c r="AQ79" i="39"/>
  <c r="AQ58" i="39"/>
  <c r="AR73" i="39"/>
  <c r="BB82" i="39"/>
  <c r="BB66" i="39"/>
  <c r="BA59" i="39"/>
  <c r="BA58" i="39"/>
  <c r="BD65" i="39"/>
  <c r="BC64" i="39"/>
  <c r="BC68" i="39"/>
  <c r="BD60" i="39"/>
  <c r="BD77" i="39"/>
  <c r="AZ82" i="39"/>
  <c r="AZ69" i="39"/>
  <c r="AZ71" i="39"/>
  <c r="AM72" i="39"/>
  <c r="AO77" i="39"/>
  <c r="AP80" i="39"/>
  <c r="AP79" i="39"/>
  <c r="AP68" i="39"/>
  <c r="AO80" i="39"/>
  <c r="AU73" i="39"/>
  <c r="AU70" i="39"/>
  <c r="AU74" i="39"/>
  <c r="AZ60" i="41"/>
  <c r="AZ72" i="41"/>
  <c r="AT66" i="39"/>
  <c r="AN66" i="41"/>
  <c r="BB73" i="40"/>
  <c r="AY65" i="39"/>
  <c r="AZ68" i="41"/>
  <c r="AZ70" i="41"/>
  <c r="AZ78" i="41"/>
  <c r="AZ67" i="41"/>
  <c r="BA59" i="41"/>
  <c r="BA79" i="41"/>
  <c r="AM64" i="40"/>
  <c r="AT75" i="39"/>
  <c r="AT65" i="39"/>
  <c r="AT60" i="39"/>
  <c r="AM82" i="41"/>
  <c r="AN78" i="41"/>
  <c r="AM58" i="41"/>
  <c r="AM69" i="41"/>
  <c r="AM79" i="41"/>
  <c r="AN68" i="41"/>
  <c r="AN73" i="41"/>
  <c r="AV58" i="43"/>
  <c r="AV63" i="43"/>
  <c r="AV61" i="43"/>
  <c r="AV59" i="43"/>
  <c r="AV69" i="43"/>
  <c r="AT64" i="41"/>
  <c r="AT78" i="41"/>
  <c r="AT62" i="41"/>
  <c r="AT75" i="41"/>
  <c r="AT69" i="41"/>
  <c r="BB79" i="40"/>
  <c r="BB64" i="40"/>
  <c r="BB62" i="40"/>
  <c r="BB69" i="40"/>
  <c r="AY64" i="39"/>
  <c r="AY69" i="39"/>
  <c r="AY59" i="39"/>
  <c r="AY62" i="39"/>
  <c r="AS67" i="43"/>
  <c r="AT77" i="43"/>
  <c r="AS79" i="43"/>
  <c r="AT60" i="43"/>
  <c r="AS77" i="43"/>
  <c r="AV63" i="40"/>
  <c r="AV72" i="40"/>
  <c r="AV67" i="40"/>
  <c r="AN64" i="39"/>
  <c r="AN81" i="39"/>
  <c r="AN72" i="39"/>
  <c r="AT62" i="40"/>
  <c r="AT79" i="40"/>
  <c r="AT61" i="40"/>
  <c r="AY62" i="40"/>
  <c r="AY64" i="40"/>
  <c r="AY70" i="40"/>
  <c r="AY74" i="40"/>
  <c r="AZ77" i="40"/>
  <c r="AZ58" i="41"/>
  <c r="BA58" i="41"/>
  <c r="BB72" i="41"/>
  <c r="BA66" i="41"/>
  <c r="BB61" i="41"/>
  <c r="BA77" i="41"/>
  <c r="BA75" i="41"/>
  <c r="AN61" i="40"/>
  <c r="AM78" i="40"/>
  <c r="AN77" i="40"/>
  <c r="AN65" i="40"/>
  <c r="AN71" i="40"/>
  <c r="AN62" i="40"/>
  <c r="AN67" i="40"/>
  <c r="AT59" i="39"/>
  <c r="AT69" i="39"/>
  <c r="AT68" i="39"/>
  <c r="AT70" i="39"/>
  <c r="AT63" i="39"/>
  <c r="AN67" i="41"/>
  <c r="AM67" i="41"/>
  <c r="AM59" i="41"/>
  <c r="AM71" i="41"/>
  <c r="AN60" i="41"/>
  <c r="AN81" i="41"/>
  <c r="AM72" i="41"/>
  <c r="BD76" i="43"/>
  <c r="BC81" i="43"/>
  <c r="BC77" i="43"/>
  <c r="BC63" i="43"/>
  <c r="BD66" i="43"/>
  <c r="BD78" i="43"/>
  <c r="AV60" i="41"/>
  <c r="AV64" i="41"/>
  <c r="AV73" i="41"/>
  <c r="AV70" i="41"/>
  <c r="AX70" i="39"/>
  <c r="AX63" i="39"/>
  <c r="AX71" i="39"/>
  <c r="AX78" i="39"/>
  <c r="AX67" i="39"/>
  <c r="AV77" i="43"/>
  <c r="AV73" i="43"/>
  <c r="AV65" i="43"/>
  <c r="AV72" i="43"/>
  <c r="AV78" i="43"/>
  <c r="AT80" i="41"/>
  <c r="AT79" i="41"/>
  <c r="AT67" i="41"/>
  <c r="AT76" i="41"/>
  <c r="BA80" i="39"/>
  <c r="BB63" i="39"/>
  <c r="BC74" i="39"/>
  <c r="BC68" i="41"/>
  <c r="BB80" i="40"/>
  <c r="BA77" i="40"/>
  <c r="BA78" i="40"/>
  <c r="BB72" i="40"/>
  <c r="BA63" i="40"/>
  <c r="BA64" i="40"/>
  <c r="BA74" i="40"/>
  <c r="AY73" i="39"/>
  <c r="AY80" i="39"/>
  <c r="AY77" i="39"/>
  <c r="AY74" i="39"/>
  <c r="AS65" i="43"/>
  <c r="AS68" i="43"/>
  <c r="AS75" i="43"/>
  <c r="AS80" i="43"/>
  <c r="AS82" i="43"/>
  <c r="AS70" i="43"/>
  <c r="AT80" i="43"/>
  <c r="AV73" i="40"/>
  <c r="AV78" i="40"/>
  <c r="AV66" i="40"/>
  <c r="AN70" i="39"/>
  <c r="AN59" i="39"/>
  <c r="AN77" i="39"/>
  <c r="BC58" i="40"/>
  <c r="BC78" i="40"/>
  <c r="BC61" i="40"/>
  <c r="AS72" i="40"/>
  <c r="AT75" i="40"/>
  <c r="AS59" i="40"/>
  <c r="AT80" i="40"/>
  <c r="AS66" i="40"/>
  <c r="AP72" i="39"/>
  <c r="AP75" i="39"/>
  <c r="AT61" i="42"/>
  <c r="AT74" i="42"/>
  <c r="AT64" i="42"/>
  <c r="AZ80" i="40"/>
  <c r="AZ65" i="40"/>
  <c r="AY72" i="40"/>
  <c r="AZ75" i="40"/>
  <c r="AY81" i="40"/>
  <c r="AT73" i="39"/>
  <c r="AN75" i="41"/>
  <c r="BB67" i="40"/>
  <c r="AN76" i="41"/>
  <c r="AV79" i="43"/>
  <c r="AT72" i="41"/>
  <c r="BB81" i="40"/>
  <c r="AV60" i="40"/>
  <c r="AV61" i="40"/>
  <c r="AN60" i="39"/>
  <c r="AY67" i="40"/>
  <c r="AY75" i="40"/>
  <c r="AZ76" i="41"/>
  <c r="AZ81" i="41"/>
  <c r="BA80" i="41"/>
  <c r="AM79" i="40"/>
  <c r="AN70" i="41"/>
  <c r="AN69" i="41"/>
  <c r="AM60" i="41"/>
  <c r="AV80" i="41"/>
  <c r="AV67" i="43"/>
  <c r="AT66" i="41"/>
  <c r="AT61" i="41"/>
  <c r="BA70" i="40"/>
  <c r="BB65" i="40"/>
  <c r="AY61" i="39"/>
  <c r="AY67" i="39"/>
  <c r="AT68" i="43"/>
  <c r="AS66" i="43"/>
  <c r="AN63" i="39"/>
  <c r="AN67" i="39"/>
  <c r="BC79" i="40"/>
  <c r="AT75" i="42"/>
  <c r="AT69" i="42"/>
  <c r="AT81" i="42"/>
  <c r="AY58" i="40"/>
  <c r="AY80" i="40"/>
  <c r="AY59" i="40"/>
  <c r="AZ64" i="40"/>
  <c r="AY68" i="40"/>
  <c r="AZ75" i="41"/>
  <c r="AZ61" i="41"/>
  <c r="AZ62" i="41"/>
  <c r="AZ64" i="41"/>
  <c r="AZ82" i="41"/>
  <c r="BB76" i="41"/>
  <c r="BB68" i="41"/>
  <c r="BB64" i="41"/>
  <c r="BA61" i="41"/>
  <c r="BA68" i="41"/>
  <c r="BA81" i="41"/>
  <c r="BA74" i="41"/>
  <c r="AN81" i="40"/>
  <c r="AN63" i="40"/>
  <c r="AN79" i="40"/>
  <c r="AM71" i="40"/>
  <c r="AM76" i="40"/>
  <c r="AN78" i="40"/>
  <c r="AT78" i="39"/>
  <c r="AT76" i="39"/>
  <c r="AT67" i="39"/>
  <c r="AT79" i="39"/>
  <c r="AN80" i="41"/>
  <c r="AM81" i="41"/>
  <c r="AN59" i="41"/>
  <c r="AN71" i="41"/>
  <c r="AM76" i="41"/>
  <c r="AN63" i="41"/>
  <c r="BC62" i="43"/>
  <c r="BC68" i="43"/>
  <c r="BC61" i="43"/>
  <c r="BC69" i="43"/>
  <c r="BC79" i="43"/>
  <c r="BD62" i="43"/>
  <c r="AV58" i="41"/>
  <c r="AU72" i="41"/>
  <c r="AX73" i="39"/>
  <c r="AX79" i="39"/>
  <c r="AX62" i="39"/>
  <c r="AX72" i="39"/>
  <c r="AV71" i="43"/>
  <c r="AV68" i="43"/>
  <c r="AV81" i="43"/>
  <c r="AV62" i="43"/>
  <c r="AR78" i="39"/>
  <c r="AQ75" i="39"/>
  <c r="AQ72" i="39"/>
  <c r="AR61" i="39"/>
  <c r="AR74" i="39"/>
  <c r="AT65" i="41"/>
  <c r="BA62" i="39"/>
  <c r="BA82" i="39"/>
  <c r="BA72" i="39"/>
  <c r="BB65" i="39"/>
  <c r="BA61" i="39"/>
  <c r="BA74" i="39"/>
  <c r="BB79" i="39"/>
  <c r="BD59" i="39"/>
  <c r="BD62" i="39"/>
  <c r="BC81" i="39"/>
  <c r="BC63" i="39"/>
  <c r="BC70" i="39"/>
  <c r="BC58" i="39"/>
  <c r="BD60" i="41"/>
  <c r="BC65" i="41"/>
  <c r="BD79" i="41"/>
  <c r="BD71" i="41"/>
  <c r="BD70" i="41"/>
  <c r="BC79" i="41"/>
  <c r="BC72" i="41"/>
  <c r="BB63" i="40"/>
  <c r="BB59" i="40"/>
  <c r="BB71" i="40"/>
  <c r="BB60" i="40"/>
  <c r="BB66" i="40"/>
  <c r="BA58" i="40"/>
  <c r="AZ70" i="39"/>
  <c r="AY63" i="39"/>
  <c r="AY76" i="39"/>
  <c r="AY82" i="39"/>
  <c r="AY68" i="39"/>
  <c r="AY75" i="39"/>
  <c r="AZ81" i="39"/>
  <c r="AS59" i="43"/>
  <c r="AT78" i="43"/>
  <c r="AT71" i="43"/>
  <c r="AT67" i="43"/>
  <c r="AT69" i="43"/>
  <c r="AS76" i="43"/>
  <c r="AT64" i="43"/>
  <c r="AU67" i="40"/>
  <c r="AV65" i="40"/>
  <c r="AV71" i="40"/>
  <c r="AV76" i="40"/>
  <c r="AU82" i="40"/>
  <c r="AV82" i="40"/>
  <c r="AN71" i="39"/>
  <c r="AN65" i="39"/>
  <c r="AM60" i="39"/>
  <c r="AN61" i="39"/>
  <c r="BC75" i="40"/>
  <c r="BD72" i="40"/>
  <c r="BC65" i="40"/>
  <c r="BC69" i="40"/>
  <c r="BD80" i="40"/>
  <c r="BD60" i="40"/>
  <c r="BC72" i="40"/>
  <c r="AT70" i="40"/>
  <c r="AT71" i="40"/>
  <c r="AS75" i="40"/>
  <c r="AT66" i="40"/>
  <c r="AS81" i="40"/>
  <c r="AS70" i="40"/>
  <c r="AS82" i="40"/>
  <c r="AO68" i="39"/>
  <c r="AO81" i="39"/>
  <c r="AP59" i="39"/>
  <c r="AT76" i="42"/>
  <c r="AT70" i="42"/>
  <c r="AS68" i="42"/>
  <c r="AY78" i="40"/>
  <c r="AZ81" i="40"/>
  <c r="AY77" i="40"/>
  <c r="AZ66" i="40"/>
  <c r="AZ70" i="40"/>
  <c r="AZ68" i="40"/>
  <c r="AZ71" i="40"/>
  <c r="AT70" i="41"/>
  <c r="AZ80" i="41"/>
  <c r="AT74" i="39"/>
  <c r="AM80" i="41"/>
  <c r="AT60" i="41"/>
  <c r="BB75" i="40"/>
  <c r="AY79" i="39"/>
  <c r="AV80" i="40"/>
  <c r="AT74" i="40"/>
  <c r="AZ71" i="41"/>
  <c r="BA60" i="41"/>
  <c r="BB58" i="41"/>
  <c r="BB69" i="41"/>
  <c r="AM60" i="40"/>
  <c r="AM75" i="40"/>
  <c r="AT81" i="39"/>
  <c r="AT61" i="39"/>
  <c r="AN58" i="41"/>
  <c r="AV82" i="41"/>
  <c r="AT73" i="41"/>
  <c r="BA80" i="40"/>
  <c r="AY78" i="39"/>
  <c r="AS62" i="43"/>
  <c r="AT66" i="43"/>
  <c r="AV70" i="40"/>
  <c r="AN79" i="39"/>
  <c r="AN75" i="39"/>
  <c r="AP73" i="39"/>
  <c r="AP81" i="39"/>
  <c r="AZ74" i="41"/>
  <c r="AZ65" i="41"/>
  <c r="AZ59" i="41"/>
  <c r="AZ79" i="41"/>
  <c r="BB70" i="41"/>
  <c r="BA63" i="41"/>
  <c r="BB73" i="41"/>
  <c r="BA69" i="41"/>
  <c r="BB63" i="41"/>
  <c r="BB82" i="41"/>
  <c r="BB77" i="41"/>
  <c r="AN80" i="40"/>
  <c r="AM73" i="40"/>
  <c r="AN76" i="40"/>
  <c r="AM82" i="40"/>
  <c r="AT80" i="39"/>
  <c r="AT72" i="39"/>
  <c r="AT58" i="39"/>
  <c r="AM63" i="41"/>
  <c r="AN61" i="41"/>
  <c r="AN77" i="41"/>
  <c r="AM62" i="41"/>
  <c r="AM68" i="41"/>
  <c r="BD77" i="43"/>
  <c r="BC67" i="43"/>
  <c r="AV67" i="41"/>
  <c r="AV59" i="41"/>
  <c r="AV71" i="41"/>
  <c r="AV75" i="41"/>
  <c r="AX82" i="39"/>
  <c r="AX65" i="39"/>
  <c r="AQ60" i="39"/>
  <c r="AQ62" i="39"/>
  <c r="AT58" i="41"/>
  <c r="AT81" i="41"/>
  <c r="AT71" i="41"/>
  <c r="BA71" i="39"/>
  <c r="BB76" i="39"/>
  <c r="BA75" i="39"/>
  <c r="BA64" i="39"/>
  <c r="BB77" i="39"/>
  <c r="BD71" i="39"/>
  <c r="BD58" i="39"/>
  <c r="BD66" i="39"/>
  <c r="BC73" i="39"/>
  <c r="BD61" i="39"/>
  <c r="BD73" i="41"/>
  <c r="BD75" i="41"/>
  <c r="BB82" i="40"/>
  <c r="BA75" i="40"/>
  <c r="BA79" i="40"/>
  <c r="BA61" i="40"/>
  <c r="BA67" i="40"/>
  <c r="BB61" i="40"/>
  <c r="AY58" i="39"/>
  <c r="AY71" i="39"/>
  <c r="AZ78" i="39"/>
  <c r="AS78" i="43"/>
  <c r="AT73" i="43"/>
  <c r="AT58" i="43"/>
  <c r="AS71" i="43"/>
  <c r="AS72" i="43"/>
  <c r="AT79" i="43"/>
  <c r="AS69" i="43"/>
  <c r="AV68" i="40"/>
  <c r="AV59" i="40"/>
  <c r="AN80" i="39"/>
  <c r="AN76" i="39"/>
  <c r="AM75" i="39"/>
  <c r="AM63" i="39"/>
  <c r="AM66" i="39"/>
  <c r="BD73" i="40"/>
  <c r="BC66" i="40"/>
  <c r="BC70" i="40"/>
  <c r="BC81" i="40"/>
  <c r="BD63" i="40"/>
  <c r="BD75" i="40"/>
  <c r="AT58" i="40"/>
  <c r="AS64" i="40"/>
  <c r="AT67" i="40"/>
  <c r="AT59" i="40"/>
  <c r="AT73" i="40"/>
  <c r="AP60" i="39"/>
  <c r="AO60" i="39"/>
  <c r="AO71" i="39"/>
  <c r="AO59" i="39"/>
  <c r="AO64" i="39"/>
  <c r="AT59" i="42"/>
  <c r="AT62" i="42"/>
  <c r="AT71" i="42"/>
  <c r="AZ76" i="40"/>
  <c r="AY82" i="40"/>
  <c r="AZ78" i="40"/>
  <c r="AZ67" i="40"/>
  <c r="AZ72" i="40"/>
  <c r="AY71" i="40"/>
  <c r="AY76" i="40"/>
  <c r="AN82" i="41"/>
  <c r="AT63" i="41"/>
  <c r="AT77" i="41"/>
  <c r="BB78" i="40"/>
  <c r="BB77" i="40"/>
  <c r="AY66" i="39"/>
  <c r="AY70" i="39"/>
  <c r="AN73" i="39"/>
  <c r="AZ66" i="41"/>
  <c r="AZ73" i="41"/>
  <c r="AT64" i="39"/>
  <c r="AT71" i="39"/>
  <c r="AN79" i="41"/>
  <c r="AN74" i="41"/>
  <c r="AT68" i="41"/>
  <c r="BB70" i="40"/>
  <c r="AV62" i="40"/>
  <c r="AN74" i="39"/>
  <c r="AN58" i="39"/>
  <c r="AN82" i="39"/>
  <c r="AT64" i="40"/>
  <c r="AT82" i="40"/>
  <c r="AM70" i="40"/>
  <c r="AM80" i="40"/>
  <c r="AN64" i="41"/>
  <c r="AM75" i="41"/>
  <c r="AV66" i="43"/>
  <c r="AV75" i="43"/>
  <c r="BA76" i="40"/>
  <c r="AS64" i="43"/>
  <c r="AS61" i="43"/>
  <c r="AV64" i="40"/>
  <c r="AN62" i="39"/>
  <c r="AT72" i="40"/>
  <c r="AT65" i="40"/>
  <c r="AT77" i="40"/>
  <c r="AP58" i="39"/>
  <c r="AY65" i="40"/>
  <c r="AZ63" i="41"/>
  <c r="AY60" i="41"/>
  <c r="AZ69" i="41"/>
  <c r="BB75" i="41"/>
  <c r="BA64" i="41"/>
  <c r="BB71" i="41"/>
  <c r="BA62" i="41"/>
  <c r="AM63" i="40"/>
  <c r="AM61" i="40"/>
  <c r="AM81" i="40"/>
  <c r="AM74" i="40"/>
  <c r="AT62" i="39"/>
  <c r="AT77" i="39"/>
  <c r="AN62" i="41"/>
  <c r="AM66" i="41"/>
  <c r="AN72" i="41"/>
  <c r="AM78" i="41"/>
  <c r="AM65" i="41"/>
  <c r="BD74" i="43"/>
  <c r="BC70" i="43"/>
  <c r="BD64" i="43"/>
  <c r="BD67" i="43"/>
  <c r="BD75" i="43"/>
  <c r="AV66" i="41"/>
  <c r="AU58" i="41"/>
  <c r="AV61" i="41"/>
  <c r="AV77" i="41"/>
  <c r="AV72" i="41"/>
  <c r="AW65" i="39"/>
  <c r="AV64" i="43"/>
  <c r="AV80" i="43"/>
  <c r="AV60" i="43"/>
  <c r="AU81" i="43"/>
  <c r="AR63" i="39"/>
  <c r="AR71" i="39"/>
  <c r="AQ65" i="39"/>
  <c r="AR62" i="39"/>
  <c r="AQ61" i="39"/>
  <c r="AT59" i="41"/>
  <c r="AT82" i="41"/>
  <c r="BA69" i="39"/>
  <c r="BB58" i="39"/>
  <c r="BB78" i="39"/>
  <c r="BB67" i="39"/>
  <c r="BC65" i="39"/>
  <c r="BC77" i="39"/>
  <c r="BD75" i="39"/>
  <c r="BD64" i="39"/>
  <c r="BD72" i="39"/>
  <c r="BC59" i="41"/>
  <c r="BC82" i="41"/>
  <c r="BC61" i="41"/>
  <c r="BC74" i="41"/>
  <c r="BC60" i="41"/>
  <c r="BB74" i="40"/>
  <c r="BB76" i="40"/>
  <c r="BB58" i="40"/>
  <c r="BA81" i="40"/>
  <c r="BA62" i="40"/>
  <c r="AZ60" i="39"/>
  <c r="AY72" i="39"/>
  <c r="AY60" i="39"/>
  <c r="AZ61" i="39"/>
  <c r="AS81" i="43"/>
  <c r="AT62" i="43"/>
  <c r="AT75" i="43"/>
  <c r="AT82" i="43"/>
  <c r="AU65" i="40"/>
  <c r="AU61" i="40"/>
  <c r="AU69" i="40"/>
  <c r="AU74" i="40"/>
  <c r="AU60" i="40"/>
  <c r="AM78" i="39"/>
  <c r="AN68" i="39"/>
  <c r="AM71" i="39"/>
  <c r="AN78" i="39"/>
  <c r="AN66" i="39"/>
  <c r="BD62" i="40"/>
  <c r="BC67" i="40"/>
  <c r="BC71" i="40"/>
  <c r="BC82" i="40"/>
  <c r="BC73" i="40"/>
  <c r="AS78" i="40"/>
  <c r="AT76" i="40"/>
  <c r="AT60" i="40"/>
  <c r="AS60" i="40"/>
  <c r="AO73" i="39"/>
  <c r="AP76" i="39"/>
  <c r="AP64" i="39"/>
  <c r="AP74" i="39"/>
  <c r="AP62" i="39"/>
  <c r="AT63" i="42"/>
  <c r="AT65" i="42"/>
  <c r="AS78" i="42"/>
  <c r="AS73" i="42"/>
  <c r="AZ60" i="40"/>
  <c r="AZ59" i="40"/>
  <c r="AY63" i="40"/>
  <c r="AZ73" i="40"/>
  <c r="AZ74" i="40"/>
  <c r="BD63" i="38"/>
  <c r="BD82" i="38"/>
  <c r="BD72" i="38"/>
  <c r="BD80" i="38"/>
  <c r="BD70" i="38"/>
  <c r="BD78" i="38"/>
  <c r="BD81" i="38"/>
  <c r="BD69" i="38"/>
  <c r="BD68" i="38"/>
  <c r="BD77" i="38"/>
  <c r="BD74" i="38"/>
  <c r="BD60" i="38"/>
  <c r="BD62" i="38"/>
  <c r="BD66" i="38"/>
  <c r="BD59" i="38"/>
  <c r="BD73" i="38"/>
  <c r="BD71" i="38"/>
  <c r="AX80" i="38"/>
  <c r="AT74" i="38"/>
  <c r="BE78" i="38"/>
  <c r="AT61" i="38"/>
  <c r="AO69" i="38"/>
  <c r="AY76" i="38"/>
  <c r="BD58" i="38"/>
  <c r="BD67" i="38"/>
  <c r="BD79" i="38"/>
  <c r="AQ70" i="38"/>
  <c r="AU58" i="38"/>
  <c r="AQ63" i="38"/>
  <c r="AU64" i="38"/>
  <c r="AU68" i="38"/>
  <c r="AQ62" i="38"/>
  <c r="BA78" i="38"/>
  <c r="AU65" i="38"/>
  <c r="AR67" i="38"/>
  <c r="BA69" i="38"/>
  <c r="AU69" i="38"/>
  <c r="AZ77" i="38"/>
  <c r="AU62" i="38"/>
  <c r="AU71" i="38"/>
  <c r="AT60" i="38"/>
  <c r="AO62" i="38"/>
  <c r="AZ78" i="38"/>
  <c r="AN63" i="38"/>
  <c r="BA72" i="38"/>
  <c r="AW76" i="38"/>
  <c r="BB65" i="38"/>
  <c r="BB62" i="38"/>
  <c r="BB75" i="38"/>
  <c r="AW59" i="38"/>
  <c r="AU79" i="38"/>
  <c r="AZ66" i="38"/>
  <c r="AM73" i="38"/>
  <c r="BB82" i="38"/>
  <c r="BB58" i="38"/>
  <c r="BB72" i="38"/>
  <c r="BA80" i="38"/>
  <c r="BB74" i="38"/>
  <c r="BB80" i="38"/>
  <c r="AU73" i="38"/>
  <c r="AU74" i="38"/>
  <c r="AU72" i="38"/>
  <c r="AZ71" i="38"/>
  <c r="AN82" i="38"/>
  <c r="AO67" i="38"/>
  <c r="BA59" i="38"/>
  <c r="AR66" i="38"/>
  <c r="BA65" i="38"/>
  <c r="BB79" i="38"/>
  <c r="BB78" i="38"/>
  <c r="AW69" i="38"/>
  <c r="AU77" i="38"/>
  <c r="AU82" i="38"/>
  <c r="AU75" i="38"/>
  <c r="AT66" i="38"/>
  <c r="AZ59" i="38"/>
  <c r="AO61" i="38"/>
  <c r="BB71" i="38"/>
  <c r="AR68" i="38"/>
  <c r="AR74" i="38"/>
  <c r="BB70" i="38"/>
  <c r="BB67" i="38"/>
  <c r="AX72" i="38"/>
  <c r="AX67" i="38"/>
  <c r="AU63" i="38"/>
  <c r="AU66" i="38"/>
  <c r="AU81" i="38"/>
  <c r="AT64" i="38"/>
  <c r="AZ68" i="38"/>
  <c r="AN60" i="38"/>
  <c r="AO77" i="38"/>
  <c r="BF63" i="38"/>
  <c r="AM79" i="38"/>
  <c r="BF66" i="38"/>
  <c r="BF64" i="38"/>
  <c r="AN69" i="38"/>
  <c r="AR63" i="38"/>
  <c r="BF81" i="38"/>
  <c r="BF58" i="38"/>
  <c r="BA71" i="38"/>
  <c r="BA77" i="38"/>
  <c r="AW65" i="38"/>
  <c r="AN80" i="38"/>
  <c r="AM58" i="38"/>
  <c r="AO81" i="38"/>
  <c r="BF61" i="38"/>
  <c r="AR79" i="38"/>
  <c r="AR69" i="38"/>
  <c r="BF62" i="38"/>
  <c r="BA67" i="38"/>
  <c r="BA66" i="38"/>
  <c r="AX70" i="38"/>
  <c r="AV63" i="38"/>
  <c r="AN65" i="38"/>
  <c r="AN71" i="38"/>
  <c r="AO66" i="38"/>
  <c r="AO82" i="38"/>
  <c r="BD65" i="38"/>
  <c r="BD76" i="38"/>
  <c r="BD61" i="38"/>
  <c r="AW80" i="38"/>
  <c r="AY64" i="38"/>
  <c r="AR62" i="38"/>
  <c r="AR72" i="38"/>
  <c r="BF65" i="38"/>
  <c r="BB69" i="38"/>
  <c r="BB81" i="38"/>
  <c r="AX66" i="38"/>
  <c r="AU76" i="38"/>
  <c r="AV78" i="38"/>
  <c r="AT69" i="38"/>
  <c r="AZ61" i="38"/>
  <c r="AN66" i="38"/>
  <c r="AN74" i="38"/>
  <c r="BD75" i="38"/>
  <c r="AY77" i="38"/>
  <c r="BE80" i="38"/>
  <c r="AW77" i="38"/>
  <c r="AV66" i="38"/>
  <c r="AY66" i="38"/>
  <c r="AY59" i="38"/>
  <c r="AY80" i="38"/>
  <c r="AY63" i="38"/>
  <c r="AR61" i="38"/>
  <c r="AR82" i="38"/>
  <c r="AW58" i="38"/>
  <c r="AW82" i="38"/>
  <c r="AV65" i="38"/>
  <c r="AT81" i="38"/>
  <c r="AY70" i="38"/>
  <c r="AO60" i="38"/>
  <c r="AO76" i="38"/>
  <c r="AO58" i="38"/>
  <c r="AQ61" i="38"/>
  <c r="AR64" i="38"/>
  <c r="AQ73" i="38"/>
  <c r="AR80" i="38"/>
  <c r="BE72" i="38"/>
  <c r="BA76" i="38"/>
  <c r="AW71" i="38"/>
  <c r="AW79" i="38"/>
  <c r="AT70" i="38"/>
  <c r="AT78" i="38"/>
  <c r="AZ64" i="38"/>
  <c r="AY73" i="38"/>
  <c r="AY71" i="38"/>
  <c r="AN75" i="38"/>
  <c r="AN61" i="38"/>
  <c r="AN62" i="38"/>
  <c r="AO70" i="38"/>
  <c r="AO71" i="38"/>
  <c r="AR65" i="38"/>
  <c r="AR76" i="38"/>
  <c r="AW78" i="38"/>
  <c r="AV60" i="38"/>
  <c r="AT67" i="38"/>
  <c r="AT73" i="38"/>
  <c r="AY58" i="38"/>
  <c r="AY74" i="38"/>
  <c r="AZ70" i="38"/>
  <c r="AY79" i="38"/>
  <c r="AN73" i="38"/>
  <c r="AN64" i="38"/>
  <c r="AN70" i="38"/>
  <c r="AO59" i="38"/>
  <c r="AW73" i="38"/>
  <c r="AR71" i="38"/>
  <c r="AO63" i="38"/>
  <c r="AR78" i="38"/>
  <c r="AR75" i="38"/>
  <c r="AR77" i="38"/>
  <c r="AR70" i="38"/>
  <c r="BE70" i="38"/>
  <c r="BE81" i="38"/>
  <c r="BA74" i="38"/>
  <c r="BB60" i="38"/>
  <c r="AW63" i="38"/>
  <c r="AW62" i="38"/>
  <c r="AU70" i="38"/>
  <c r="AU80" i="38"/>
  <c r="AU59" i="38"/>
  <c r="AT76" i="38"/>
  <c r="AT82" i="38"/>
  <c r="AY68" i="38"/>
  <c r="AY60" i="38"/>
  <c r="AY69" i="38"/>
  <c r="AZ73" i="38"/>
  <c r="AN79" i="38"/>
  <c r="AN67" i="38"/>
  <c r="AN77" i="38"/>
  <c r="AM81" i="38"/>
  <c r="AO68" i="38"/>
  <c r="AO75" i="38"/>
  <c r="AO65" i="38"/>
  <c r="AM29" i="38"/>
  <c r="AE53" i="38" s="1"/>
  <c r="AV59" i="38"/>
  <c r="AR59" i="38"/>
  <c r="AO74" i="38"/>
  <c r="AQ64" i="38"/>
  <c r="AR81" i="38"/>
  <c r="AQ60" i="38"/>
  <c r="AR73" i="38"/>
  <c r="BF70" i="38"/>
  <c r="BE58" i="38"/>
  <c r="BB73" i="38"/>
  <c r="BB77" i="38"/>
  <c r="BB76" i="38"/>
  <c r="AX79" i="38"/>
  <c r="AV61" i="38"/>
  <c r="AU61" i="38"/>
  <c r="AV81" i="38"/>
  <c r="AV70" i="38"/>
  <c r="AT58" i="38"/>
  <c r="AT59" i="38"/>
  <c r="AY72" i="38"/>
  <c r="AZ81" i="38"/>
  <c r="AY82" i="38"/>
  <c r="AY61" i="38"/>
  <c r="AN81" i="38"/>
  <c r="AN76" i="38"/>
  <c r="AM68" i="38"/>
  <c r="AO78" i="38"/>
  <c r="AO80" i="38"/>
  <c r="AO73" i="38"/>
  <c r="BE82" i="38"/>
  <c r="AS64" i="38"/>
  <c r="BE77" i="38"/>
  <c r="BE75" i="38"/>
  <c r="AX73" i="38"/>
  <c r="AX58" i="38"/>
  <c r="AX82" i="38"/>
  <c r="AS66" i="38"/>
  <c r="AM59" i="38"/>
  <c r="AP74" i="38"/>
  <c r="BE68" i="38"/>
  <c r="BF82" i="38"/>
  <c r="AV73" i="38"/>
  <c r="AS79" i="38"/>
  <c r="AS62" i="38"/>
  <c r="AS71" i="38"/>
  <c r="AZ75" i="38"/>
  <c r="AZ79" i="38"/>
  <c r="AZ60" i="38"/>
  <c r="AZ74" i="38"/>
  <c r="AM69" i="38"/>
  <c r="AM71" i="38"/>
  <c r="AP75" i="38"/>
  <c r="AP62" i="38"/>
  <c r="AP76" i="38"/>
  <c r="AQ69" i="38"/>
  <c r="AQ77" i="38"/>
  <c r="AQ81" i="38"/>
  <c r="AQ79" i="38"/>
  <c r="BE60" i="38"/>
  <c r="BE63" i="38"/>
  <c r="BE74" i="38"/>
  <c r="BF71" i="38"/>
  <c r="BE65" i="38"/>
  <c r="BA79" i="38"/>
  <c r="BA82" i="38"/>
  <c r="BA73" i="38"/>
  <c r="AW60" i="38"/>
  <c r="AW72" i="38"/>
  <c r="AX64" i="38"/>
  <c r="AW68" i="38"/>
  <c r="AX68" i="38"/>
  <c r="AV77" i="38"/>
  <c r="AV67" i="38"/>
  <c r="AV82" i="38"/>
  <c r="AV75" i="38"/>
  <c r="AT68" i="38"/>
  <c r="AT77" i="38"/>
  <c r="AS80" i="38"/>
  <c r="AS59" i="38"/>
  <c r="AS72" i="38"/>
  <c r="AS69" i="38"/>
  <c r="AZ67" i="38"/>
  <c r="AM60" i="38"/>
  <c r="AM63" i="38"/>
  <c r="AM74" i="38"/>
  <c r="AM62" i="38"/>
  <c r="AM67" i="38"/>
  <c r="AP65" i="38"/>
  <c r="AP73" i="38"/>
  <c r="AS68" i="38"/>
  <c r="AQ68" i="38"/>
  <c r="BF75" i="38"/>
  <c r="BE67" i="38"/>
  <c r="BE66" i="38"/>
  <c r="BF77" i="38"/>
  <c r="BF74" i="38"/>
  <c r="BF68" i="38"/>
  <c r="BA68" i="38"/>
  <c r="BA58" i="38"/>
  <c r="BA81" i="38"/>
  <c r="BA60" i="38"/>
  <c r="AX62" i="38"/>
  <c r="AX65" i="38"/>
  <c r="AX75" i="38"/>
  <c r="AX71" i="38"/>
  <c r="AV76" i="38"/>
  <c r="AV71" i="38"/>
  <c r="AV68" i="38"/>
  <c r="AS78" i="38"/>
  <c r="AS82" i="38"/>
  <c r="AT62" i="38"/>
  <c r="AT75" i="38"/>
  <c r="AT72" i="38"/>
  <c r="AZ65" i="38"/>
  <c r="AZ63" i="38"/>
  <c r="AZ82" i="38"/>
  <c r="AM76" i="38"/>
  <c r="AM66" i="38"/>
  <c r="AM65" i="38"/>
  <c r="AP69" i="38"/>
  <c r="AP72" i="38"/>
  <c r="AP66" i="38"/>
  <c r="AS76" i="38"/>
  <c r="AM80" i="38"/>
  <c r="AP81" i="38"/>
  <c r="AQ59" i="38"/>
  <c r="AX59" i="38"/>
  <c r="AX60" i="38"/>
  <c r="AS61" i="38"/>
  <c r="AM64" i="38"/>
  <c r="AP71" i="38"/>
  <c r="AQ66" i="38"/>
  <c r="AQ67" i="38"/>
  <c r="BE69" i="38"/>
  <c r="BF60" i="38"/>
  <c r="BA70" i="38"/>
  <c r="AX69" i="38"/>
  <c r="AV58" i="38"/>
  <c r="AP64" i="38"/>
  <c r="AQ78" i="38"/>
  <c r="AQ72" i="38"/>
  <c r="AQ76" i="38"/>
  <c r="AQ82" i="38"/>
  <c r="BF59" i="38"/>
  <c r="BE76" i="38"/>
  <c r="BF69" i="38"/>
  <c r="BF78" i="38"/>
  <c r="BF80" i="38"/>
  <c r="BE73" i="38"/>
  <c r="BA75" i="38"/>
  <c r="BB61" i="38"/>
  <c r="BB59" i="38"/>
  <c r="BB63" i="38"/>
  <c r="BA61" i="38"/>
  <c r="AW67" i="38"/>
  <c r="AW70" i="38"/>
  <c r="AW61" i="38"/>
  <c r="AW74" i="38"/>
  <c r="AX74" i="38"/>
  <c r="AX76" i="38"/>
  <c r="AV72" i="38"/>
  <c r="AV64" i="38"/>
  <c r="AV74" i="38"/>
  <c r="AV79" i="38"/>
  <c r="AV62" i="38"/>
  <c r="AS73" i="38"/>
  <c r="AS70" i="38"/>
  <c r="AT71" i="38"/>
  <c r="AT65" i="38"/>
  <c r="AS60" i="38"/>
  <c r="AS77" i="38"/>
  <c r="AZ69" i="38"/>
  <c r="AZ72" i="38"/>
  <c r="AY62" i="38"/>
  <c r="AZ76" i="38"/>
  <c r="AY81" i="38"/>
  <c r="AZ80" i="38"/>
  <c r="AM70" i="38"/>
  <c r="AM82" i="38"/>
  <c r="AN68" i="38"/>
  <c r="AM75" i="38"/>
  <c r="AP59" i="38"/>
  <c r="AP58" i="38"/>
  <c r="AP78" i="38"/>
  <c r="AO64" i="38"/>
  <c r="AP77" i="38"/>
  <c r="AO79" i="38"/>
  <c r="AS67" i="38"/>
  <c r="AX81" i="38"/>
  <c r="AS63" i="38"/>
  <c r="AP68" i="38"/>
  <c r="AQ75" i="38"/>
  <c r="AQ58" i="38"/>
  <c r="AQ71" i="38"/>
  <c r="BE64" i="38"/>
  <c r="BE62" i="38"/>
  <c r="BE79" i="38"/>
  <c r="AS65" i="38"/>
  <c r="AM61" i="38"/>
  <c r="AM77" i="38"/>
  <c r="AP61" i="38"/>
  <c r="AQ65" i="38"/>
  <c r="AQ80" i="38"/>
  <c r="BE71" i="38"/>
  <c r="AX61" i="38"/>
  <c r="AP70" i="38"/>
  <c r="AR60" i="38"/>
  <c r="BE61" i="38"/>
  <c r="BF73" i="38"/>
  <c r="BF67" i="38"/>
  <c r="BF72" i="38"/>
  <c r="BF79" i="38"/>
  <c r="BA62" i="38"/>
  <c r="BB68" i="38"/>
  <c r="BA64" i="38"/>
  <c r="BB66" i="38"/>
  <c r="AX63" i="38"/>
  <c r="AW66" i="38"/>
  <c r="AW75" i="38"/>
  <c r="AW64" i="38"/>
  <c r="AX77" i="38"/>
  <c r="AV69" i="38"/>
  <c r="AU60" i="38"/>
  <c r="AU78" i="38"/>
  <c r="AS74" i="38"/>
  <c r="AS58" i="38"/>
  <c r="AT79" i="38"/>
  <c r="AS81" i="38"/>
  <c r="AT63" i="38"/>
  <c r="AZ62" i="38"/>
  <c r="AY75" i="38"/>
  <c r="AY78" i="38"/>
  <c r="AY65" i="38"/>
  <c r="AN59" i="38"/>
  <c r="AM72" i="38"/>
  <c r="AN72" i="38"/>
  <c r="AN58" i="38"/>
  <c r="AP80" i="38"/>
  <c r="AP63" i="38"/>
  <c r="AP79" i="38"/>
  <c r="AP67" i="38"/>
  <c r="AP60" i="38"/>
  <c r="BA31" i="37"/>
  <c r="BA65" i="37" s="1"/>
  <c r="BH27" i="37"/>
  <c r="BD31" i="37"/>
  <c r="BD81" i="37" s="1"/>
  <c r="BI27" i="37"/>
  <c r="BC31" i="37"/>
  <c r="BC60" i="37" s="1"/>
  <c r="AX31" i="37"/>
  <c r="AX81" i="37" s="1"/>
  <c r="AW31" i="37"/>
  <c r="AW58" i="37" s="1"/>
  <c r="BB72" i="37"/>
  <c r="BB59" i="37"/>
  <c r="BB70" i="37"/>
  <c r="BB61" i="37"/>
  <c r="BB79" i="37"/>
  <c r="BB68" i="37"/>
  <c r="BB63" i="37"/>
  <c r="BB82" i="37"/>
  <c r="BB81" i="37"/>
  <c r="BB66" i="37"/>
  <c r="BB76" i="37"/>
  <c r="AM31" i="37"/>
  <c r="AM72" i="37" s="1"/>
  <c r="AN31" i="37"/>
  <c r="AN79" i="37" s="1"/>
  <c r="BA27" i="37"/>
  <c r="BB80" i="37"/>
  <c r="AY31" i="37"/>
  <c r="AY80" i="37" s="1"/>
  <c r="BG27" i="37"/>
  <c r="AZ31" i="37"/>
  <c r="AZ70" i="37" s="1"/>
  <c r="BB64" i="37"/>
  <c r="BB69" i="37"/>
  <c r="BB75" i="37"/>
  <c r="BE31" i="37"/>
  <c r="BE63" i="37" s="1"/>
  <c r="BJ27" i="37"/>
  <c r="BF31" i="37"/>
  <c r="BF77" i="37" s="1"/>
  <c r="BB71" i="37"/>
  <c r="BC27" i="37"/>
  <c r="AR31" i="37"/>
  <c r="AR70" i="37" s="1"/>
  <c r="AQ31" i="37"/>
  <c r="AQ80" i="37" s="1"/>
  <c r="AP31" i="37"/>
  <c r="AP82" i="37" s="1"/>
  <c r="BB27" i="37"/>
  <c r="AO31" i="37"/>
  <c r="AO58" i="37" s="1"/>
  <c r="BB67" i="37"/>
  <c r="BB58" i="37"/>
  <c r="BB74" i="37"/>
  <c r="BB60" i="37"/>
  <c r="BB62" i="37"/>
  <c r="BB77" i="37"/>
  <c r="BB78" i="37"/>
  <c r="AU31" i="37"/>
  <c r="AU78" i="37" s="1"/>
  <c r="BE27" i="37"/>
  <c r="AV31" i="37"/>
  <c r="AV82" i="37" s="1"/>
  <c r="BB65" i="37"/>
  <c r="AT31" i="37"/>
  <c r="AT81" i="37" s="1"/>
  <c r="BD27" i="37"/>
  <c r="AS31" i="37"/>
  <c r="AS73" i="37" s="1"/>
  <c r="AZ6" i="36"/>
  <c r="AQ73" i="36"/>
  <c r="AQ123" i="36" s="1"/>
  <c r="AR73" i="36"/>
  <c r="AR101" i="36" s="1"/>
  <c r="AT73" i="36"/>
  <c r="AT123" i="36" s="1"/>
  <c r="AS73" i="36"/>
  <c r="AS121" i="36" s="1"/>
  <c r="BA6" i="36"/>
  <c r="AZ73" i="36"/>
  <c r="AZ104" i="36" s="1"/>
  <c r="BD6" i="36"/>
  <c r="AY73" i="36"/>
  <c r="AY124" i="36" s="1"/>
  <c r="AL73" i="36"/>
  <c r="AL107" i="36" s="1"/>
  <c r="AK73" i="36"/>
  <c r="AK121" i="36" s="1"/>
  <c r="BC73" i="36"/>
  <c r="BC112" i="36" s="1"/>
  <c r="BD73" i="36"/>
  <c r="BD102" i="36" s="1"/>
  <c r="BF6" i="36"/>
  <c r="AO73" i="36"/>
  <c r="AO114" i="36" s="1"/>
  <c r="AY6" i="36"/>
  <c r="AP73" i="36"/>
  <c r="AP114" i="36" s="1"/>
  <c r="AN73" i="36"/>
  <c r="AN114" i="36" s="1"/>
  <c r="AM73" i="36"/>
  <c r="AM106" i="36" s="1"/>
  <c r="BC6" i="36"/>
  <c r="AX73" i="36"/>
  <c r="AX100" i="36" s="1"/>
  <c r="AW73" i="36"/>
  <c r="AW115" i="36" s="1"/>
  <c r="AV73" i="36"/>
  <c r="AV103" i="36" s="1"/>
  <c r="BB6" i="36"/>
  <c r="AU73" i="36"/>
  <c r="AU116" i="36" s="1"/>
  <c r="BB73" i="36"/>
  <c r="BB105" i="36" s="1"/>
  <c r="BA73" i="36"/>
  <c r="BA105" i="36" s="1"/>
  <c r="BE6" i="36"/>
  <c r="AR31" i="35"/>
  <c r="AR78" i="35" s="1"/>
  <c r="AQ31" i="35"/>
  <c r="AQ69" i="35" s="1"/>
  <c r="BC27" i="35"/>
  <c r="AM31" i="35"/>
  <c r="AM61" i="35" s="1"/>
  <c r="AP31" i="35"/>
  <c r="AP66" i="35" s="1"/>
  <c r="AN31" i="35"/>
  <c r="AN63" i="35" s="1"/>
  <c r="AO31" i="35"/>
  <c r="AO80" i="35" s="1"/>
  <c r="BA27" i="35"/>
  <c r="BA31" i="35"/>
  <c r="BA76" i="35" s="1"/>
  <c r="BB27" i="35"/>
  <c r="BB31" i="35"/>
  <c r="BB74" i="35" s="1"/>
  <c r="BH27" i="35"/>
  <c r="AV31" i="35"/>
  <c r="AV81" i="35" s="1"/>
  <c r="AU31" i="35"/>
  <c r="AU67" i="35" s="1"/>
  <c r="BE27" i="35"/>
  <c r="BG27" i="35"/>
  <c r="AZ31" i="35"/>
  <c r="AZ66" i="35" s="1"/>
  <c r="AY31" i="35"/>
  <c r="AY78" i="35" s="1"/>
  <c r="BD31" i="35"/>
  <c r="BD60" i="35" s="1"/>
  <c r="BC31" i="35"/>
  <c r="BC79" i="35" s="1"/>
  <c r="BI27" i="35"/>
  <c r="AS31" i="35"/>
  <c r="AS77" i="35" s="1"/>
  <c r="BD27" i="35"/>
  <c r="AT31" i="35"/>
  <c r="AT67" i="35" s="1"/>
  <c r="AX31" i="35"/>
  <c r="AX81" i="35" s="1"/>
  <c r="AW31" i="35"/>
  <c r="AW82" i="35" s="1"/>
  <c r="BF27" i="35"/>
  <c r="BJ27" i="35"/>
  <c r="BF31" i="35"/>
  <c r="BF75" i="35" s="1"/>
  <c r="BE31" i="35"/>
  <c r="BE73" i="35" s="1"/>
  <c r="BG30" i="36" l="1"/>
  <c r="BG6" i="36"/>
  <c r="AM105" i="36"/>
  <c r="AO100" i="36"/>
  <c r="AO104" i="36"/>
  <c r="BA68" i="37"/>
  <c r="BA70" i="37"/>
  <c r="BA71" i="37"/>
  <c r="BA79" i="37"/>
  <c r="BA66" i="37"/>
  <c r="BA69" i="37"/>
  <c r="BA74" i="37"/>
  <c r="BA67" i="37"/>
  <c r="BA77" i="37"/>
  <c r="BA62" i="37"/>
  <c r="BA60" i="37"/>
  <c r="BA76" i="37"/>
  <c r="BA58" i="37"/>
  <c r="BA61" i="37"/>
  <c r="BA75" i="37"/>
  <c r="BA72" i="37"/>
  <c r="BA73" i="37"/>
  <c r="BA59" i="37"/>
  <c r="BA81" i="37"/>
  <c r="BA78" i="37"/>
  <c r="BA64" i="37"/>
  <c r="BA63" i="37"/>
  <c r="BA82" i="37"/>
  <c r="BA80" i="37"/>
  <c r="BD82" i="37"/>
  <c r="BD78" i="37"/>
  <c r="BD61" i="37"/>
  <c r="BD67" i="37"/>
  <c r="BD68" i="37"/>
  <c r="BD72" i="37"/>
  <c r="BD64" i="37"/>
  <c r="BD70" i="37"/>
  <c r="BD79" i="37"/>
  <c r="BD59" i="37"/>
  <c r="BD69" i="37"/>
  <c r="BD77" i="37"/>
  <c r="AX77" i="37"/>
  <c r="BD62" i="37"/>
  <c r="BD66" i="37"/>
  <c r="BD71" i="37"/>
  <c r="BD73" i="37"/>
  <c r="BD63" i="37"/>
  <c r="BD65" i="37"/>
  <c r="BD80" i="37"/>
  <c r="AR58" i="37"/>
  <c r="AX70" i="37"/>
  <c r="AW60" i="37"/>
  <c r="BC75" i="37"/>
  <c r="AU66" i="37"/>
  <c r="BD60" i="37"/>
  <c r="BC70" i="37"/>
  <c r="BC79" i="37"/>
  <c r="AZ81" i="37"/>
  <c r="BD76" i="37"/>
  <c r="AW74" i="37"/>
  <c r="BC77" i="37"/>
  <c r="AW68" i="37"/>
  <c r="AW67" i="37"/>
  <c r="AY65" i="37"/>
  <c r="BC64" i="37"/>
  <c r="AZ66" i="37"/>
  <c r="AM66" i="37"/>
  <c r="AV71" i="37"/>
  <c r="AU58" i="37"/>
  <c r="AX62" i="37"/>
  <c r="AU62" i="37"/>
  <c r="AR77" i="37"/>
  <c r="BC72" i="37"/>
  <c r="BC81" i="37"/>
  <c r="AV80" i="37"/>
  <c r="BC59" i="37"/>
  <c r="AT66" i="37"/>
  <c r="AU59" i="37"/>
  <c r="AV74" i="37"/>
  <c r="BC71" i="37"/>
  <c r="BC61" i="37"/>
  <c r="BC69" i="37"/>
  <c r="AW79" i="37"/>
  <c r="AW78" i="37"/>
  <c r="AW81" i="37"/>
  <c r="AW76" i="37"/>
  <c r="AX76" i="37"/>
  <c r="AW63" i="37"/>
  <c r="AN80" i="37"/>
  <c r="AN75" i="37"/>
  <c r="AO78" i="37"/>
  <c r="AW62" i="37"/>
  <c r="AX58" i="37"/>
  <c r="AV60" i="37"/>
  <c r="AP77" i="37"/>
  <c r="AW77" i="37"/>
  <c r="BE78" i="37"/>
  <c r="AZ71" i="37"/>
  <c r="AW64" i="37"/>
  <c r="AN59" i="37"/>
  <c r="AW61" i="37"/>
  <c r="AW72" i="37"/>
  <c r="AW75" i="37"/>
  <c r="AW69" i="37"/>
  <c r="AW65" i="37"/>
  <c r="AW66" i="37"/>
  <c r="AW80" i="37"/>
  <c r="BF82" i="37"/>
  <c r="AZ82" i="37"/>
  <c r="AN60" i="37"/>
  <c r="AW73" i="37"/>
  <c r="AX64" i="37"/>
  <c r="BD75" i="37"/>
  <c r="AW70" i="37"/>
  <c r="AT64" i="37"/>
  <c r="AP70" i="37"/>
  <c r="AW82" i="37"/>
  <c r="AW59" i="37"/>
  <c r="AZ67" i="37"/>
  <c r="AN64" i="37"/>
  <c r="AW71" i="37"/>
  <c r="AX75" i="37"/>
  <c r="AQ66" i="37"/>
  <c r="AR60" i="37"/>
  <c r="BC67" i="37"/>
  <c r="BC62" i="37"/>
  <c r="AV70" i="37"/>
  <c r="AV81" i="37"/>
  <c r="AQ77" i="37"/>
  <c r="AQ74" i="37"/>
  <c r="AQ79" i="37"/>
  <c r="BC74" i="37"/>
  <c r="BC76" i="37"/>
  <c r="BC65" i="37"/>
  <c r="AQ62" i="37"/>
  <c r="BC82" i="37"/>
  <c r="AR79" i="37"/>
  <c r="AQ68" i="37"/>
  <c r="AR59" i="37"/>
  <c r="BE73" i="37"/>
  <c r="BC66" i="37"/>
  <c r="AZ79" i="37"/>
  <c r="AN61" i="37"/>
  <c r="BC68" i="37"/>
  <c r="BC80" i="37"/>
  <c r="AX68" i="37"/>
  <c r="AR66" i="37"/>
  <c r="BC73" i="37"/>
  <c r="BC78" i="37"/>
  <c r="AQ76" i="37"/>
  <c r="AQ78" i="37"/>
  <c r="AR67" i="37"/>
  <c r="AN69" i="37"/>
  <c r="BC63" i="37"/>
  <c r="AR62" i="37"/>
  <c r="AQ75" i="37"/>
  <c r="BC58" i="37"/>
  <c r="AQ58" i="37"/>
  <c r="AQ81" i="37"/>
  <c r="AR80" i="37"/>
  <c r="BE65" i="37"/>
  <c r="AY81" i="37"/>
  <c r="AY82" i="37"/>
  <c r="AN58" i="37"/>
  <c r="AX67" i="37"/>
  <c r="AX61" i="37"/>
  <c r="BD74" i="37"/>
  <c r="BD58" i="37"/>
  <c r="AU67" i="37"/>
  <c r="AP73" i="37"/>
  <c r="AM29" i="37"/>
  <c r="AE53" i="37" s="1"/>
  <c r="AT75" i="37"/>
  <c r="AV69" i="37"/>
  <c r="AU82" i="37"/>
  <c r="AV66" i="37"/>
  <c r="AV79" i="37"/>
  <c r="AP58" i="37"/>
  <c r="AP75" i="37"/>
  <c r="AY66" i="37"/>
  <c r="AY75" i="37"/>
  <c r="AS82" i="37"/>
  <c r="AS80" i="37"/>
  <c r="AV59" i="37"/>
  <c r="AU69" i="37"/>
  <c r="AV73" i="37"/>
  <c r="AU80" i="37"/>
  <c r="AU71" i="37"/>
  <c r="AO67" i="37"/>
  <c r="AP79" i="37"/>
  <c r="AR76" i="37"/>
  <c r="AQ65" i="37"/>
  <c r="AR65" i="37"/>
  <c r="AQ64" i="37"/>
  <c r="BE62" i="37"/>
  <c r="BE59" i="37"/>
  <c r="AY58" i="37"/>
  <c r="AZ74" i="37"/>
  <c r="AZ59" i="37"/>
  <c r="AN78" i="37"/>
  <c r="AN65" i="37"/>
  <c r="AN81" i="37"/>
  <c r="AS66" i="37"/>
  <c r="AY59" i="37"/>
  <c r="AS62" i="37"/>
  <c r="AU70" i="37"/>
  <c r="AU77" i="37"/>
  <c r="AP74" i="37"/>
  <c r="AP64" i="37"/>
  <c r="AY64" i="37"/>
  <c r="AV61" i="37"/>
  <c r="AU73" i="37"/>
  <c r="AV76" i="37"/>
  <c r="AU79" i="37"/>
  <c r="AY74" i="37"/>
  <c r="AN67" i="37"/>
  <c r="AX63" i="37"/>
  <c r="AS60" i="37"/>
  <c r="AS67" i="37"/>
  <c r="AU65" i="37"/>
  <c r="AV65" i="37"/>
  <c r="AV75" i="37"/>
  <c r="AV67" i="37"/>
  <c r="AU75" i="37"/>
  <c r="AU60" i="37"/>
  <c r="AP59" i="37"/>
  <c r="AP61" i="37"/>
  <c r="AQ71" i="37"/>
  <c r="AR69" i="37"/>
  <c r="AQ82" i="37"/>
  <c r="BE72" i="37"/>
  <c r="BE76" i="37"/>
  <c r="AZ72" i="37"/>
  <c r="AZ61" i="37"/>
  <c r="AZ73" i="37"/>
  <c r="AZ80" i="37"/>
  <c r="AN76" i="37"/>
  <c r="AN68" i="37"/>
  <c r="AN63" i="37"/>
  <c r="AX72" i="37"/>
  <c r="AX66" i="37"/>
  <c r="AU63" i="37"/>
  <c r="AU76" i="37"/>
  <c r="AU64" i="37"/>
  <c r="AY69" i="37"/>
  <c r="AS59" i="37"/>
  <c r="AU61" i="37"/>
  <c r="AV62" i="37"/>
  <c r="AP72" i="37"/>
  <c r="BE81" i="37"/>
  <c r="AY61" i="37"/>
  <c r="AN66" i="37"/>
  <c r="AX82" i="37"/>
  <c r="AX73" i="37"/>
  <c r="AX60" i="37"/>
  <c r="AX59" i="37"/>
  <c r="AX79" i="37"/>
  <c r="AX71" i="37"/>
  <c r="AX65" i="37"/>
  <c r="AT71" i="37"/>
  <c r="AS72" i="37"/>
  <c r="AV72" i="37"/>
  <c r="AU74" i="37"/>
  <c r="AV64" i="37"/>
  <c r="AU72" i="37"/>
  <c r="AV78" i="37"/>
  <c r="AU68" i="37"/>
  <c r="AX80" i="37"/>
  <c r="AP67" i="37"/>
  <c r="AP69" i="37"/>
  <c r="AR72" i="37"/>
  <c r="AQ73" i="37"/>
  <c r="AQ59" i="37"/>
  <c r="BE67" i="37"/>
  <c r="BE58" i="37"/>
  <c r="AZ76" i="37"/>
  <c r="AZ63" i="37"/>
  <c r="AZ77" i="37"/>
  <c r="AN73" i="37"/>
  <c r="AN71" i="37"/>
  <c r="AX74" i="37"/>
  <c r="AX78" i="37"/>
  <c r="AX69" i="37"/>
  <c r="AM62" i="37"/>
  <c r="AT62" i="37"/>
  <c r="AT72" i="37"/>
  <c r="AT76" i="37"/>
  <c r="AT78" i="37"/>
  <c r="AO63" i="37"/>
  <c r="AO65" i="37"/>
  <c r="BF70" i="37"/>
  <c r="BE71" i="37"/>
  <c r="BE77" i="37"/>
  <c r="BE82" i="37"/>
  <c r="AM73" i="37"/>
  <c r="AM82" i="37"/>
  <c r="AM79" i="37"/>
  <c r="AM81" i="37"/>
  <c r="AT79" i="37"/>
  <c r="AS79" i="37"/>
  <c r="AS64" i="37"/>
  <c r="AS63" i="37"/>
  <c r="AS74" i="37"/>
  <c r="AS81" i="37"/>
  <c r="AV77" i="37"/>
  <c r="AV58" i="37"/>
  <c r="AV63" i="37"/>
  <c r="AO71" i="37"/>
  <c r="AP66" i="37"/>
  <c r="AO75" i="37"/>
  <c r="AP68" i="37"/>
  <c r="AO61" i="37"/>
  <c r="AO66" i="37"/>
  <c r="AR82" i="37"/>
  <c r="AQ69" i="37"/>
  <c r="AR63" i="37"/>
  <c r="AR74" i="37"/>
  <c r="AR81" i="37"/>
  <c r="AR78" i="37"/>
  <c r="BF62" i="37"/>
  <c r="BF58" i="37"/>
  <c r="BF66" i="37"/>
  <c r="BF76" i="37"/>
  <c r="BF75" i="37"/>
  <c r="BF80" i="37"/>
  <c r="BE79" i="37"/>
  <c r="AY63" i="37"/>
  <c r="AZ64" i="37"/>
  <c r="AY62" i="37"/>
  <c r="AY73" i="37"/>
  <c r="AY77" i="37"/>
  <c r="AZ78" i="37"/>
  <c r="AM59" i="37"/>
  <c r="AM75" i="37"/>
  <c r="AM74" i="37"/>
  <c r="AM78" i="37"/>
  <c r="AN82" i="37"/>
  <c r="AO59" i="37"/>
  <c r="AO81" i="37"/>
  <c r="AO74" i="37"/>
  <c r="BF79" i="37"/>
  <c r="AM58" i="37"/>
  <c r="AT61" i="37"/>
  <c r="AS75" i="37"/>
  <c r="AT60" i="37"/>
  <c r="AO60" i="37"/>
  <c r="BF65" i="37"/>
  <c r="AM65" i="37"/>
  <c r="AM63" i="37"/>
  <c r="AT58" i="37"/>
  <c r="AS65" i="37"/>
  <c r="AO62" i="37"/>
  <c r="AP71" i="37"/>
  <c r="AP60" i="37"/>
  <c r="AP78" i="37"/>
  <c r="AO77" i="37"/>
  <c r="AO82" i="37"/>
  <c r="AQ61" i="37"/>
  <c r="AQ72" i="37"/>
  <c r="BE80" i="37"/>
  <c r="BE70" i="37"/>
  <c r="BF81" i="37"/>
  <c r="BF64" i="37"/>
  <c r="BF69" i="37"/>
  <c r="AY78" i="37"/>
  <c r="AY68" i="37"/>
  <c r="AZ60" i="37"/>
  <c r="AZ62" i="37"/>
  <c r="AY72" i="37"/>
  <c r="AM67" i="37"/>
  <c r="AM69" i="37"/>
  <c r="AO68" i="37"/>
  <c r="AO69" i="37"/>
  <c r="BF61" i="37"/>
  <c r="AM64" i="37"/>
  <c r="AM80" i="37"/>
  <c r="AS77" i="37"/>
  <c r="AT67" i="37"/>
  <c r="AS70" i="37"/>
  <c r="BE68" i="37"/>
  <c r="BF78" i="37"/>
  <c r="BE66" i="37"/>
  <c r="AM68" i="37"/>
  <c r="AS68" i="37"/>
  <c r="AS58" i="37"/>
  <c r="AT73" i="37"/>
  <c r="AT69" i="37"/>
  <c r="AT77" i="37"/>
  <c r="AT59" i="37"/>
  <c r="AT70" i="37"/>
  <c r="AT68" i="37"/>
  <c r="AS78" i="37"/>
  <c r="AU81" i="37"/>
  <c r="AO80" i="37"/>
  <c r="AP63" i="37"/>
  <c r="AO72" i="37"/>
  <c r="AP62" i="37"/>
  <c r="AP81" i="37"/>
  <c r="AP80" i="37"/>
  <c r="AO79" i="37"/>
  <c r="AQ63" i="37"/>
  <c r="AQ60" i="37"/>
  <c r="AQ70" i="37"/>
  <c r="AR68" i="37"/>
  <c r="AQ67" i="37"/>
  <c r="AR75" i="37"/>
  <c r="BF71" i="37"/>
  <c r="BF68" i="37"/>
  <c r="BE60" i="37"/>
  <c r="BF59" i="37"/>
  <c r="BE75" i="37"/>
  <c r="BE69" i="37"/>
  <c r="BE74" i="37"/>
  <c r="AY76" i="37"/>
  <c r="AY79" i="37"/>
  <c r="AZ58" i="37"/>
  <c r="AZ69" i="37"/>
  <c r="AZ65" i="37"/>
  <c r="AY67" i="37"/>
  <c r="AZ75" i="37"/>
  <c r="AM70" i="37"/>
  <c r="AM61" i="37"/>
  <c r="AN70" i="37"/>
  <c r="AM77" i="37"/>
  <c r="AM71" i="37"/>
  <c r="AM76" i="37"/>
  <c r="AM60" i="37"/>
  <c r="AT65" i="37"/>
  <c r="BF60" i="37"/>
  <c r="AO70" i="37"/>
  <c r="BF74" i="37"/>
  <c r="BE61" i="37"/>
  <c r="AT82" i="37"/>
  <c r="AS69" i="37"/>
  <c r="AT80" i="37"/>
  <c r="AT63" i="37"/>
  <c r="AT74" i="37"/>
  <c r="AS76" i="37"/>
  <c r="AS61" i="37"/>
  <c r="AS71" i="37"/>
  <c r="AV68" i="37"/>
  <c r="AP76" i="37"/>
  <c r="AO64" i="37"/>
  <c r="AO73" i="37"/>
  <c r="AP65" i="37"/>
  <c r="AO76" i="37"/>
  <c r="AR64" i="37"/>
  <c r="AR61" i="37"/>
  <c r="AR71" i="37"/>
  <c r="AR73" i="37"/>
  <c r="BF73" i="37"/>
  <c r="BF63" i="37"/>
  <c r="BF67" i="37"/>
  <c r="BE64" i="37"/>
  <c r="BF72" i="37"/>
  <c r="AY71" i="37"/>
  <c r="AY60" i="37"/>
  <c r="AY70" i="37"/>
  <c r="AZ68" i="37"/>
  <c r="AN62" i="37"/>
  <c r="AN72" i="37"/>
  <c r="AN77" i="37"/>
  <c r="AN74" i="37"/>
  <c r="AP123" i="36"/>
  <c r="AS101" i="36"/>
  <c r="AS114" i="36"/>
  <c r="AP121" i="36"/>
  <c r="AT122" i="36"/>
  <c r="AW123" i="36"/>
  <c r="AT119" i="36"/>
  <c r="BA109" i="36"/>
  <c r="AP101" i="36"/>
  <c r="AP119" i="36"/>
  <c r="AR120" i="36"/>
  <c r="AP122" i="36"/>
  <c r="AT112" i="36"/>
  <c r="AP124" i="36"/>
  <c r="AY110" i="36"/>
  <c r="AT118" i="36"/>
  <c r="AN116" i="36"/>
  <c r="AV116" i="36"/>
  <c r="AN110" i="36"/>
  <c r="AM112" i="36"/>
  <c r="BD111" i="36"/>
  <c r="AV123" i="36"/>
  <c r="AM117" i="36"/>
  <c r="AN115" i="36"/>
  <c r="BD107" i="36"/>
  <c r="AN120" i="36"/>
  <c r="AN101" i="36"/>
  <c r="AY109" i="36"/>
  <c r="AS110" i="36"/>
  <c r="BD101" i="36"/>
  <c r="AN119" i="36"/>
  <c r="BA101" i="36"/>
  <c r="AM124" i="36"/>
  <c r="BD104" i="36"/>
  <c r="AK110" i="36"/>
  <c r="AY107" i="36"/>
  <c r="AS118" i="36"/>
  <c r="AR121" i="36"/>
  <c r="AL112" i="36"/>
  <c r="AW106" i="36"/>
  <c r="AL117" i="36"/>
  <c r="BA102" i="36"/>
  <c r="AX114" i="36"/>
  <c r="AW117" i="36"/>
  <c r="AP104" i="36"/>
  <c r="BD114" i="36"/>
  <c r="AR113" i="36"/>
  <c r="BA113" i="36"/>
  <c r="BA115" i="36"/>
  <c r="BA124" i="36"/>
  <c r="AM108" i="36"/>
  <c r="AQ121" i="36"/>
  <c r="AQ118" i="36"/>
  <c r="AW110" i="36"/>
  <c r="AV119" i="36"/>
  <c r="AM116" i="36"/>
  <c r="AQ104" i="36"/>
  <c r="AQ119" i="36"/>
  <c r="AW100" i="36"/>
  <c r="AW124" i="36"/>
  <c r="AW111" i="36"/>
  <c r="BA103" i="36"/>
  <c r="BA112" i="36"/>
  <c r="AW120" i="36"/>
  <c r="AR122" i="36"/>
  <c r="AK100" i="36"/>
  <c r="AK112" i="36"/>
  <c r="AY104" i="36"/>
  <c r="AY113" i="36"/>
  <c r="AY108" i="36"/>
  <c r="AT103" i="36"/>
  <c r="AT105" i="36"/>
  <c r="AR105" i="36"/>
  <c r="AQ103" i="36"/>
  <c r="BA100" i="36"/>
  <c r="BA119" i="36"/>
  <c r="BA120" i="36"/>
  <c r="BA121" i="36"/>
  <c r="AW107" i="36"/>
  <c r="AW109" i="36"/>
  <c r="AN100" i="36"/>
  <c r="AM109" i="36"/>
  <c r="AM115" i="36"/>
  <c r="AP116" i="36"/>
  <c r="AK103" i="36"/>
  <c r="AK109" i="36"/>
  <c r="AY112" i="36"/>
  <c r="AY101" i="36"/>
  <c r="AY116" i="36"/>
  <c r="AT121" i="36"/>
  <c r="AT114" i="36"/>
  <c r="AT104" i="36"/>
  <c r="AT124" i="36"/>
  <c r="AR104" i="36"/>
  <c r="AR108" i="36"/>
  <c r="AR114" i="36"/>
  <c r="AT120" i="36"/>
  <c r="AY122" i="36"/>
  <c r="AQ105" i="36"/>
  <c r="AN105" i="36"/>
  <c r="AN123" i="36"/>
  <c r="AK122" i="36"/>
  <c r="AY103" i="36"/>
  <c r="AT106" i="36"/>
  <c r="AT111" i="36"/>
  <c r="AR107" i="36"/>
  <c r="AR112" i="36"/>
  <c r="AR109" i="36"/>
  <c r="AR119" i="36"/>
  <c r="AY114" i="36"/>
  <c r="AY115" i="36"/>
  <c r="BA123" i="36"/>
  <c r="AM102" i="36"/>
  <c r="AT109" i="36"/>
  <c r="AQ108" i="36"/>
  <c r="BA108" i="36"/>
  <c r="BA106" i="36"/>
  <c r="BA116" i="36"/>
  <c r="BA114" i="36"/>
  <c r="AW103" i="36"/>
  <c r="AW105" i="36"/>
  <c r="AN109" i="36"/>
  <c r="AN112" i="36"/>
  <c r="AN102" i="36"/>
  <c r="AM119" i="36"/>
  <c r="AP110" i="36"/>
  <c r="AK115" i="36"/>
  <c r="AK104" i="36"/>
  <c r="AY118" i="36"/>
  <c r="AY111" i="36"/>
  <c r="AT110" i="36"/>
  <c r="AT113" i="36"/>
  <c r="AT107" i="36"/>
  <c r="AT117" i="36"/>
  <c r="AQ120" i="36"/>
  <c r="AQ114" i="36"/>
  <c r="AQ124" i="36"/>
  <c r="AK117" i="36"/>
  <c r="BA117" i="36"/>
  <c r="AM120" i="36"/>
  <c r="AK111" i="36"/>
  <c r="AY123" i="36"/>
  <c r="AQ106" i="36"/>
  <c r="BA111" i="36"/>
  <c r="BA107" i="36"/>
  <c r="BA110" i="36"/>
  <c r="BA118" i="36"/>
  <c r="BA104" i="36"/>
  <c r="BA122" i="36"/>
  <c r="AV118" i="36"/>
  <c r="AW122" i="36"/>
  <c r="AW102" i="36"/>
  <c r="AM101" i="36"/>
  <c r="AM113" i="36"/>
  <c r="AM107" i="36"/>
  <c r="AN122" i="36"/>
  <c r="AP111" i="36"/>
  <c r="AL121" i="36"/>
  <c r="AY102" i="36"/>
  <c r="AY120" i="36"/>
  <c r="AY100" i="36"/>
  <c r="AT102" i="36"/>
  <c r="AT115" i="36"/>
  <c r="AT116" i="36"/>
  <c r="AQ112" i="36"/>
  <c r="AR100" i="36"/>
  <c r="AR117" i="36"/>
  <c r="AR102" i="36"/>
  <c r="BB116" i="36"/>
  <c r="BB109" i="36"/>
  <c r="BB119" i="36"/>
  <c r="BB102" i="36"/>
  <c r="BB113" i="36"/>
  <c r="BB123" i="36"/>
  <c r="BB114" i="36"/>
  <c r="BB101" i="36"/>
  <c r="BB103" i="36"/>
  <c r="BB108" i="36"/>
  <c r="BB111" i="36"/>
  <c r="BB120" i="36"/>
  <c r="BB115" i="36"/>
  <c r="BB106" i="36"/>
  <c r="BB110" i="36"/>
  <c r="BB100" i="36"/>
  <c r="AO116" i="36"/>
  <c r="BC113" i="36"/>
  <c r="AZ109" i="36"/>
  <c r="AZ124" i="36"/>
  <c r="AZ113" i="36"/>
  <c r="AZ110" i="36"/>
  <c r="AZ119" i="36"/>
  <c r="AZ114" i="36"/>
  <c r="AZ123" i="36"/>
  <c r="AZ105" i="36"/>
  <c r="AZ101" i="36"/>
  <c r="AZ100" i="36"/>
  <c r="AZ115" i="36"/>
  <c r="AZ121" i="36"/>
  <c r="AZ118" i="36"/>
  <c r="AZ111" i="36"/>
  <c r="AZ106" i="36"/>
  <c r="AZ107" i="36"/>
  <c r="AZ120" i="36"/>
  <c r="AZ103" i="36"/>
  <c r="BB118" i="36"/>
  <c r="BB122" i="36"/>
  <c r="BB112" i="36"/>
  <c r="BB124" i="36"/>
  <c r="AV117" i="36"/>
  <c r="AU123" i="36"/>
  <c r="AX105" i="36"/>
  <c r="BD112" i="36"/>
  <c r="BD120" i="36"/>
  <c r="AZ116" i="36"/>
  <c r="AZ117" i="36"/>
  <c r="AZ102" i="36"/>
  <c r="AO118" i="36"/>
  <c r="AO113" i="36"/>
  <c r="AO108" i="36"/>
  <c r="AO107" i="36"/>
  <c r="AO117" i="36"/>
  <c r="AO115" i="36"/>
  <c r="AO103" i="36"/>
  <c r="AO110" i="36"/>
  <c r="AO112" i="36"/>
  <c r="AO105" i="36"/>
  <c r="AO123" i="36"/>
  <c r="AO119" i="36"/>
  <c r="AO109" i="36"/>
  <c r="AO102" i="36"/>
  <c r="AO124" i="36"/>
  <c r="AO111" i="36"/>
  <c r="BC123" i="36"/>
  <c r="BC121" i="36"/>
  <c r="BC105" i="36"/>
  <c r="BC115" i="36"/>
  <c r="BC101" i="36"/>
  <c r="BC103" i="36"/>
  <c r="BC110" i="36"/>
  <c r="BC108" i="36"/>
  <c r="BC117" i="36"/>
  <c r="BC106" i="36"/>
  <c r="BC120" i="36"/>
  <c r="BC102" i="36"/>
  <c r="BC122" i="36"/>
  <c r="BC100" i="36"/>
  <c r="BC114" i="36"/>
  <c r="BC107" i="36"/>
  <c r="BC124" i="36"/>
  <c r="BC109" i="36"/>
  <c r="AU103" i="36"/>
  <c r="AO121" i="36"/>
  <c r="AX123" i="36"/>
  <c r="AX112" i="36"/>
  <c r="AZ112" i="36"/>
  <c r="BB117" i="36"/>
  <c r="AU110" i="36"/>
  <c r="AO120" i="36"/>
  <c r="AO106" i="36"/>
  <c r="BC116" i="36"/>
  <c r="BD121" i="36"/>
  <c r="AZ122" i="36"/>
  <c r="AV110" i="36"/>
  <c r="AV112" i="36"/>
  <c r="AV109" i="36"/>
  <c r="AV122" i="36"/>
  <c r="AV115" i="36"/>
  <c r="AV101" i="36"/>
  <c r="AV102" i="36"/>
  <c r="AV108" i="36"/>
  <c r="AV104" i="36"/>
  <c r="AV114" i="36"/>
  <c r="AV107" i="36"/>
  <c r="AV121" i="36"/>
  <c r="AV100" i="36"/>
  <c r="AV120" i="36"/>
  <c r="AV124" i="36"/>
  <c r="AV111" i="36"/>
  <c r="AV106" i="36"/>
  <c r="BC118" i="36"/>
  <c r="AZ108" i="36"/>
  <c r="AU105" i="36"/>
  <c r="AV113" i="36"/>
  <c r="AX102" i="36"/>
  <c r="AX117" i="36"/>
  <c r="AO122" i="36"/>
  <c r="AO101" i="36"/>
  <c r="BD109" i="36"/>
  <c r="AL104" i="36"/>
  <c r="AL122" i="36"/>
  <c r="AL102" i="36"/>
  <c r="AL114" i="36"/>
  <c r="AL116" i="36"/>
  <c r="AL109" i="36"/>
  <c r="AL119" i="36"/>
  <c r="AL113" i="36"/>
  <c r="AL103" i="36"/>
  <c r="AL123" i="36"/>
  <c r="AL108" i="36"/>
  <c r="AL101" i="36"/>
  <c r="AL111" i="36"/>
  <c r="AL105" i="36"/>
  <c r="AL120" i="36"/>
  <c r="AL115" i="36"/>
  <c r="AL106" i="36"/>
  <c r="AL110" i="36"/>
  <c r="AL100" i="36"/>
  <c r="AU120" i="36"/>
  <c r="AU102" i="36"/>
  <c r="AU114" i="36"/>
  <c r="AU112" i="36"/>
  <c r="AU113" i="36"/>
  <c r="AU104" i="36"/>
  <c r="AU117" i="36"/>
  <c r="AU107" i="36"/>
  <c r="AU109" i="36"/>
  <c r="AU122" i="36"/>
  <c r="AU106" i="36"/>
  <c r="AU119" i="36"/>
  <c r="AU121" i="36"/>
  <c r="AU108" i="36"/>
  <c r="AU111" i="36"/>
  <c r="AU100" i="36"/>
  <c r="AU101" i="36"/>
  <c r="AU118" i="36"/>
  <c r="BC111" i="36"/>
  <c r="BB107" i="36"/>
  <c r="AU124" i="36"/>
  <c r="AX104" i="36"/>
  <c r="AX124" i="36"/>
  <c r="AX119" i="36"/>
  <c r="AX122" i="36"/>
  <c r="AX116" i="36"/>
  <c r="AX120" i="36"/>
  <c r="AX110" i="36"/>
  <c r="AX121" i="36"/>
  <c r="AX111" i="36"/>
  <c r="AX106" i="36"/>
  <c r="AX108" i="36"/>
  <c r="AX109" i="36"/>
  <c r="AX103" i="36"/>
  <c r="AX115" i="36"/>
  <c r="AX101" i="36"/>
  <c r="AX113" i="36"/>
  <c r="AX118" i="36"/>
  <c r="AV105" i="36"/>
  <c r="BD106" i="36"/>
  <c r="BD113" i="36"/>
  <c r="BD119" i="36"/>
  <c r="BD108" i="36"/>
  <c r="BD118" i="36"/>
  <c r="BD103" i="36"/>
  <c r="BD105" i="36"/>
  <c r="BD123" i="36"/>
  <c r="BD124" i="36"/>
  <c r="BD110" i="36"/>
  <c r="BD122" i="36"/>
  <c r="BD115" i="36"/>
  <c r="BD116" i="36"/>
  <c r="BD117" i="36"/>
  <c r="BC119" i="36"/>
  <c r="BB121" i="36"/>
  <c r="BB104" i="36"/>
  <c r="AU115" i="36"/>
  <c r="AX107" i="36"/>
  <c r="BD100" i="36"/>
  <c r="BC104" i="36"/>
  <c r="AL118" i="36"/>
  <c r="AL124" i="36"/>
  <c r="AS113" i="36"/>
  <c r="AS106" i="36"/>
  <c r="AS102" i="36"/>
  <c r="AS116" i="36"/>
  <c r="AS119" i="36"/>
  <c r="AS108" i="36"/>
  <c r="AS104" i="36"/>
  <c r="AS120" i="36"/>
  <c r="AS111" i="36"/>
  <c r="AS105" i="36"/>
  <c r="AS100" i="36"/>
  <c r="AS124" i="36"/>
  <c r="AS117" i="36"/>
  <c r="AS112" i="36"/>
  <c r="AS123" i="36"/>
  <c r="AS107" i="36"/>
  <c r="AS122" i="36"/>
  <c r="AS103" i="36"/>
  <c r="AS109" i="36"/>
  <c r="AS115" i="36"/>
  <c r="AP106" i="36"/>
  <c r="AP115" i="36"/>
  <c r="AK105" i="36"/>
  <c r="AQ113" i="36"/>
  <c r="AQ100" i="36"/>
  <c r="AQ107" i="36"/>
  <c r="AW104" i="36"/>
  <c r="AW108" i="36"/>
  <c r="AW113" i="36"/>
  <c r="AW118" i="36"/>
  <c r="AM122" i="36"/>
  <c r="AM114" i="36"/>
  <c r="AN111" i="36"/>
  <c r="AM110" i="36"/>
  <c r="AN118" i="36"/>
  <c r="AM103" i="36"/>
  <c r="AP118" i="36"/>
  <c r="AP109" i="36"/>
  <c r="AP107" i="36"/>
  <c r="AP100" i="36"/>
  <c r="AP105" i="36"/>
  <c r="AP112" i="36"/>
  <c r="AK124" i="36"/>
  <c r="AK120" i="36"/>
  <c r="AY105" i="36"/>
  <c r="AY121" i="36"/>
  <c r="AY117" i="36"/>
  <c r="AT100" i="36"/>
  <c r="AQ109" i="36"/>
  <c r="AQ102" i="36"/>
  <c r="AQ101" i="36"/>
  <c r="AR116" i="36"/>
  <c r="AQ122" i="36"/>
  <c r="AR103" i="36"/>
  <c r="AR110" i="36"/>
  <c r="AN103" i="36"/>
  <c r="AQ115" i="36"/>
  <c r="AN124" i="36"/>
  <c r="AN113" i="36"/>
  <c r="AN106" i="36"/>
  <c r="AK116" i="36"/>
  <c r="AK118" i="36"/>
  <c r="AK106" i="36"/>
  <c r="AW114" i="36"/>
  <c r="AW112" i="36"/>
  <c r="AW116" i="36"/>
  <c r="AW121" i="36"/>
  <c r="AW101" i="36"/>
  <c r="AM121" i="36"/>
  <c r="AM100" i="36"/>
  <c r="AN104" i="36"/>
  <c r="AM118" i="36"/>
  <c r="AM104" i="36"/>
  <c r="AM111" i="36"/>
  <c r="AP102" i="36"/>
  <c r="AP103" i="36"/>
  <c r="AP108" i="36"/>
  <c r="AP113" i="36"/>
  <c r="AP120" i="36"/>
  <c r="AK119" i="36"/>
  <c r="AK102" i="36"/>
  <c r="AK101" i="36"/>
  <c r="AY106" i="36"/>
  <c r="AT101" i="36"/>
  <c r="AT108" i="36"/>
  <c r="AR123" i="36"/>
  <c r="AQ110" i="36"/>
  <c r="AR115" i="36"/>
  <c r="AR124" i="36"/>
  <c r="AR106" i="36"/>
  <c r="AR111" i="36"/>
  <c r="AR118" i="36"/>
  <c r="AM123" i="36"/>
  <c r="AK123" i="36"/>
  <c r="AK113" i="36"/>
  <c r="AW119" i="36"/>
  <c r="AN108" i="36"/>
  <c r="AN117" i="36"/>
  <c r="AN121" i="36"/>
  <c r="AN107" i="36"/>
  <c r="AP117" i="36"/>
  <c r="AK108" i="36"/>
  <c r="AK107" i="36"/>
  <c r="AK114" i="36"/>
  <c r="AY119" i="36"/>
  <c r="AQ117" i="36"/>
  <c r="AQ111" i="36"/>
  <c r="AQ116" i="36"/>
  <c r="AQ65" i="35"/>
  <c r="AP79" i="35"/>
  <c r="BA73" i="35"/>
  <c r="BA82" i="35"/>
  <c r="BA72" i="35"/>
  <c r="AR76" i="35"/>
  <c r="AR60" i="35"/>
  <c r="AR79" i="35"/>
  <c r="AR59" i="35"/>
  <c r="AR72" i="35"/>
  <c r="AR62" i="35"/>
  <c r="AR70" i="35"/>
  <c r="AR63" i="35"/>
  <c r="AR80" i="35"/>
  <c r="AR81" i="35"/>
  <c r="AQ81" i="35"/>
  <c r="BA75" i="35"/>
  <c r="AQ62" i="35"/>
  <c r="BA58" i="35"/>
  <c r="AQ58" i="35"/>
  <c r="AQ75" i="35"/>
  <c r="AQ71" i="35"/>
  <c r="AQ59" i="35"/>
  <c r="AQ74" i="35"/>
  <c r="BA69" i="35"/>
  <c r="AO63" i="35"/>
  <c r="AS60" i="35"/>
  <c r="BC71" i="35"/>
  <c r="AN64" i="35"/>
  <c r="AM82" i="35"/>
  <c r="BB60" i="35"/>
  <c r="BA60" i="35"/>
  <c r="AM64" i="35"/>
  <c r="AO71" i="35"/>
  <c r="AP59" i="35"/>
  <c r="AO73" i="35"/>
  <c r="AO65" i="35"/>
  <c r="AO67" i="35"/>
  <c r="AP64" i="35"/>
  <c r="AX63" i="35"/>
  <c r="AM76" i="35"/>
  <c r="AM69" i="35"/>
  <c r="AM80" i="35"/>
  <c r="AV61" i="35"/>
  <c r="BF70" i="35"/>
  <c r="AX64" i="35"/>
  <c r="AM77" i="35"/>
  <c r="BA79" i="35"/>
  <c r="AV77" i="35"/>
  <c r="BF82" i="35"/>
  <c r="AP63" i="35"/>
  <c r="AN74" i="35"/>
  <c r="AN77" i="35"/>
  <c r="BC62" i="35"/>
  <c r="BC67" i="35"/>
  <c r="AQ60" i="35"/>
  <c r="AQ78" i="35"/>
  <c r="AN71" i="35"/>
  <c r="AQ61" i="35"/>
  <c r="AQ63" i="35"/>
  <c r="AR69" i="35"/>
  <c r="BF63" i="35"/>
  <c r="AQ79" i="35"/>
  <c r="BB62" i="35"/>
  <c r="AN76" i="35"/>
  <c r="AN62" i="35"/>
  <c r="AQ77" i="35"/>
  <c r="BD65" i="35"/>
  <c r="AM67" i="35"/>
  <c r="AV75" i="35"/>
  <c r="BB81" i="35"/>
  <c r="AQ72" i="35"/>
  <c r="AR77" i="35"/>
  <c r="AR64" i="35"/>
  <c r="AR71" i="35"/>
  <c r="AQ70" i="35"/>
  <c r="AR75" i="35"/>
  <c r="AM78" i="35"/>
  <c r="AQ64" i="35"/>
  <c r="AN58" i="35"/>
  <c r="AQ76" i="35"/>
  <c r="AM60" i="35"/>
  <c r="BB59" i="35"/>
  <c r="BC70" i="35"/>
  <c r="AM68" i="35"/>
  <c r="AU68" i="35"/>
  <c r="AR58" i="35"/>
  <c r="AN82" i="35"/>
  <c r="AN78" i="35"/>
  <c r="BA62" i="35"/>
  <c r="AQ66" i="35"/>
  <c r="BA78" i="35"/>
  <c r="AM63" i="35"/>
  <c r="AR67" i="35"/>
  <c r="AN75" i="35"/>
  <c r="AV82" i="35"/>
  <c r="BB70" i="35"/>
  <c r="AR68" i="35"/>
  <c r="AN65" i="35"/>
  <c r="AM72" i="35"/>
  <c r="AN72" i="35"/>
  <c r="BA66" i="35"/>
  <c r="BC61" i="35"/>
  <c r="AN61" i="35"/>
  <c r="AQ68" i="35"/>
  <c r="AN80" i="35"/>
  <c r="AN66" i="35"/>
  <c r="BA67" i="35"/>
  <c r="AR73" i="35"/>
  <c r="AM65" i="35"/>
  <c r="AN73" i="35"/>
  <c r="AN70" i="35"/>
  <c r="AR82" i="35"/>
  <c r="AR65" i="35"/>
  <c r="AQ73" i="35"/>
  <c r="AR61" i="35"/>
  <c r="AN59" i="35"/>
  <c r="BA77" i="35"/>
  <c r="AN67" i="35"/>
  <c r="AQ80" i="35"/>
  <c r="AR74" i="35"/>
  <c r="BC82" i="35"/>
  <c r="AV74" i="35"/>
  <c r="AQ67" i="35"/>
  <c r="AN60" i="35"/>
  <c r="AN68" i="35"/>
  <c r="AM59" i="35"/>
  <c r="BA80" i="35"/>
  <c r="AR66" i="35"/>
  <c r="AM70" i="35"/>
  <c r="AM74" i="35"/>
  <c r="AM79" i="35"/>
  <c r="AQ82" i="35"/>
  <c r="AP73" i="35"/>
  <c r="AV71" i="35"/>
  <c r="AV70" i="35"/>
  <c r="AO69" i="35"/>
  <c r="AO78" i="35"/>
  <c r="AP69" i="35"/>
  <c r="AV73" i="35"/>
  <c r="AV79" i="35"/>
  <c r="AN81" i="35"/>
  <c r="AP82" i="35"/>
  <c r="AO79" i="35"/>
  <c r="AV58" i="35"/>
  <c r="AV60" i="35"/>
  <c r="AO72" i="35"/>
  <c r="AU76" i="35"/>
  <c r="BF61" i="35"/>
  <c r="BD69" i="35"/>
  <c r="AV59" i="35"/>
  <c r="AV68" i="35"/>
  <c r="AV80" i="35"/>
  <c r="AN79" i="35"/>
  <c r="AO70" i="35"/>
  <c r="AT64" i="35"/>
  <c r="AT78" i="35"/>
  <c r="AT70" i="35"/>
  <c r="AP81" i="35"/>
  <c r="AP80" i="35"/>
  <c r="BB61" i="35"/>
  <c r="BF60" i="35"/>
  <c r="AO61" i="35"/>
  <c r="AO76" i="35"/>
  <c r="AT71" i="35"/>
  <c r="AT73" i="35"/>
  <c r="AP70" i="35"/>
  <c r="AP74" i="35"/>
  <c r="BB71" i="35"/>
  <c r="BB75" i="35"/>
  <c r="AT75" i="35"/>
  <c r="AT65" i="35"/>
  <c r="AO68" i="35"/>
  <c r="AO66" i="35"/>
  <c r="AO60" i="35"/>
  <c r="BF73" i="35"/>
  <c r="AO75" i="35"/>
  <c r="AP60" i="35"/>
  <c r="BB78" i="35"/>
  <c r="AO74" i="35"/>
  <c r="BB77" i="35"/>
  <c r="AM75" i="35"/>
  <c r="AM81" i="35"/>
  <c r="AM62" i="35"/>
  <c r="AM73" i="35"/>
  <c r="AM58" i="35"/>
  <c r="AT62" i="35"/>
  <c r="AP68" i="35"/>
  <c r="AP75" i="35"/>
  <c r="AP78" i="35"/>
  <c r="AT74" i="35"/>
  <c r="AP67" i="35"/>
  <c r="BF59" i="35"/>
  <c r="AO62" i="35"/>
  <c r="AT58" i="35"/>
  <c r="AT68" i="35"/>
  <c r="AP65" i="35"/>
  <c r="AY80" i="35"/>
  <c r="AO59" i="35"/>
  <c r="AP62" i="35"/>
  <c r="AM66" i="35"/>
  <c r="AP71" i="35"/>
  <c r="AN69" i="35"/>
  <c r="AT81" i="35"/>
  <c r="AM29" i="35"/>
  <c r="AE53" i="35" s="1"/>
  <c r="BB67" i="35"/>
  <c r="AO64" i="35"/>
  <c r="BF69" i="35"/>
  <c r="AO58" i="35"/>
  <c r="AP77" i="35"/>
  <c r="AO82" i="35"/>
  <c r="AT69" i="35"/>
  <c r="AT60" i="35"/>
  <c r="AP58" i="35"/>
  <c r="AV63" i="35"/>
  <c r="AP76" i="35"/>
  <c r="AO77" i="35"/>
  <c r="AO81" i="35"/>
  <c r="AM71" i="35"/>
  <c r="AP61" i="35"/>
  <c r="AP72" i="35"/>
  <c r="AS67" i="35"/>
  <c r="AS65" i="35"/>
  <c r="AS76" i="35"/>
  <c r="AS70" i="35"/>
  <c r="AS74" i="35"/>
  <c r="AU78" i="35"/>
  <c r="AU71" i="35"/>
  <c r="BF62" i="35"/>
  <c r="BF76" i="35"/>
  <c r="BB58" i="35"/>
  <c r="AS63" i="35"/>
  <c r="AS66" i="35"/>
  <c r="AS80" i="35"/>
  <c r="AT77" i="35"/>
  <c r="BA59" i="35"/>
  <c r="BD63" i="35"/>
  <c r="AY75" i="35"/>
  <c r="AU72" i="35"/>
  <c r="AU74" i="35"/>
  <c r="AV66" i="35"/>
  <c r="AU75" i="35"/>
  <c r="BA61" i="35"/>
  <c r="BA64" i="35"/>
  <c r="AS79" i="35"/>
  <c r="BB80" i="35"/>
  <c r="BB79" i="35"/>
  <c r="BB68" i="35"/>
  <c r="BB63" i="35"/>
  <c r="BA81" i="35"/>
  <c r="BB69" i="35"/>
  <c r="AS59" i="35"/>
  <c r="AT66" i="35"/>
  <c r="AS78" i="35"/>
  <c r="AS58" i="35"/>
  <c r="AT80" i="35"/>
  <c r="BD81" i="35"/>
  <c r="AU62" i="35"/>
  <c r="AV69" i="35"/>
  <c r="AU70" i="35"/>
  <c r="BB73" i="35"/>
  <c r="BB76" i="35"/>
  <c r="AS61" i="35"/>
  <c r="AS75" i="35"/>
  <c r="AS69" i="35"/>
  <c r="AU66" i="35"/>
  <c r="BA68" i="35"/>
  <c r="BA74" i="35"/>
  <c r="BA71" i="35"/>
  <c r="BA70" i="35"/>
  <c r="BB65" i="35"/>
  <c r="BA65" i="35"/>
  <c r="BF72" i="35"/>
  <c r="AT59" i="35"/>
  <c r="AT63" i="35"/>
  <c r="AS68" i="35"/>
  <c r="AS82" i="35"/>
  <c r="AT61" i="35"/>
  <c r="AS81" i="35"/>
  <c r="BB72" i="35"/>
  <c r="AU65" i="35"/>
  <c r="AU64" i="35"/>
  <c r="AV67" i="35"/>
  <c r="AU81" i="35"/>
  <c r="AV76" i="35"/>
  <c r="BB66" i="35"/>
  <c r="AU63" i="35"/>
  <c r="AS72" i="35"/>
  <c r="AS71" i="35"/>
  <c r="BB82" i="35"/>
  <c r="AY82" i="35"/>
  <c r="AU77" i="35"/>
  <c r="AU60" i="35"/>
  <c r="BA63" i="35"/>
  <c r="BB64" i="35"/>
  <c r="BE68" i="35"/>
  <c r="AW61" i="35"/>
  <c r="AX73" i="35"/>
  <c r="AW72" i="35"/>
  <c r="AX60" i="35"/>
  <c r="AX82" i="35"/>
  <c r="BD71" i="35"/>
  <c r="BD82" i="35"/>
  <c r="AZ75" i="35"/>
  <c r="AZ72" i="35"/>
  <c r="AY68" i="35"/>
  <c r="AY59" i="35"/>
  <c r="AY71" i="35"/>
  <c r="BF71" i="35"/>
  <c r="BF77" i="35"/>
  <c r="BE64" i="35"/>
  <c r="BE63" i="35"/>
  <c r="BF66" i="35"/>
  <c r="BE81" i="35"/>
  <c r="AW78" i="35"/>
  <c r="AX58" i="35"/>
  <c r="AX74" i="35"/>
  <c r="AW59" i="35"/>
  <c r="AX75" i="35"/>
  <c r="AW65" i="35"/>
  <c r="BD68" i="35"/>
  <c r="BD75" i="35"/>
  <c r="BD59" i="35"/>
  <c r="BD74" i="35"/>
  <c r="BC73" i="35"/>
  <c r="BC59" i="35"/>
  <c r="AY69" i="35"/>
  <c r="AY67" i="35"/>
  <c r="AZ80" i="35"/>
  <c r="AY76" i="35"/>
  <c r="AZ71" i="35"/>
  <c r="AZ62" i="35"/>
  <c r="AZ74" i="35"/>
  <c r="BE75" i="35"/>
  <c r="BE74" i="35"/>
  <c r="BF58" i="35"/>
  <c r="BF67" i="35"/>
  <c r="BE66" i="35"/>
  <c r="BE70" i="35"/>
  <c r="BF80" i="35"/>
  <c r="AW64" i="35"/>
  <c r="AW80" i="35"/>
  <c r="AX62" i="35"/>
  <c r="AW63" i="35"/>
  <c r="AX68" i="35"/>
  <c r="BC58" i="35"/>
  <c r="BC80" i="35"/>
  <c r="BD64" i="35"/>
  <c r="BC60" i="35"/>
  <c r="BD76" i="35"/>
  <c r="BD62" i="35"/>
  <c r="AZ73" i="35"/>
  <c r="AY72" i="35"/>
  <c r="AY81" i="35"/>
  <c r="AZ79" i="35"/>
  <c r="AY74" i="35"/>
  <c r="AZ65" i="35"/>
  <c r="AY79" i="35"/>
  <c r="AU69" i="35"/>
  <c r="AU82" i="35"/>
  <c r="AU73" i="35"/>
  <c r="AV78" i="35"/>
  <c r="BE61" i="35"/>
  <c r="BE77" i="35"/>
  <c r="BE76" i="35"/>
  <c r="AX65" i="35"/>
  <c r="AW73" i="35"/>
  <c r="AZ76" i="35"/>
  <c r="AZ77" i="35"/>
  <c r="AZ82" i="35"/>
  <c r="BE78" i="35"/>
  <c r="AW68" i="35"/>
  <c r="AW77" i="35"/>
  <c r="AW75" i="35"/>
  <c r="BD77" i="35"/>
  <c r="BC65" i="35"/>
  <c r="BC64" i="35"/>
  <c r="AY64" i="35"/>
  <c r="AZ81" i="35"/>
  <c r="AZ78" i="35"/>
  <c r="BF65" i="35"/>
  <c r="BE69" i="35"/>
  <c r="BE65" i="35"/>
  <c r="AW58" i="35"/>
  <c r="AX78" i="35"/>
  <c r="BC66" i="35"/>
  <c r="BC63" i="35"/>
  <c r="BC74" i="35"/>
  <c r="BD67" i="35"/>
  <c r="BC75" i="35"/>
  <c r="AZ67" i="35"/>
  <c r="AZ63" i="35"/>
  <c r="AY65" i="35"/>
  <c r="AZ58" i="35"/>
  <c r="AU59" i="35"/>
  <c r="BE71" i="35"/>
  <c r="BF64" i="35"/>
  <c r="BE72" i="35"/>
  <c r="BE80" i="35"/>
  <c r="BF68" i="35"/>
  <c r="AX77" i="35"/>
  <c r="AW70" i="35"/>
  <c r="AW74" i="35"/>
  <c r="AW67" i="35"/>
  <c r="AX59" i="35"/>
  <c r="AW79" i="35"/>
  <c r="AX80" i="35"/>
  <c r="AS73" i="35"/>
  <c r="AS64" i="35"/>
  <c r="AT72" i="35"/>
  <c r="BC72" i="35"/>
  <c r="BC81" i="35"/>
  <c r="BC69" i="35"/>
  <c r="BD58" i="35"/>
  <c r="BD80" i="35"/>
  <c r="BD73" i="35"/>
  <c r="BD78" i="35"/>
  <c r="AY61" i="35"/>
  <c r="AZ60" i="35"/>
  <c r="AY66" i="35"/>
  <c r="AZ61" i="35"/>
  <c r="AZ68" i="35"/>
  <c r="AY63" i="35"/>
  <c r="AU61" i="35"/>
  <c r="AV72" i="35"/>
  <c r="AU80" i="35"/>
  <c r="AV62" i="35"/>
  <c r="BE79" i="35"/>
  <c r="BE67" i="35"/>
  <c r="BE82" i="35"/>
  <c r="AX61" i="35"/>
  <c r="AW66" i="35"/>
  <c r="AX67" i="35"/>
  <c r="AX66" i="35"/>
  <c r="AX69" i="35"/>
  <c r="AX76" i="35"/>
  <c r="BD66" i="35"/>
  <c r="BD70" i="35"/>
  <c r="AZ59" i="35"/>
  <c r="AY60" i="35"/>
  <c r="AY62" i="35"/>
  <c r="BE62" i="35"/>
  <c r="BE59" i="35"/>
  <c r="BF79" i="35"/>
  <c r="AW62" i="35"/>
  <c r="AW60" i="35"/>
  <c r="AW71" i="35"/>
  <c r="AX72" i="35"/>
  <c r="AW81" i="35"/>
  <c r="BD79" i="35"/>
  <c r="BC76" i="35"/>
  <c r="AY70" i="35"/>
  <c r="AY58" i="35"/>
  <c r="AU58" i="35"/>
  <c r="BF74" i="35"/>
  <c r="BF81" i="35"/>
  <c r="BE58" i="35"/>
  <c r="BF78" i="35"/>
  <c r="BE60" i="35"/>
  <c r="AX71" i="35"/>
  <c r="AW76" i="35"/>
  <c r="AX79" i="35"/>
  <c r="AX70" i="35"/>
  <c r="AW69" i="35"/>
  <c r="AT79" i="35"/>
  <c r="AT82" i="35"/>
  <c r="AS62" i="35"/>
  <c r="AT76" i="35"/>
  <c r="BD72" i="35"/>
  <c r="BD61" i="35"/>
  <c r="BC78" i="35"/>
  <c r="BC68" i="35"/>
  <c r="BC77" i="35"/>
  <c r="AY77" i="35"/>
  <c r="AY73" i="35"/>
  <c r="AZ70" i="35"/>
  <c r="AZ69" i="35"/>
  <c r="AZ64" i="35"/>
  <c r="AV65" i="35"/>
  <c r="AV64" i="35"/>
  <c r="AU79" i="35"/>
  <c r="AW32" i="36" l="1"/>
  <c r="AW33" i="36" s="1"/>
  <c r="AC86" i="36" l="1"/>
</calcChain>
</file>

<file path=xl/sharedStrings.xml><?xml version="1.0" encoding="utf-8"?>
<sst xmlns="http://schemas.openxmlformats.org/spreadsheetml/2006/main" count="2257" uniqueCount="169">
  <si>
    <t>Espírito Santo</t>
  </si>
  <si>
    <t>Santos</t>
  </si>
  <si>
    <t>Campos</t>
  </si>
  <si>
    <t xml:space="preserve">1RJS 0009A RJ       </t>
  </si>
  <si>
    <t>Rio de Janeiro</t>
  </si>
  <si>
    <t xml:space="preserve">7AB  0009D RJS      </t>
  </si>
  <si>
    <t xml:space="preserve">7ESP48DRJS          </t>
  </si>
  <si>
    <t xml:space="preserve">7JUB4HPESS          </t>
  </si>
  <si>
    <t xml:space="preserve">7LI  0014  RJS      </t>
  </si>
  <si>
    <t xml:space="preserve">7MRL 0027D RJS      </t>
  </si>
  <si>
    <t xml:space="preserve">7MRL 0042  RJS      </t>
  </si>
  <si>
    <t xml:space="preserve">7RO42HPRJS          </t>
  </si>
  <si>
    <t xml:space="preserve">7CMN4HPAESS         </t>
  </si>
  <si>
    <t xml:space="preserve">7PER2ESS            </t>
  </si>
  <si>
    <t xml:space="preserve">3BRSA496RJS         </t>
  </si>
  <si>
    <t xml:space="preserve">7TBU7HPRJS          </t>
  </si>
  <si>
    <t xml:space="preserve">7VM  0049D RJS      </t>
  </si>
  <si>
    <t xml:space="preserve">7ABL13HPRJS         </t>
  </si>
  <si>
    <t xml:space="preserve">7GLF27HAESS         </t>
  </si>
  <si>
    <t xml:space="preserve">7GLF34HPESS         </t>
  </si>
  <si>
    <t xml:space="preserve">9BRSA716RJS         </t>
  </si>
  <si>
    <t xml:space="preserve">9BRSA908DRJS        </t>
  </si>
  <si>
    <t xml:space="preserve">7LL3DRJS            </t>
  </si>
  <si>
    <t xml:space="preserve">7LL11RJS            </t>
  </si>
  <si>
    <t>X</t>
  </si>
  <si>
    <t>Y</t>
  </si>
  <si>
    <t>Manifold 1</t>
  </si>
  <si>
    <t>Manifold 2</t>
  </si>
  <si>
    <t>Manifold 3</t>
  </si>
  <si>
    <t>Manifold 4</t>
  </si>
  <si>
    <t>Manifold 5</t>
  </si>
  <si>
    <t>Conexão</t>
  </si>
  <si>
    <t>Distância</t>
  </si>
  <si>
    <t>Somas</t>
  </si>
  <si>
    <t>Mínimo</t>
  </si>
  <si>
    <t>Manifold 6</t>
  </si>
  <si>
    <t>Manifold 7</t>
  </si>
  <si>
    <t>Manifold 8</t>
  </si>
  <si>
    <t>Espessura</t>
  </si>
  <si>
    <t>Diâmetro</t>
  </si>
  <si>
    <t>Aço</t>
  </si>
  <si>
    <t>Poço-Man.</t>
  </si>
  <si>
    <t>Man.-Terra</t>
  </si>
  <si>
    <t>Distância X Custo</t>
  </si>
  <si>
    <t>Distância Total X Custo</t>
  </si>
  <si>
    <t>Total</t>
  </si>
  <si>
    <t>Manifold 9</t>
  </si>
  <si>
    <t>Manifold 10</t>
  </si>
  <si>
    <t>Distância Máxima Poço-Manifold</t>
  </si>
  <si>
    <t>Distância    X           Custo</t>
  </si>
  <si>
    <t>Poço</t>
  </si>
  <si>
    <t>Poço \ Manifold</t>
  </si>
  <si>
    <t>Distância Máxima Poço-Manifold (km)</t>
  </si>
  <si>
    <t>Estadi</t>
  </si>
  <si>
    <t>Bacia</t>
  </si>
  <si>
    <t>ID Poço</t>
  </si>
  <si>
    <t>Ponto de Chegada em Terra</t>
  </si>
  <si>
    <t>DADOS E PREMISSAS DO PROBLEMA</t>
  </si>
  <si>
    <t>CONEXÕES POR POÇO</t>
  </si>
  <si>
    <t>Conexões por Manifold</t>
  </si>
  <si>
    <t>CONEXÕES POÇO - MANIFOLD  (BOOLEANO)</t>
  </si>
  <si>
    <t>Distancia</t>
  </si>
  <si>
    <t>DISTÂNCIAS ENTRE POÇOS E MANIFOLDS (km)</t>
  </si>
  <si>
    <t>DISTÂNCIAS ENTRE POÇOS E MANIFOLDS SELECIONADOS (km)</t>
  </si>
  <si>
    <t>Manifold-Terra</t>
  </si>
  <si>
    <t>SOMA</t>
  </si>
  <si>
    <t>VOLUME DE AÇO DAS LINHAS ENTRE MANIFOLD E TERRA (km x pol²)</t>
  </si>
  <si>
    <t>VOLUME DE AÇO DAS LINHAS ENTRE MANIFOLD E POÇOS (km x pol²)</t>
  </si>
  <si>
    <t>TOTAL</t>
  </si>
  <si>
    <t>PENALIZAÇÃO</t>
  </si>
  <si>
    <r>
      <t>TABELAS PARA ELABORAÇÃO DO GRÁFICO -</t>
    </r>
    <r>
      <rPr>
        <b/>
        <sz val="20"/>
        <color rgb="FFFF0000"/>
        <rFont val="Calibri"/>
        <family val="2"/>
        <scheme val="minor"/>
      </rPr>
      <t xml:space="preserve"> DADOS APENAS PARA O GRÁFICO</t>
    </r>
  </si>
  <si>
    <t>Vol Total Aço</t>
  </si>
  <si>
    <t>km x pol²</t>
  </si>
  <si>
    <t>m³</t>
  </si>
  <si>
    <t>LOCAL MANIFOLDS E DISTÂNCIAS ENTRE MANIFOLDS E TERRA (km)</t>
  </si>
  <si>
    <t>ou</t>
  </si>
  <si>
    <t>2. Conexão de cada um dos poços com o manifold mais próximo (J9:S28)</t>
  </si>
  <si>
    <t>3. Atribuição de um parâmetro de penalização caso não exista nenhum manifold mais próximo do que 30 km de um determinado poço (AH9:AH28)</t>
  </si>
  <si>
    <t>4. Cálculo da distância entre poços e manifolds (AK9:AT28) e entre manifolds e terra (AK5:AT5)</t>
  </si>
  <si>
    <t>5. Cálculo da distância entre poços e manifolds (AW9:BF28) e entre manifolds e terra (AW5:BF5)</t>
  </si>
  <si>
    <t>6. Cálculo do volume de aço total (função para minimização)</t>
  </si>
  <si>
    <t>OBS: A penalização calculada em (3) é somada ao volume de aço total de forma a inutilizar as soluções que não cumpram a exigência de distância máxima entre manifold e poço (30km)</t>
  </si>
  <si>
    <t>Vol Aço</t>
  </si>
  <si>
    <t>Poço-Manifold</t>
  </si>
  <si>
    <t>LINHA</t>
  </si>
  <si>
    <t>Passo a Passo dos Cálculos:</t>
  </si>
  <si>
    <t>1. Estimativa Inicial de Posição dos Manifolds ( AK3:AT4)</t>
  </si>
  <si>
    <t>7. Utilizar o solver do Excel (Dados -&gt; Solver) para minimizar o vol total de aço (AW31) alternando as coordenadas dos manifolds (AK3:AT4)</t>
  </si>
  <si>
    <t xml:space="preserve">RESTRIÇÕES NO SOLVER: </t>
  </si>
  <si>
    <t>T9:T28 = 1 (todo poço deve ter uma única conexão)</t>
  </si>
  <si>
    <t>AK3:AT3 = Espaço de busca em x [-125,275]</t>
  </si>
  <si>
    <t>AK4:AT4 = Espaço de busca em x [-400,350]</t>
  </si>
  <si>
    <t>Método de Solução: Evolutionary (combines methods from genetic algorithms with classical linear and nonlinear optimization methods.)</t>
  </si>
  <si>
    <t>Distância Máxima entre o poço e o Manifold (km)</t>
  </si>
  <si>
    <t>Porto Macaé</t>
  </si>
  <si>
    <t>* Posição relativa ao ponto de chegada em terra das linhas de produção (porto de Macaé)</t>
  </si>
  <si>
    <t>9-BRSA-908D-RJS</t>
  </si>
  <si>
    <t>9-BRSA-716-RJS</t>
  </si>
  <si>
    <t>7-TBU-7HP-RJS</t>
  </si>
  <si>
    <t>7-LL-3D-RJS</t>
  </si>
  <si>
    <t>7-LL-11-RJS</t>
  </si>
  <si>
    <t>3-BRSA-496-RJS</t>
  </si>
  <si>
    <t>7-PER-2-ESS</t>
  </si>
  <si>
    <t>7-GLF-34HP-ESS</t>
  </si>
  <si>
    <t>7-GLF-27HA-ESS</t>
  </si>
  <si>
    <t>7-CMN-4HPA-ESS</t>
  </si>
  <si>
    <t>7VM  0049D RJS</t>
  </si>
  <si>
    <t>7-RO-42HP-RJS</t>
  </si>
  <si>
    <t>7MRL 0042  RJS</t>
  </si>
  <si>
    <t>7MRL 0027D RJS</t>
  </si>
  <si>
    <t>7LI  0014  RJS</t>
  </si>
  <si>
    <t>7-JUB-4HP-ESS</t>
  </si>
  <si>
    <t>7-ESP-48D-RJS</t>
  </si>
  <si>
    <t>7-ABL-13HP-RJS</t>
  </si>
  <si>
    <t>7AB  0009D RJS</t>
  </si>
  <si>
    <t>1RJS 0009A RJ</t>
  </si>
  <si>
    <t>Produção de Gás (Mm³/d)</t>
  </si>
  <si>
    <t>Produção de Óleo (bbl/d)</t>
  </si>
  <si>
    <t>Posição Y (km) *</t>
  </si>
  <si>
    <t>Posição X (km) *</t>
  </si>
  <si>
    <t>Número do Poço</t>
  </si>
  <si>
    <t>cij = matriz binária (0 ou 1) que indica se há conexão entre o poço i e o manifold j</t>
  </si>
  <si>
    <t>yj = posição na coordenada y do manifold i</t>
  </si>
  <si>
    <t>xj = posição na coordenada x do manifold i</t>
  </si>
  <si>
    <t>yi = posição na coordenada y do poço i</t>
  </si>
  <si>
    <t>xi = posição na coordenada x do poço i</t>
  </si>
  <si>
    <t>j = índice do manifold (j, 1:M), onde M é o número total de manifolds - máximo de 10 para este problema</t>
  </si>
  <si>
    <t>i = índice do poço (i, 1:P), onde P é o número total de poços - 20 para este problema</t>
  </si>
  <si>
    <t>OBS: Os manifolds se conectam à costa localizada na coordenada (0,0)</t>
  </si>
  <si>
    <t>Manifold - Costa</t>
  </si>
  <si>
    <t>Poço - Manifold</t>
  </si>
  <si>
    <r>
      <t>Área Transversal, 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</si>
  <si>
    <t>Espessurra, t</t>
  </si>
  <si>
    <t>Diâmetro, D</t>
  </si>
  <si>
    <t>Linha</t>
  </si>
  <si>
    <t>Área Transversal com Aço dos Dutos</t>
  </si>
  <si>
    <t>MCNI - 2o Trabalho Prático - Adolfo e Marcelo
Raciocínio de Solução do Problema</t>
  </si>
  <si>
    <t>Rodada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</si>
  <si>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</si>
  <si>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</si>
  <si>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</si>
  <si>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</si>
  <si>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</si>
  <si>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</si>
  <si>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</si>
  <si>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</si>
  <si>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</si>
  <si>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</si>
  <si>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</si>
  <si>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</si>
  <si>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</si>
  <si>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</si>
  <si>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</si>
  <si>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</si>
  <si>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</si>
  <si>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</si>
  <si>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</si>
  <si>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</si>
  <si>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Volume de Aço</t>
  </si>
  <si>
    <t>Rodada Selecionada</t>
  </si>
  <si>
    <t>Manifold</t>
  </si>
  <si>
    <t>Avaliações</t>
  </si>
  <si>
    <t>-</t>
  </si>
  <si>
    <t>ORDENADO</t>
  </si>
  <si>
    <t>Manifold (ORDENADO MENOR PARA MAIOR)</t>
  </si>
  <si>
    <t>DE</t>
  </si>
  <si>
    <t>PSO</t>
  </si>
  <si>
    <t>LISTA algoritmos</t>
  </si>
  <si>
    <t>Seleção 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</si>
</sst>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00"/>
    <numFmt numFmtId="165" formatCode="0.0"/>
    <numFmt numFmtId="166" formatCode="_-\ #,##0.00_-;\-\ #,##0.00_-;_-\ &quot;-&quot;??_-;_-@_-"/>
    <numFmt numFmtId="167" formatCode="_-\ #,##0_-;\-\ #,##0_-;_-\ &quot;-&quot;??_-;_-@_-"/>
    <numFmt numFmtId="168" formatCode="0.000\ &quot;m²&quot;"/>
    <numFmt numFmtId="169" formatCode="0.000\ &quot;pol²&quot;"/>
    <numFmt numFmtId="170" formatCode="0.0\ &quot;pol&quot;"/>
    <numFmt numFmtId="171" formatCode="0\ &quot;pol&quot;"/>
    <numFmt numFmtId="172" formatCode="0.000\ &quot;pol&quot;"/>
    <numFmt numFmtId="173" formatCode="0.00\ &quot;pol&quot;"/>
  </numFmts>
  <fonts count="2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151"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6" fontId="0" fillId="0" borderId="3" xfId="2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center" vertical="center"/>
    </xf>
    <xf numFmtId="167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166" fontId="0" fillId="11" borderId="3" xfId="0" applyNumberFormat="1" applyFill="1" applyBorder="1" applyAlignment="1">
      <alignment horizontal="center" vertical="center"/>
    </xf>
    <xf numFmtId="166" fontId="0" fillId="12" borderId="3" xfId="0" applyNumberForma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left" vertical="center"/>
    </xf>
    <xf numFmtId="165" fontId="0" fillId="13" borderId="3" xfId="0" applyNumberForma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0" fillId="7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3" fillId="10" borderId="3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13" fillId="0" borderId="0" xfId="0" applyNumberFormat="1" applyFont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0" fillId="0" borderId="11" xfId="0" applyBorder="1" applyAlignment="1">
      <alignment horizontal="center"/>
    </xf>
    <xf numFmtId="0" fontId="0" fillId="0" borderId="11" xfId="0" applyBorder="1"/>
    <xf numFmtId="3" fontId="18" fillId="0" borderId="12" xfId="0" applyNumberFormat="1" applyFon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3" fontId="18" fillId="0" borderId="13" xfId="0" applyNumberFormat="1" applyFon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/>
    </xf>
    <xf numFmtId="0" fontId="18" fillId="0" borderId="13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3" fontId="18" fillId="0" borderId="14" xfId="0" applyNumberFormat="1" applyFon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/>
    </xf>
    <xf numFmtId="0" fontId="18" fillId="0" borderId="14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 wrapText="1"/>
    </xf>
    <xf numFmtId="3" fontId="18" fillId="0" borderId="15" xfId="0" applyNumberFormat="1" applyFon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/>
    </xf>
    <xf numFmtId="0" fontId="18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68" fontId="17" fillId="14" borderId="12" xfId="0" applyNumberFormat="1" applyFont="1" applyFill="1" applyBorder="1" applyAlignment="1">
      <alignment horizontal="center" vertical="center"/>
    </xf>
    <xf numFmtId="169" fontId="0" fillId="14" borderId="12" xfId="0" applyNumberFormat="1" applyFill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168" fontId="17" fillId="14" borderId="0" xfId="0" applyNumberFormat="1" applyFont="1" applyFill="1" applyAlignment="1">
      <alignment horizontal="center" vertical="center"/>
    </xf>
    <xf numFmtId="169" fontId="0" fillId="14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3" fillId="15" borderId="3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65" fontId="0" fillId="16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/>
    </xf>
    <xf numFmtId="0" fontId="3" fillId="17" borderId="3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 wrapText="1"/>
    </xf>
    <xf numFmtId="0" fontId="22" fillId="7" borderId="0" xfId="0" applyFont="1" applyFill="1" applyAlignment="1">
      <alignment horizontal="center"/>
    </xf>
    <xf numFmtId="0" fontId="23" fillId="0" borderId="0" xfId="0" applyFont="1"/>
    <xf numFmtId="0" fontId="21" fillId="7" borderId="3" xfId="0" applyFon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14" borderId="12" xfId="0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3" fontId="0" fillId="5" borderId="3" xfId="0" applyNumberForma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21" fillId="19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3" fillId="15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4" fillId="1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Vírgula" xfId="2" builtinId="3"/>
  </cellStyles>
  <dxfs count="6"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'16 km 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'16 km 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'16 km 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'16 km 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'16 km 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'16 km 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'16 km 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'16 km 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'16 km 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'!$AM$30:$AM$31</c:f>
              <c:numCache>
                <c:formatCode>General</c:formatCode>
                <c:ptCount val="2"/>
                <c:pt idx="0">
                  <c:v>0</c:v>
                </c:pt>
                <c:pt idx="1">
                  <c:v>131.00050346462965</c:v>
                </c:pt>
              </c:numCache>
            </c:numRef>
          </c:xVal>
          <c:yVal>
            <c:numRef>
              <c:f>'16 km 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-46.123296651021185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'!$AO$30:$AO$31</c:f>
              <c:numCache>
                <c:formatCode>General</c:formatCode>
                <c:ptCount val="2"/>
                <c:pt idx="0">
                  <c:v>0</c:v>
                </c:pt>
                <c:pt idx="1">
                  <c:v>-87.136134513180835</c:v>
                </c:pt>
              </c:numCache>
            </c:numRef>
          </c:xVal>
          <c:yVal>
            <c:numRef>
              <c:f>'16 km 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-183.8585885386635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191.08401899311414</c:v>
                </c:pt>
              </c:numCache>
            </c:numRef>
          </c:xVal>
          <c:yVal>
            <c:numRef>
              <c:f>'16 km '!$AR$30:$AR$31</c:f>
              <c:numCache>
                <c:formatCode>General</c:formatCode>
                <c:ptCount val="2"/>
                <c:pt idx="0">
                  <c:v>0</c:v>
                </c:pt>
                <c:pt idx="1">
                  <c:v>35.655698343696535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'16 km 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140.54427370275027</c:v>
                </c:pt>
              </c:numCache>
            </c:numRef>
          </c:xVal>
          <c:yVal>
            <c:numRef>
              <c:f>'16 km '!$AT$30:$AT$31</c:f>
              <c:numCache>
                <c:formatCode>General</c:formatCode>
                <c:ptCount val="2"/>
                <c:pt idx="0">
                  <c:v>0</c:v>
                </c:pt>
                <c:pt idx="1">
                  <c:v>15.344576341296726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'!$AU$30:$AU$31</c:f>
              <c:numCache>
                <c:formatCode>General</c:formatCode>
                <c:ptCount val="2"/>
                <c:pt idx="0">
                  <c:v>0</c:v>
                </c:pt>
                <c:pt idx="1">
                  <c:v>82.084668107424363</c:v>
                </c:pt>
              </c:numCache>
            </c:numRef>
          </c:xVal>
          <c:yVal>
            <c:numRef>
              <c:f>'16 km '!$AV$30:$AV$31</c:f>
              <c:numCache>
                <c:formatCode>General</c:formatCode>
                <c:ptCount val="2"/>
                <c:pt idx="0">
                  <c:v>0</c:v>
                </c:pt>
                <c:pt idx="1">
                  <c:v>-36.925979222905362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'!$AW$30:$AW$31</c:f>
              <c:numCache>
                <c:formatCode>General</c:formatCode>
                <c:ptCount val="2"/>
                <c:pt idx="0">
                  <c:v>0</c:v>
                </c:pt>
                <c:pt idx="1">
                  <c:v>165.20040801193989</c:v>
                </c:pt>
              </c:numCache>
            </c:numRef>
          </c:xVal>
          <c:yVal>
            <c:numRef>
              <c:f>'16 km '!$AX$30:$AX$31</c:f>
              <c:numCache>
                <c:formatCode>General</c:formatCode>
                <c:ptCount val="2"/>
                <c:pt idx="0">
                  <c:v>0</c:v>
                </c:pt>
                <c:pt idx="1">
                  <c:v>115.99887692873973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228.20746687624617</c:v>
                </c:pt>
              </c:numCache>
            </c:numRef>
          </c:xVal>
          <c:yVal>
            <c:numRef>
              <c:f>'16 km 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264.83040319782793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'!$BA$30:$BA$31</c:f>
              <c:numCache>
                <c:formatCode>General</c:formatCode>
                <c:ptCount val="2"/>
                <c:pt idx="0">
                  <c:v>0</c:v>
                </c:pt>
                <c:pt idx="1">
                  <c:v>252.29392015113669</c:v>
                </c:pt>
              </c:numCache>
            </c:numRef>
          </c:xVal>
          <c:yVal>
            <c:numRef>
              <c:f>'16 km '!$BB$30:$BB$31</c:f>
              <c:numCache>
                <c:formatCode>General</c:formatCode>
                <c:ptCount val="2"/>
                <c:pt idx="0">
                  <c:v>0</c:v>
                </c:pt>
                <c:pt idx="1">
                  <c:v>303.57795981173359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'!$BC$30:$BC$31</c:f>
              <c:numCache>
                <c:formatCode>General</c:formatCode>
                <c:ptCount val="2"/>
                <c:pt idx="0">
                  <c:v>0</c:v>
                </c:pt>
                <c:pt idx="1">
                  <c:v>169.95366848523631</c:v>
                </c:pt>
              </c:numCache>
            </c:numRef>
          </c:xVal>
          <c:yVal>
            <c:numRef>
              <c:f>'16 km 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-0.87324481733384907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'!$BE$30:$BE$31</c:f>
              <c:numCache>
                <c:formatCode>General</c:formatCode>
                <c:ptCount val="2"/>
                <c:pt idx="0">
                  <c:v>0</c:v>
                </c:pt>
                <c:pt idx="1">
                  <c:v>-105.55819187022414</c:v>
                </c:pt>
              </c:numCache>
            </c:numRef>
          </c:xVal>
          <c:yVal>
            <c:numRef>
              <c:f>'16 km '!$BF$30:$BF$31</c:f>
              <c:numCache>
                <c:formatCode>General</c:formatCode>
                <c:ptCount val="2"/>
                <c:pt idx="0">
                  <c:v>0</c:v>
                </c:pt>
                <c:pt idx="1">
                  <c:v>-346.93346814098032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'16 km '!$AM$58:$AM$82</c:f>
              <c:numCache>
                <c:formatCode>General</c:formatCode>
                <c:ptCount val="25"/>
                <c:pt idx="0">
                  <c:v>147.00050346462965</c:v>
                </c:pt>
                <c:pt idx="1">
                  <c:v>146.45531668525473</c:v>
                </c:pt>
                <c:pt idx="2">
                  <c:v>144.85690992518067</c:v>
                </c:pt>
                <c:pt idx="3">
                  <c:v>142.31421196361441</c:v>
                </c:pt>
                <c:pt idx="4">
                  <c:v>139.00050346462965</c:v>
                </c:pt>
                <c:pt idx="5">
                  <c:v>135.14160818626999</c:v>
                </c:pt>
                <c:pt idx="6">
                  <c:v>131.00050346462965</c:v>
                </c:pt>
                <c:pt idx="7">
                  <c:v>126.85939874298931</c:v>
                </c:pt>
                <c:pt idx="8">
                  <c:v>123.00050346462965</c:v>
                </c:pt>
                <c:pt idx="9">
                  <c:v>119.68679496564488</c:v>
                </c:pt>
                <c:pt idx="10">
                  <c:v>117.14409700407863</c:v>
                </c:pt>
                <c:pt idx="11">
                  <c:v>115.54569024400456</c:v>
                </c:pt>
                <c:pt idx="12">
                  <c:v>115.00050346462965</c:v>
                </c:pt>
                <c:pt idx="13">
                  <c:v>115.54569024400455</c:v>
                </c:pt>
                <c:pt idx="14">
                  <c:v>117.14409700407862</c:v>
                </c:pt>
                <c:pt idx="15">
                  <c:v>119.68679496564488</c:v>
                </c:pt>
                <c:pt idx="16">
                  <c:v>123.00050346462965</c:v>
                </c:pt>
                <c:pt idx="17">
                  <c:v>126.8593987429893</c:v>
                </c:pt>
                <c:pt idx="18">
                  <c:v>131.00050346462965</c:v>
                </c:pt>
                <c:pt idx="19">
                  <c:v>135.14160818626996</c:v>
                </c:pt>
                <c:pt idx="20">
                  <c:v>139.00050346462965</c:v>
                </c:pt>
                <c:pt idx="21">
                  <c:v>142.31421196361441</c:v>
                </c:pt>
                <c:pt idx="22">
                  <c:v>144.85690992518067</c:v>
                </c:pt>
                <c:pt idx="23">
                  <c:v>146.45531668525473</c:v>
                </c:pt>
                <c:pt idx="24">
                  <c:v>147.00050346462965</c:v>
                </c:pt>
              </c:numCache>
            </c:numRef>
          </c:xVal>
          <c:yVal>
            <c:numRef>
              <c:f>'16 km '!$AN$58:$AN$82</c:f>
              <c:numCache>
                <c:formatCode>General</c:formatCode>
                <c:ptCount val="25"/>
                <c:pt idx="0">
                  <c:v>-46.123296651021185</c:v>
                </c:pt>
                <c:pt idx="1">
                  <c:v>-41.982191929380853</c:v>
                </c:pt>
                <c:pt idx="2">
                  <c:v>-38.123296651021185</c:v>
                </c:pt>
                <c:pt idx="3">
                  <c:v>-34.809588152036426</c:v>
                </c:pt>
                <c:pt idx="4">
                  <c:v>-32.266890190470164</c:v>
                </c:pt>
                <c:pt idx="5">
                  <c:v>-30.668483430396094</c:v>
                </c:pt>
                <c:pt idx="6">
                  <c:v>-30.123296651021185</c:v>
                </c:pt>
                <c:pt idx="7">
                  <c:v>-30.668483430396094</c:v>
                </c:pt>
                <c:pt idx="8">
                  <c:v>-32.266890190470164</c:v>
                </c:pt>
                <c:pt idx="9">
                  <c:v>-34.809588152036426</c:v>
                </c:pt>
                <c:pt idx="10">
                  <c:v>-38.123296651021178</c:v>
                </c:pt>
                <c:pt idx="11">
                  <c:v>-41.982191929380846</c:v>
                </c:pt>
                <c:pt idx="12">
                  <c:v>-46.123296651021185</c:v>
                </c:pt>
                <c:pt idx="13">
                  <c:v>-50.26440137266151</c:v>
                </c:pt>
                <c:pt idx="14">
                  <c:v>-54.123296651021178</c:v>
                </c:pt>
                <c:pt idx="15">
                  <c:v>-57.437005150005938</c:v>
                </c:pt>
                <c:pt idx="16">
                  <c:v>-59.979703111572199</c:v>
                </c:pt>
                <c:pt idx="17">
                  <c:v>-61.578109871646276</c:v>
                </c:pt>
                <c:pt idx="18">
                  <c:v>-62.123296651021185</c:v>
                </c:pt>
                <c:pt idx="19">
                  <c:v>-61.578109871646276</c:v>
                </c:pt>
                <c:pt idx="20">
                  <c:v>-59.979703111572206</c:v>
                </c:pt>
                <c:pt idx="21">
                  <c:v>-57.437005150005945</c:v>
                </c:pt>
                <c:pt idx="22">
                  <c:v>-54.123296651021192</c:v>
                </c:pt>
                <c:pt idx="23">
                  <c:v>-50.264401372661531</c:v>
                </c:pt>
                <c:pt idx="24">
                  <c:v>-46.123296651021192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'!$AO$58:$AO$82</c:f>
              <c:numCache>
                <c:formatCode>General</c:formatCode>
                <c:ptCount val="25"/>
                <c:pt idx="0">
                  <c:v>-71.136134513180835</c:v>
                </c:pt>
                <c:pt idx="1">
                  <c:v>-71.681321292555737</c:v>
                </c:pt>
                <c:pt idx="2">
                  <c:v>-73.279728052629821</c:v>
                </c:pt>
                <c:pt idx="3">
                  <c:v>-75.822426014196068</c:v>
                </c:pt>
                <c:pt idx="4">
                  <c:v>-79.136134513180835</c:v>
                </c:pt>
                <c:pt idx="5">
                  <c:v>-82.995029791540503</c:v>
                </c:pt>
                <c:pt idx="6">
                  <c:v>-87.136134513180835</c:v>
                </c:pt>
                <c:pt idx="7">
                  <c:v>-91.277239234821167</c:v>
                </c:pt>
                <c:pt idx="8">
                  <c:v>-95.136134513180835</c:v>
                </c:pt>
                <c:pt idx="9">
                  <c:v>-98.449843012165587</c:v>
                </c:pt>
                <c:pt idx="10">
                  <c:v>-100.99254097373185</c:v>
                </c:pt>
                <c:pt idx="11">
                  <c:v>-102.59094773380593</c:v>
                </c:pt>
                <c:pt idx="12">
                  <c:v>-103.13613451318083</c:v>
                </c:pt>
                <c:pt idx="13">
                  <c:v>-102.59094773380593</c:v>
                </c:pt>
                <c:pt idx="14">
                  <c:v>-100.99254097373185</c:v>
                </c:pt>
                <c:pt idx="15">
                  <c:v>-98.449843012165601</c:v>
                </c:pt>
                <c:pt idx="16">
                  <c:v>-95.136134513180849</c:v>
                </c:pt>
                <c:pt idx="17">
                  <c:v>-91.277239234821181</c:v>
                </c:pt>
                <c:pt idx="18">
                  <c:v>-87.136134513180835</c:v>
                </c:pt>
                <c:pt idx="19">
                  <c:v>-82.995029791540503</c:v>
                </c:pt>
                <c:pt idx="20">
                  <c:v>-79.136134513180849</c:v>
                </c:pt>
                <c:pt idx="21">
                  <c:v>-75.822426014196083</c:v>
                </c:pt>
                <c:pt idx="22">
                  <c:v>-73.279728052629821</c:v>
                </c:pt>
                <c:pt idx="23">
                  <c:v>-71.681321292555751</c:v>
                </c:pt>
                <c:pt idx="24">
                  <c:v>-71.136134513180835</c:v>
                </c:pt>
              </c:numCache>
            </c:numRef>
          </c:xVal>
          <c:yVal>
            <c:numRef>
              <c:f>'16 km '!$AP$58:$AP$82</c:f>
              <c:numCache>
                <c:formatCode>General</c:formatCode>
                <c:ptCount val="25"/>
                <c:pt idx="0">
                  <c:v>-183.8585885386635</c:v>
                </c:pt>
                <c:pt idx="1">
                  <c:v>-179.71748381702315</c:v>
                </c:pt>
                <c:pt idx="2">
                  <c:v>-175.8585885386635</c:v>
                </c:pt>
                <c:pt idx="3">
                  <c:v>-172.54488003967873</c:v>
                </c:pt>
                <c:pt idx="4">
                  <c:v>-170.00218207811247</c:v>
                </c:pt>
                <c:pt idx="5">
                  <c:v>-168.40377531803841</c:v>
                </c:pt>
                <c:pt idx="6">
                  <c:v>-167.8585885386635</c:v>
                </c:pt>
                <c:pt idx="7">
                  <c:v>-168.40377531803841</c:v>
                </c:pt>
                <c:pt idx="8">
                  <c:v>-170.00218207811247</c:v>
                </c:pt>
                <c:pt idx="9">
                  <c:v>-172.54488003967873</c:v>
                </c:pt>
                <c:pt idx="10">
                  <c:v>-175.8585885386635</c:v>
                </c:pt>
                <c:pt idx="11">
                  <c:v>-179.71748381702315</c:v>
                </c:pt>
                <c:pt idx="12">
                  <c:v>-183.8585885386635</c:v>
                </c:pt>
                <c:pt idx="13">
                  <c:v>-187.99969326030381</c:v>
                </c:pt>
                <c:pt idx="14">
                  <c:v>-191.8585885386635</c:v>
                </c:pt>
                <c:pt idx="15">
                  <c:v>-195.17229703764826</c:v>
                </c:pt>
                <c:pt idx="16">
                  <c:v>-197.71499499921453</c:v>
                </c:pt>
                <c:pt idx="17">
                  <c:v>-199.31340175928858</c:v>
                </c:pt>
                <c:pt idx="18">
                  <c:v>-199.8585885386635</c:v>
                </c:pt>
                <c:pt idx="19">
                  <c:v>-199.31340175928858</c:v>
                </c:pt>
                <c:pt idx="20">
                  <c:v>-197.71499499921453</c:v>
                </c:pt>
                <c:pt idx="21">
                  <c:v>-195.17229703764826</c:v>
                </c:pt>
                <c:pt idx="22">
                  <c:v>-191.8585885386635</c:v>
                </c:pt>
                <c:pt idx="23">
                  <c:v>-187.99969326030384</c:v>
                </c:pt>
                <c:pt idx="24">
                  <c:v>-183.8585885386635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'16 km '!$AQ$58:$AQ$82</c:f>
              <c:numCache>
                <c:formatCode>General</c:formatCode>
                <c:ptCount val="25"/>
                <c:pt idx="0">
                  <c:v>207.08401899311414</c:v>
                </c:pt>
                <c:pt idx="1">
                  <c:v>206.53883221373923</c:v>
                </c:pt>
                <c:pt idx="2">
                  <c:v>204.94042545366517</c:v>
                </c:pt>
                <c:pt idx="3">
                  <c:v>202.39772749209891</c:v>
                </c:pt>
                <c:pt idx="4">
                  <c:v>199.08401899311414</c:v>
                </c:pt>
                <c:pt idx="5">
                  <c:v>195.22512371475449</c:v>
                </c:pt>
                <c:pt idx="6">
                  <c:v>191.08401899311414</c:v>
                </c:pt>
                <c:pt idx="7">
                  <c:v>186.94291427147382</c:v>
                </c:pt>
                <c:pt idx="8">
                  <c:v>183.08401899311414</c:v>
                </c:pt>
                <c:pt idx="9">
                  <c:v>179.77031049412938</c:v>
                </c:pt>
                <c:pt idx="10">
                  <c:v>177.22761253256311</c:v>
                </c:pt>
                <c:pt idx="11">
                  <c:v>175.62920577248906</c:v>
                </c:pt>
                <c:pt idx="12">
                  <c:v>175.08401899311414</c:v>
                </c:pt>
                <c:pt idx="13">
                  <c:v>175.62920577248906</c:v>
                </c:pt>
                <c:pt idx="14">
                  <c:v>177.22761253256311</c:v>
                </c:pt>
                <c:pt idx="15">
                  <c:v>179.77031049412938</c:v>
                </c:pt>
                <c:pt idx="16">
                  <c:v>183.08401899311414</c:v>
                </c:pt>
                <c:pt idx="17">
                  <c:v>186.9429142714738</c:v>
                </c:pt>
                <c:pt idx="18">
                  <c:v>191.08401899311414</c:v>
                </c:pt>
                <c:pt idx="19">
                  <c:v>195.22512371475446</c:v>
                </c:pt>
                <c:pt idx="20">
                  <c:v>199.08401899311414</c:v>
                </c:pt>
                <c:pt idx="21">
                  <c:v>202.39772749209891</c:v>
                </c:pt>
                <c:pt idx="22">
                  <c:v>204.94042545366517</c:v>
                </c:pt>
                <c:pt idx="23">
                  <c:v>206.53883221373923</c:v>
                </c:pt>
                <c:pt idx="24">
                  <c:v>207.08401899311414</c:v>
                </c:pt>
              </c:numCache>
            </c:numRef>
          </c:xVal>
          <c:yVal>
            <c:numRef>
              <c:f>'16 km '!$AR$58:$AR$82</c:f>
              <c:numCache>
                <c:formatCode>General</c:formatCode>
                <c:ptCount val="25"/>
                <c:pt idx="0">
                  <c:v>35.655698343696535</c:v>
                </c:pt>
                <c:pt idx="1">
                  <c:v>39.796803065336867</c:v>
                </c:pt>
                <c:pt idx="2">
                  <c:v>43.655698343696535</c:v>
                </c:pt>
                <c:pt idx="3">
                  <c:v>46.969406842681295</c:v>
                </c:pt>
                <c:pt idx="4">
                  <c:v>49.512104804247556</c:v>
                </c:pt>
                <c:pt idx="5">
                  <c:v>51.110511564321627</c:v>
                </c:pt>
                <c:pt idx="6">
                  <c:v>51.655698343696535</c:v>
                </c:pt>
                <c:pt idx="7">
                  <c:v>51.110511564321627</c:v>
                </c:pt>
                <c:pt idx="8">
                  <c:v>49.512104804247556</c:v>
                </c:pt>
                <c:pt idx="9">
                  <c:v>46.969406842681295</c:v>
                </c:pt>
                <c:pt idx="10">
                  <c:v>43.655698343696542</c:v>
                </c:pt>
                <c:pt idx="11">
                  <c:v>39.796803065336874</c:v>
                </c:pt>
                <c:pt idx="12">
                  <c:v>35.655698343696535</c:v>
                </c:pt>
                <c:pt idx="13">
                  <c:v>31.514593622056211</c:v>
                </c:pt>
                <c:pt idx="14">
                  <c:v>27.655698343696539</c:v>
                </c:pt>
                <c:pt idx="15">
                  <c:v>24.341989844711783</c:v>
                </c:pt>
                <c:pt idx="16">
                  <c:v>21.799291883145521</c:v>
                </c:pt>
                <c:pt idx="17">
                  <c:v>20.200885123071444</c:v>
                </c:pt>
                <c:pt idx="18">
                  <c:v>19.655698343696535</c:v>
                </c:pt>
                <c:pt idx="19">
                  <c:v>20.200885123071441</c:v>
                </c:pt>
                <c:pt idx="20">
                  <c:v>21.799291883145511</c:v>
                </c:pt>
                <c:pt idx="21">
                  <c:v>24.341989844711772</c:v>
                </c:pt>
                <c:pt idx="22">
                  <c:v>27.655698343696528</c:v>
                </c:pt>
                <c:pt idx="23">
                  <c:v>31.514593622056189</c:v>
                </c:pt>
                <c:pt idx="24">
                  <c:v>35.655698343696528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'!$AS$58:$AS$82</c:f>
              <c:numCache>
                <c:formatCode>General</c:formatCode>
                <c:ptCount val="25"/>
                <c:pt idx="0">
                  <c:v>156.54427370275027</c:v>
                </c:pt>
                <c:pt idx="1">
                  <c:v>155.99908692337536</c:v>
                </c:pt>
                <c:pt idx="2">
                  <c:v>154.4006801633013</c:v>
                </c:pt>
                <c:pt idx="3">
                  <c:v>151.85798220173504</c:v>
                </c:pt>
                <c:pt idx="4">
                  <c:v>148.54427370275027</c:v>
                </c:pt>
                <c:pt idx="5">
                  <c:v>144.68537842439062</c:v>
                </c:pt>
                <c:pt idx="6">
                  <c:v>140.54427370275027</c:v>
                </c:pt>
                <c:pt idx="7">
                  <c:v>136.40316898110996</c:v>
                </c:pt>
                <c:pt idx="8">
                  <c:v>132.54427370275027</c:v>
                </c:pt>
                <c:pt idx="9">
                  <c:v>129.23056520376551</c:v>
                </c:pt>
                <c:pt idx="10">
                  <c:v>126.68786724219926</c:v>
                </c:pt>
                <c:pt idx="11">
                  <c:v>125.08946048212519</c:v>
                </c:pt>
                <c:pt idx="12">
                  <c:v>124.54427370275027</c:v>
                </c:pt>
                <c:pt idx="13">
                  <c:v>125.08946048212518</c:v>
                </c:pt>
                <c:pt idx="14">
                  <c:v>126.68786724219925</c:v>
                </c:pt>
                <c:pt idx="15">
                  <c:v>129.23056520376551</c:v>
                </c:pt>
                <c:pt idx="16">
                  <c:v>132.54427370275027</c:v>
                </c:pt>
                <c:pt idx="17">
                  <c:v>136.40316898110993</c:v>
                </c:pt>
                <c:pt idx="18">
                  <c:v>140.54427370275027</c:v>
                </c:pt>
                <c:pt idx="19">
                  <c:v>144.68537842439059</c:v>
                </c:pt>
                <c:pt idx="20">
                  <c:v>148.54427370275027</c:v>
                </c:pt>
                <c:pt idx="21">
                  <c:v>151.85798220173504</c:v>
                </c:pt>
                <c:pt idx="22">
                  <c:v>154.40068016330127</c:v>
                </c:pt>
                <c:pt idx="23">
                  <c:v>155.99908692337536</c:v>
                </c:pt>
                <c:pt idx="24">
                  <c:v>156.54427370275027</c:v>
                </c:pt>
              </c:numCache>
            </c:numRef>
          </c:xVal>
          <c:yVal>
            <c:numRef>
              <c:f>'16 km '!$AT$58:$AT$82</c:f>
              <c:numCache>
                <c:formatCode>General</c:formatCode>
                <c:ptCount val="25"/>
                <c:pt idx="0">
                  <c:v>15.344576341296726</c:v>
                </c:pt>
                <c:pt idx="1">
                  <c:v>19.485681062937058</c:v>
                </c:pt>
                <c:pt idx="2">
                  <c:v>23.344576341296726</c:v>
                </c:pt>
                <c:pt idx="3">
                  <c:v>26.658284840281485</c:v>
                </c:pt>
                <c:pt idx="4">
                  <c:v>29.200982801847744</c:v>
                </c:pt>
                <c:pt idx="5">
                  <c:v>30.799389561921817</c:v>
                </c:pt>
                <c:pt idx="6">
                  <c:v>31.344576341296726</c:v>
                </c:pt>
                <c:pt idx="7">
                  <c:v>30.799389561921821</c:v>
                </c:pt>
                <c:pt idx="8">
                  <c:v>29.200982801847744</c:v>
                </c:pt>
                <c:pt idx="9">
                  <c:v>26.658284840281489</c:v>
                </c:pt>
                <c:pt idx="10">
                  <c:v>23.34457634129673</c:v>
                </c:pt>
                <c:pt idx="11">
                  <c:v>19.485681062937061</c:v>
                </c:pt>
                <c:pt idx="12">
                  <c:v>15.344576341296728</c:v>
                </c:pt>
                <c:pt idx="13">
                  <c:v>11.203471619656401</c:v>
                </c:pt>
                <c:pt idx="14">
                  <c:v>7.3445763412967304</c:v>
                </c:pt>
                <c:pt idx="15">
                  <c:v>4.0308678423119719</c:v>
                </c:pt>
                <c:pt idx="16">
                  <c:v>1.488169880745712</c:v>
                </c:pt>
                <c:pt idx="17">
                  <c:v>-0.11023687932836346</c:v>
                </c:pt>
                <c:pt idx="18">
                  <c:v>-0.65542365870327401</c:v>
                </c:pt>
                <c:pt idx="19">
                  <c:v>-0.11023687932836879</c:v>
                </c:pt>
                <c:pt idx="20">
                  <c:v>1.4881698807457013</c:v>
                </c:pt>
                <c:pt idx="21">
                  <c:v>4.030867842311963</c:v>
                </c:pt>
                <c:pt idx="22">
                  <c:v>7.3445763412967189</c:v>
                </c:pt>
                <c:pt idx="23">
                  <c:v>11.20347161965638</c:v>
                </c:pt>
                <c:pt idx="24">
                  <c:v>15.344576341296722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'!$AU$58:$AU$82</c:f>
              <c:numCache>
                <c:formatCode>General</c:formatCode>
                <c:ptCount val="25"/>
                <c:pt idx="0">
                  <c:v>98.084668107424363</c:v>
                </c:pt>
                <c:pt idx="1">
                  <c:v>97.539481328049462</c:v>
                </c:pt>
                <c:pt idx="2">
                  <c:v>95.941074567975377</c:v>
                </c:pt>
                <c:pt idx="3">
                  <c:v>93.39837660640913</c:v>
                </c:pt>
                <c:pt idx="4">
                  <c:v>90.084668107424363</c:v>
                </c:pt>
                <c:pt idx="5">
                  <c:v>86.225772829064695</c:v>
                </c:pt>
                <c:pt idx="6">
                  <c:v>82.084668107424363</c:v>
                </c:pt>
                <c:pt idx="7">
                  <c:v>77.943563385784032</c:v>
                </c:pt>
                <c:pt idx="8">
                  <c:v>74.084668107424363</c:v>
                </c:pt>
                <c:pt idx="9">
                  <c:v>70.770959608439597</c:v>
                </c:pt>
                <c:pt idx="10">
                  <c:v>68.228261646873349</c:v>
                </c:pt>
                <c:pt idx="11">
                  <c:v>66.629854886799279</c:v>
                </c:pt>
                <c:pt idx="12">
                  <c:v>66.084668107424363</c:v>
                </c:pt>
                <c:pt idx="13">
                  <c:v>66.629854886799265</c:v>
                </c:pt>
                <c:pt idx="14">
                  <c:v>68.228261646873335</c:v>
                </c:pt>
                <c:pt idx="15">
                  <c:v>70.770959608439597</c:v>
                </c:pt>
                <c:pt idx="16">
                  <c:v>74.084668107424363</c:v>
                </c:pt>
                <c:pt idx="17">
                  <c:v>77.943563385784017</c:v>
                </c:pt>
                <c:pt idx="18">
                  <c:v>82.084668107424363</c:v>
                </c:pt>
                <c:pt idx="19">
                  <c:v>86.225772829064681</c:v>
                </c:pt>
                <c:pt idx="20">
                  <c:v>90.084668107424349</c:v>
                </c:pt>
                <c:pt idx="21">
                  <c:v>93.398376606409116</c:v>
                </c:pt>
                <c:pt idx="22">
                  <c:v>95.941074567975377</c:v>
                </c:pt>
                <c:pt idx="23">
                  <c:v>97.539481328049447</c:v>
                </c:pt>
                <c:pt idx="24">
                  <c:v>98.084668107424363</c:v>
                </c:pt>
              </c:numCache>
            </c:numRef>
          </c:xVal>
          <c:yVal>
            <c:numRef>
              <c:f>'16 km '!$AV$58:$AV$82</c:f>
              <c:numCache>
                <c:formatCode>General</c:formatCode>
                <c:ptCount val="25"/>
                <c:pt idx="0">
                  <c:v>-36.925979222905362</c:v>
                </c:pt>
                <c:pt idx="1">
                  <c:v>-32.78487450126503</c:v>
                </c:pt>
                <c:pt idx="2">
                  <c:v>-28.925979222905362</c:v>
                </c:pt>
                <c:pt idx="3">
                  <c:v>-25.612270723920602</c:v>
                </c:pt>
                <c:pt idx="4">
                  <c:v>-23.069572762354344</c:v>
                </c:pt>
                <c:pt idx="5">
                  <c:v>-21.47116600228027</c:v>
                </c:pt>
                <c:pt idx="6">
                  <c:v>-20.925979222905362</c:v>
                </c:pt>
                <c:pt idx="7">
                  <c:v>-21.47116600228027</c:v>
                </c:pt>
                <c:pt idx="8">
                  <c:v>-23.069572762354341</c:v>
                </c:pt>
                <c:pt idx="9">
                  <c:v>-25.612270723920602</c:v>
                </c:pt>
                <c:pt idx="10">
                  <c:v>-28.925979222905355</c:v>
                </c:pt>
                <c:pt idx="11">
                  <c:v>-32.784874501265023</c:v>
                </c:pt>
                <c:pt idx="12">
                  <c:v>-36.925979222905362</c:v>
                </c:pt>
                <c:pt idx="13">
                  <c:v>-41.067083944545686</c:v>
                </c:pt>
                <c:pt idx="14">
                  <c:v>-44.925979222905355</c:v>
                </c:pt>
                <c:pt idx="15">
                  <c:v>-48.239687721890114</c:v>
                </c:pt>
                <c:pt idx="16">
                  <c:v>-50.782385683456376</c:v>
                </c:pt>
                <c:pt idx="17">
                  <c:v>-52.380792443530453</c:v>
                </c:pt>
                <c:pt idx="18">
                  <c:v>-52.925979222905362</c:v>
                </c:pt>
                <c:pt idx="19">
                  <c:v>-52.380792443530453</c:v>
                </c:pt>
                <c:pt idx="20">
                  <c:v>-50.782385683456383</c:v>
                </c:pt>
                <c:pt idx="21">
                  <c:v>-48.239687721890121</c:v>
                </c:pt>
                <c:pt idx="22">
                  <c:v>-44.925979222905369</c:v>
                </c:pt>
                <c:pt idx="23">
                  <c:v>-41.067083944545708</c:v>
                </c:pt>
                <c:pt idx="24">
                  <c:v>-36.925979222905369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'16 km '!$AW$58:$AW$82</c:f>
              <c:numCache>
                <c:formatCode>General</c:formatCode>
                <c:ptCount val="25"/>
                <c:pt idx="0">
                  <c:v>181.20040801193989</c:v>
                </c:pt>
                <c:pt idx="1">
                  <c:v>180.65522123256497</c:v>
                </c:pt>
                <c:pt idx="2">
                  <c:v>179.05681447249091</c:v>
                </c:pt>
                <c:pt idx="3">
                  <c:v>176.51411651092465</c:v>
                </c:pt>
                <c:pt idx="4">
                  <c:v>173.20040801193989</c:v>
                </c:pt>
                <c:pt idx="5">
                  <c:v>169.34151273358023</c:v>
                </c:pt>
                <c:pt idx="6">
                  <c:v>165.20040801193989</c:v>
                </c:pt>
                <c:pt idx="7">
                  <c:v>161.05930329029957</c:v>
                </c:pt>
                <c:pt idx="8">
                  <c:v>157.20040801193989</c:v>
                </c:pt>
                <c:pt idx="9">
                  <c:v>153.88669951295512</c:v>
                </c:pt>
                <c:pt idx="10">
                  <c:v>151.34400155138886</c:v>
                </c:pt>
                <c:pt idx="11">
                  <c:v>149.7455947913148</c:v>
                </c:pt>
                <c:pt idx="12">
                  <c:v>149.20040801193989</c:v>
                </c:pt>
                <c:pt idx="13">
                  <c:v>149.7455947913148</c:v>
                </c:pt>
                <c:pt idx="14">
                  <c:v>151.34400155138886</c:v>
                </c:pt>
                <c:pt idx="15">
                  <c:v>153.88669951295512</c:v>
                </c:pt>
                <c:pt idx="16">
                  <c:v>157.20040801193989</c:v>
                </c:pt>
                <c:pt idx="17">
                  <c:v>161.05930329029954</c:v>
                </c:pt>
                <c:pt idx="18">
                  <c:v>165.20040801193989</c:v>
                </c:pt>
                <c:pt idx="19">
                  <c:v>169.3415127335802</c:v>
                </c:pt>
                <c:pt idx="20">
                  <c:v>173.20040801193989</c:v>
                </c:pt>
                <c:pt idx="21">
                  <c:v>176.51411651092465</c:v>
                </c:pt>
                <c:pt idx="22">
                  <c:v>179.05681447249088</c:v>
                </c:pt>
                <c:pt idx="23">
                  <c:v>180.65522123256497</c:v>
                </c:pt>
                <c:pt idx="24">
                  <c:v>181.20040801193989</c:v>
                </c:pt>
              </c:numCache>
            </c:numRef>
          </c:xVal>
          <c:yVal>
            <c:numRef>
              <c:f>'16 km '!$AX$58:$AX$82</c:f>
              <c:numCache>
                <c:formatCode>General</c:formatCode>
                <c:ptCount val="25"/>
                <c:pt idx="0">
                  <c:v>115.99887692873973</c:v>
                </c:pt>
                <c:pt idx="1">
                  <c:v>120.13998165038007</c:v>
                </c:pt>
                <c:pt idx="2">
                  <c:v>123.99887692873973</c:v>
                </c:pt>
                <c:pt idx="3">
                  <c:v>127.31258542772449</c:v>
                </c:pt>
                <c:pt idx="4">
                  <c:v>129.85528338929075</c:v>
                </c:pt>
                <c:pt idx="5">
                  <c:v>131.45369014936483</c:v>
                </c:pt>
                <c:pt idx="6">
                  <c:v>131.99887692873972</c:v>
                </c:pt>
                <c:pt idx="7">
                  <c:v>131.45369014936483</c:v>
                </c:pt>
                <c:pt idx="8">
                  <c:v>129.85528338929075</c:v>
                </c:pt>
                <c:pt idx="9">
                  <c:v>127.3125854277245</c:v>
                </c:pt>
                <c:pt idx="10">
                  <c:v>123.99887692873973</c:v>
                </c:pt>
                <c:pt idx="11">
                  <c:v>120.13998165038007</c:v>
                </c:pt>
                <c:pt idx="12">
                  <c:v>115.99887692873973</c:v>
                </c:pt>
                <c:pt idx="13">
                  <c:v>111.8577722070994</c:v>
                </c:pt>
                <c:pt idx="14">
                  <c:v>107.99887692873973</c:v>
                </c:pt>
                <c:pt idx="15">
                  <c:v>104.68516842975498</c:v>
                </c:pt>
                <c:pt idx="16">
                  <c:v>102.14247046818872</c:v>
                </c:pt>
                <c:pt idx="17">
                  <c:v>100.54406370811465</c:v>
                </c:pt>
                <c:pt idx="18">
                  <c:v>99.998876928739733</c:v>
                </c:pt>
                <c:pt idx="19">
                  <c:v>100.54406370811463</c:v>
                </c:pt>
                <c:pt idx="20">
                  <c:v>102.14247046818871</c:v>
                </c:pt>
                <c:pt idx="21">
                  <c:v>104.68516842975497</c:v>
                </c:pt>
                <c:pt idx="22">
                  <c:v>107.99887692873972</c:v>
                </c:pt>
                <c:pt idx="23">
                  <c:v>111.85777220709939</c:v>
                </c:pt>
                <c:pt idx="24">
                  <c:v>115.99887692873973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'!$AY$58:$AY$82</c:f>
              <c:numCache>
                <c:formatCode>General</c:formatCode>
                <c:ptCount val="25"/>
                <c:pt idx="0">
                  <c:v>244.20746687624617</c:v>
                </c:pt>
                <c:pt idx="1">
                  <c:v>243.66228009687126</c:v>
                </c:pt>
                <c:pt idx="2">
                  <c:v>242.0638733367972</c:v>
                </c:pt>
                <c:pt idx="3">
                  <c:v>239.52117537523094</c:v>
                </c:pt>
                <c:pt idx="4">
                  <c:v>236.20746687624617</c:v>
                </c:pt>
                <c:pt idx="5">
                  <c:v>232.34857159788652</c:v>
                </c:pt>
                <c:pt idx="6">
                  <c:v>228.20746687624617</c:v>
                </c:pt>
                <c:pt idx="7">
                  <c:v>224.06636215460586</c:v>
                </c:pt>
                <c:pt idx="8">
                  <c:v>220.20746687624617</c:v>
                </c:pt>
                <c:pt idx="9">
                  <c:v>216.89375837726141</c:v>
                </c:pt>
                <c:pt idx="10">
                  <c:v>214.35106041569514</c:v>
                </c:pt>
                <c:pt idx="11">
                  <c:v>212.75265365562109</c:v>
                </c:pt>
                <c:pt idx="12">
                  <c:v>212.20746687624617</c:v>
                </c:pt>
                <c:pt idx="13">
                  <c:v>212.75265365562109</c:v>
                </c:pt>
                <c:pt idx="14">
                  <c:v>214.35106041569514</c:v>
                </c:pt>
                <c:pt idx="15">
                  <c:v>216.89375837726141</c:v>
                </c:pt>
                <c:pt idx="16">
                  <c:v>220.20746687624617</c:v>
                </c:pt>
                <c:pt idx="17">
                  <c:v>224.06636215460583</c:v>
                </c:pt>
                <c:pt idx="18">
                  <c:v>228.20746687624617</c:v>
                </c:pt>
                <c:pt idx="19">
                  <c:v>232.34857159788649</c:v>
                </c:pt>
                <c:pt idx="20">
                  <c:v>236.20746687624617</c:v>
                </c:pt>
                <c:pt idx="21">
                  <c:v>239.52117537523094</c:v>
                </c:pt>
                <c:pt idx="22">
                  <c:v>242.0638733367972</c:v>
                </c:pt>
                <c:pt idx="23">
                  <c:v>243.66228009687126</c:v>
                </c:pt>
                <c:pt idx="24">
                  <c:v>244.20746687624617</c:v>
                </c:pt>
              </c:numCache>
            </c:numRef>
          </c:xVal>
          <c:yVal>
            <c:numRef>
              <c:f>'16 km '!$AZ$58:$AZ$82</c:f>
              <c:numCache>
                <c:formatCode>General</c:formatCode>
                <c:ptCount val="25"/>
                <c:pt idx="0">
                  <c:v>264.83040319782793</c:v>
                </c:pt>
                <c:pt idx="1">
                  <c:v>268.97150791946825</c:v>
                </c:pt>
                <c:pt idx="2">
                  <c:v>272.83040319782793</c:v>
                </c:pt>
                <c:pt idx="3">
                  <c:v>276.14411169681267</c:v>
                </c:pt>
                <c:pt idx="4">
                  <c:v>278.68680965837893</c:v>
                </c:pt>
                <c:pt idx="5">
                  <c:v>280.28521641845305</c:v>
                </c:pt>
                <c:pt idx="6">
                  <c:v>280.83040319782793</c:v>
                </c:pt>
                <c:pt idx="7">
                  <c:v>280.28521641845305</c:v>
                </c:pt>
                <c:pt idx="8">
                  <c:v>278.68680965837893</c:v>
                </c:pt>
                <c:pt idx="9">
                  <c:v>276.14411169681267</c:v>
                </c:pt>
                <c:pt idx="10">
                  <c:v>272.83040319782793</c:v>
                </c:pt>
                <c:pt idx="11">
                  <c:v>268.97150791946825</c:v>
                </c:pt>
                <c:pt idx="12">
                  <c:v>264.83040319782793</c:v>
                </c:pt>
                <c:pt idx="13">
                  <c:v>260.68929847618762</c:v>
                </c:pt>
                <c:pt idx="14">
                  <c:v>256.83040319782793</c:v>
                </c:pt>
                <c:pt idx="15">
                  <c:v>253.51669469884317</c:v>
                </c:pt>
                <c:pt idx="16">
                  <c:v>250.97399673727693</c:v>
                </c:pt>
                <c:pt idx="17">
                  <c:v>249.37558997720285</c:v>
                </c:pt>
                <c:pt idx="18">
                  <c:v>248.83040319782793</c:v>
                </c:pt>
                <c:pt idx="19">
                  <c:v>249.37558997720285</c:v>
                </c:pt>
                <c:pt idx="20">
                  <c:v>250.97399673727691</c:v>
                </c:pt>
                <c:pt idx="21">
                  <c:v>253.51669469884317</c:v>
                </c:pt>
                <c:pt idx="22">
                  <c:v>256.83040319782793</c:v>
                </c:pt>
                <c:pt idx="23">
                  <c:v>260.68929847618762</c:v>
                </c:pt>
                <c:pt idx="24">
                  <c:v>264.83040319782793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'16 km '!$BA$58:$BA$82</c:f>
              <c:numCache>
                <c:formatCode>General</c:formatCode>
                <c:ptCount val="25"/>
                <c:pt idx="0">
                  <c:v>268.29392015113672</c:v>
                </c:pt>
                <c:pt idx="1">
                  <c:v>267.74873337176177</c:v>
                </c:pt>
                <c:pt idx="2">
                  <c:v>266.15032661168772</c:v>
                </c:pt>
                <c:pt idx="3">
                  <c:v>263.60762865012146</c:v>
                </c:pt>
                <c:pt idx="4">
                  <c:v>260.29392015113672</c:v>
                </c:pt>
                <c:pt idx="5">
                  <c:v>256.43502487277703</c:v>
                </c:pt>
                <c:pt idx="6">
                  <c:v>252.29392015113669</c:v>
                </c:pt>
                <c:pt idx="7">
                  <c:v>248.15281542949637</c:v>
                </c:pt>
                <c:pt idx="8">
                  <c:v>244.29392015113669</c:v>
                </c:pt>
                <c:pt idx="9">
                  <c:v>240.98021165215192</c:v>
                </c:pt>
                <c:pt idx="10">
                  <c:v>238.43751369058566</c:v>
                </c:pt>
                <c:pt idx="11">
                  <c:v>236.8391069305116</c:v>
                </c:pt>
                <c:pt idx="12">
                  <c:v>236.29392015113669</c:v>
                </c:pt>
                <c:pt idx="13">
                  <c:v>236.8391069305116</c:v>
                </c:pt>
                <c:pt idx="14">
                  <c:v>238.43751369058566</c:v>
                </c:pt>
                <c:pt idx="15">
                  <c:v>240.98021165215192</c:v>
                </c:pt>
                <c:pt idx="16">
                  <c:v>244.29392015113669</c:v>
                </c:pt>
                <c:pt idx="17">
                  <c:v>248.15281542949634</c:v>
                </c:pt>
                <c:pt idx="18">
                  <c:v>252.29392015113669</c:v>
                </c:pt>
                <c:pt idx="19">
                  <c:v>256.43502487277703</c:v>
                </c:pt>
                <c:pt idx="20">
                  <c:v>260.29392015113666</c:v>
                </c:pt>
                <c:pt idx="21">
                  <c:v>263.60762865012146</c:v>
                </c:pt>
                <c:pt idx="22">
                  <c:v>266.15032661168772</c:v>
                </c:pt>
                <c:pt idx="23">
                  <c:v>267.74873337176177</c:v>
                </c:pt>
                <c:pt idx="24">
                  <c:v>268.29392015113672</c:v>
                </c:pt>
              </c:numCache>
            </c:numRef>
          </c:xVal>
          <c:yVal>
            <c:numRef>
              <c:f>'16 km '!$BB$58:$BB$82</c:f>
              <c:numCache>
                <c:formatCode>General</c:formatCode>
                <c:ptCount val="25"/>
                <c:pt idx="0">
                  <c:v>303.57795981173359</c:v>
                </c:pt>
                <c:pt idx="1">
                  <c:v>307.71906453337391</c:v>
                </c:pt>
                <c:pt idx="2">
                  <c:v>311.57795981173359</c:v>
                </c:pt>
                <c:pt idx="3">
                  <c:v>314.89166831071833</c:v>
                </c:pt>
                <c:pt idx="4">
                  <c:v>317.43436627228459</c:v>
                </c:pt>
                <c:pt idx="5">
                  <c:v>319.0327730323587</c:v>
                </c:pt>
                <c:pt idx="6">
                  <c:v>319.57795981173359</c:v>
                </c:pt>
                <c:pt idx="7">
                  <c:v>319.0327730323587</c:v>
                </c:pt>
                <c:pt idx="8">
                  <c:v>317.43436627228459</c:v>
                </c:pt>
                <c:pt idx="9">
                  <c:v>314.89166831071833</c:v>
                </c:pt>
                <c:pt idx="10">
                  <c:v>311.57795981173359</c:v>
                </c:pt>
                <c:pt idx="11">
                  <c:v>307.71906453337391</c:v>
                </c:pt>
                <c:pt idx="12">
                  <c:v>303.57795981173359</c:v>
                </c:pt>
                <c:pt idx="13">
                  <c:v>299.43685509009327</c:v>
                </c:pt>
                <c:pt idx="14">
                  <c:v>295.57795981173359</c:v>
                </c:pt>
                <c:pt idx="15">
                  <c:v>292.26425131274885</c:v>
                </c:pt>
                <c:pt idx="16">
                  <c:v>289.72155335118259</c:v>
                </c:pt>
                <c:pt idx="17">
                  <c:v>288.12314659110848</c:v>
                </c:pt>
                <c:pt idx="18">
                  <c:v>287.57795981173359</c:v>
                </c:pt>
                <c:pt idx="19">
                  <c:v>288.12314659110848</c:v>
                </c:pt>
                <c:pt idx="20">
                  <c:v>289.72155335118259</c:v>
                </c:pt>
                <c:pt idx="21">
                  <c:v>292.26425131274885</c:v>
                </c:pt>
                <c:pt idx="22">
                  <c:v>295.57795981173359</c:v>
                </c:pt>
                <c:pt idx="23">
                  <c:v>299.43685509009327</c:v>
                </c:pt>
                <c:pt idx="24">
                  <c:v>303.57795981173359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'16 km '!$BC$58:$BC$82</c:f>
              <c:numCache>
                <c:formatCode>General</c:formatCode>
                <c:ptCount val="25"/>
                <c:pt idx="0">
                  <c:v>185.95366848523631</c:v>
                </c:pt>
                <c:pt idx="1">
                  <c:v>185.40848170586139</c:v>
                </c:pt>
                <c:pt idx="2">
                  <c:v>183.81007494578733</c:v>
                </c:pt>
                <c:pt idx="3">
                  <c:v>181.26737698422107</c:v>
                </c:pt>
                <c:pt idx="4">
                  <c:v>177.95366848523631</c:v>
                </c:pt>
                <c:pt idx="5">
                  <c:v>174.09477320687665</c:v>
                </c:pt>
                <c:pt idx="6">
                  <c:v>169.95366848523631</c:v>
                </c:pt>
                <c:pt idx="7">
                  <c:v>165.81256376359599</c:v>
                </c:pt>
                <c:pt idx="8">
                  <c:v>161.95366848523631</c:v>
                </c:pt>
                <c:pt idx="9">
                  <c:v>158.63995998625154</c:v>
                </c:pt>
                <c:pt idx="10">
                  <c:v>156.09726202468528</c:v>
                </c:pt>
                <c:pt idx="11">
                  <c:v>154.49885526461122</c:v>
                </c:pt>
                <c:pt idx="12">
                  <c:v>153.95366848523631</c:v>
                </c:pt>
                <c:pt idx="13">
                  <c:v>154.49885526461122</c:v>
                </c:pt>
                <c:pt idx="14">
                  <c:v>156.09726202468528</c:v>
                </c:pt>
                <c:pt idx="15">
                  <c:v>158.63995998625154</c:v>
                </c:pt>
                <c:pt idx="16">
                  <c:v>161.95366848523631</c:v>
                </c:pt>
                <c:pt idx="17">
                  <c:v>165.81256376359596</c:v>
                </c:pt>
                <c:pt idx="18">
                  <c:v>169.95366848523631</c:v>
                </c:pt>
                <c:pt idx="19">
                  <c:v>174.09477320687662</c:v>
                </c:pt>
                <c:pt idx="20">
                  <c:v>177.95366848523631</c:v>
                </c:pt>
                <c:pt idx="21">
                  <c:v>181.26737698422107</c:v>
                </c:pt>
                <c:pt idx="22">
                  <c:v>183.81007494578733</c:v>
                </c:pt>
                <c:pt idx="23">
                  <c:v>185.40848170586139</c:v>
                </c:pt>
                <c:pt idx="24">
                  <c:v>185.95366848523631</c:v>
                </c:pt>
              </c:numCache>
            </c:numRef>
          </c:xVal>
          <c:yVal>
            <c:numRef>
              <c:f>'16 km '!$BD$58:$BD$82</c:f>
              <c:numCache>
                <c:formatCode>General</c:formatCode>
                <c:ptCount val="25"/>
                <c:pt idx="0">
                  <c:v>-0.87324481733384907</c:v>
                </c:pt>
                <c:pt idx="1">
                  <c:v>3.2678599043064827</c:v>
                </c:pt>
                <c:pt idx="2">
                  <c:v>7.1267551826661499</c:v>
                </c:pt>
                <c:pt idx="3">
                  <c:v>10.440463681650911</c:v>
                </c:pt>
                <c:pt idx="4">
                  <c:v>12.983161643217169</c:v>
                </c:pt>
                <c:pt idx="5">
                  <c:v>14.581568403291243</c:v>
                </c:pt>
                <c:pt idx="6">
                  <c:v>15.126755182666152</c:v>
                </c:pt>
                <c:pt idx="7">
                  <c:v>14.581568403291245</c:v>
                </c:pt>
                <c:pt idx="8">
                  <c:v>12.983161643217171</c:v>
                </c:pt>
                <c:pt idx="9">
                  <c:v>10.440463681650913</c:v>
                </c:pt>
                <c:pt idx="10">
                  <c:v>7.1267551826661562</c:v>
                </c:pt>
                <c:pt idx="11">
                  <c:v>3.2678599043064871</c:v>
                </c:pt>
                <c:pt idx="12">
                  <c:v>-0.87324481733384707</c:v>
                </c:pt>
                <c:pt idx="13">
                  <c:v>-5.0143495389741748</c:v>
                </c:pt>
                <c:pt idx="14">
                  <c:v>-8.8732448173338447</c:v>
                </c:pt>
                <c:pt idx="15">
                  <c:v>-12.186953316318602</c:v>
                </c:pt>
                <c:pt idx="16">
                  <c:v>-14.729651277884862</c:v>
                </c:pt>
                <c:pt idx="17">
                  <c:v>-16.32805803795894</c:v>
                </c:pt>
                <c:pt idx="18">
                  <c:v>-16.873244817333848</c:v>
                </c:pt>
                <c:pt idx="19">
                  <c:v>-16.328058037958943</c:v>
                </c:pt>
                <c:pt idx="20">
                  <c:v>-14.729651277884873</c:v>
                </c:pt>
                <c:pt idx="21">
                  <c:v>-12.186953316318611</c:v>
                </c:pt>
                <c:pt idx="22">
                  <c:v>-8.8732448173338554</c:v>
                </c:pt>
                <c:pt idx="23">
                  <c:v>-5.0143495389741943</c:v>
                </c:pt>
                <c:pt idx="24">
                  <c:v>-0.87324481733385295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'16 km '!$BE$58:$BE$82</c:f>
              <c:numCache>
                <c:formatCode>General</c:formatCode>
                <c:ptCount val="25"/>
                <c:pt idx="0">
                  <c:v>-89.558191870224135</c:v>
                </c:pt>
                <c:pt idx="1">
                  <c:v>-90.103378649599037</c:v>
                </c:pt>
                <c:pt idx="2">
                  <c:v>-91.701785409673121</c:v>
                </c:pt>
                <c:pt idx="3">
                  <c:v>-94.244483371239369</c:v>
                </c:pt>
                <c:pt idx="4">
                  <c:v>-97.558191870224135</c:v>
                </c:pt>
                <c:pt idx="5">
                  <c:v>-101.4170871485838</c:v>
                </c:pt>
                <c:pt idx="6">
                  <c:v>-105.55819187022414</c:v>
                </c:pt>
                <c:pt idx="7">
                  <c:v>-109.69929659186447</c:v>
                </c:pt>
                <c:pt idx="8">
                  <c:v>-113.55819187022414</c:v>
                </c:pt>
                <c:pt idx="9">
                  <c:v>-116.8719003692089</c:v>
                </c:pt>
                <c:pt idx="10">
                  <c:v>-119.41459833077515</c:v>
                </c:pt>
                <c:pt idx="11">
                  <c:v>-121.01300509084922</c:v>
                </c:pt>
                <c:pt idx="12">
                  <c:v>-121.55819187022414</c:v>
                </c:pt>
                <c:pt idx="13">
                  <c:v>-121.01300509084923</c:v>
                </c:pt>
                <c:pt idx="14">
                  <c:v>-119.41459833077516</c:v>
                </c:pt>
                <c:pt idx="15">
                  <c:v>-116.8719003692089</c:v>
                </c:pt>
                <c:pt idx="16">
                  <c:v>-113.55819187022414</c:v>
                </c:pt>
                <c:pt idx="17">
                  <c:v>-109.69929659186448</c:v>
                </c:pt>
                <c:pt idx="18">
                  <c:v>-105.55819187022414</c:v>
                </c:pt>
                <c:pt idx="19">
                  <c:v>-101.41708714858382</c:v>
                </c:pt>
                <c:pt idx="20">
                  <c:v>-97.55819187022415</c:v>
                </c:pt>
                <c:pt idx="21">
                  <c:v>-94.244483371239383</c:v>
                </c:pt>
                <c:pt idx="22">
                  <c:v>-91.701785409673121</c:v>
                </c:pt>
                <c:pt idx="23">
                  <c:v>-90.103378649599051</c:v>
                </c:pt>
                <c:pt idx="24">
                  <c:v>-89.558191870224135</c:v>
                </c:pt>
              </c:numCache>
            </c:numRef>
          </c:xVal>
          <c:yVal>
            <c:numRef>
              <c:f>'16 km '!$BF$58:$BF$82</c:f>
              <c:numCache>
                <c:formatCode>General</c:formatCode>
                <c:ptCount val="25"/>
                <c:pt idx="0">
                  <c:v>-346.93346814098032</c:v>
                </c:pt>
                <c:pt idx="1">
                  <c:v>-342.79236341934001</c:v>
                </c:pt>
                <c:pt idx="2">
                  <c:v>-338.93346814098032</c:v>
                </c:pt>
                <c:pt idx="3">
                  <c:v>-335.61975964199559</c:v>
                </c:pt>
                <c:pt idx="4">
                  <c:v>-333.07706168042932</c:v>
                </c:pt>
                <c:pt idx="5">
                  <c:v>-331.47865492035521</c:v>
                </c:pt>
                <c:pt idx="6">
                  <c:v>-330.93346814098032</c:v>
                </c:pt>
                <c:pt idx="7">
                  <c:v>-331.47865492035521</c:v>
                </c:pt>
                <c:pt idx="8">
                  <c:v>-333.07706168042932</c:v>
                </c:pt>
                <c:pt idx="9">
                  <c:v>-335.61975964199559</c:v>
                </c:pt>
                <c:pt idx="10">
                  <c:v>-338.93346814098032</c:v>
                </c:pt>
                <c:pt idx="11">
                  <c:v>-342.79236341934001</c:v>
                </c:pt>
                <c:pt idx="12">
                  <c:v>-346.93346814098032</c:v>
                </c:pt>
                <c:pt idx="13">
                  <c:v>-351.07457286262064</c:v>
                </c:pt>
                <c:pt idx="14">
                  <c:v>-354.93346814098032</c:v>
                </c:pt>
                <c:pt idx="15">
                  <c:v>-358.24717663996506</c:v>
                </c:pt>
                <c:pt idx="16">
                  <c:v>-360.78987460153132</c:v>
                </c:pt>
                <c:pt idx="17">
                  <c:v>-362.38828136160544</c:v>
                </c:pt>
                <c:pt idx="18">
                  <c:v>-362.93346814098032</c:v>
                </c:pt>
                <c:pt idx="19">
                  <c:v>-362.38828136160544</c:v>
                </c:pt>
                <c:pt idx="20">
                  <c:v>-360.78987460153132</c:v>
                </c:pt>
                <c:pt idx="21">
                  <c:v>-358.24717663996506</c:v>
                </c:pt>
                <c:pt idx="22">
                  <c:v>-354.93346814098032</c:v>
                </c:pt>
                <c:pt idx="23">
                  <c:v>-351.07457286262064</c:v>
                </c:pt>
                <c:pt idx="24">
                  <c:v>-346.93346814098032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'16 km 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'16 km 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93472"/>
        <c:axId val="333992296"/>
      </c:scatterChart>
      <c:valAx>
        <c:axId val="333993472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3992296"/>
        <c:crosses val="autoZero"/>
        <c:crossBetween val="midCat"/>
      </c:valAx>
      <c:valAx>
        <c:axId val="333992296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993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'90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'90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'90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'90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'90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'90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'90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'90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'90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-97.14834295414704</c:v>
                </c:pt>
              </c:numCache>
            </c:numRef>
          </c:xVal>
          <c:yVal>
            <c:numRef>
              <c:f>'90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-287.60440667166517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'90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171.87366226763442</c:v>
                </c:pt>
              </c:numCache>
            </c:numRef>
          </c:xVal>
          <c:yVal>
            <c:numRef>
              <c:f>'90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35.478842831575903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97.237796972471585</c:v>
                </c:pt>
              </c:numCache>
            </c:numRef>
          </c:xVal>
          <c:yVal>
            <c:numRef>
              <c:f>'90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-41.16785295036162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233.90795527759104</c:v>
                </c:pt>
              </c:numCache>
            </c:numRef>
          </c:xVal>
          <c:yVal>
            <c:numRef>
              <c:f>'90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258.29610455510169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'90 km'!$AM$58:$AM$82</c:f>
              <c:numCache>
                <c:formatCode>General</c:formatCode>
                <c:ptCount val="25"/>
                <c:pt idx="0">
                  <c:v>-7.14834295414704</c:v>
                </c:pt>
                <c:pt idx="1">
                  <c:v>-10.215018588130889</c:v>
                </c:pt>
                <c:pt idx="2">
                  <c:v>-19.20605661354756</c:v>
                </c:pt>
                <c:pt idx="3">
                  <c:v>-33.50873264735776</c:v>
                </c:pt>
                <c:pt idx="4">
                  <c:v>-52.148342954147033</c:v>
                </c:pt>
                <c:pt idx="5">
                  <c:v>-73.854628894920154</c:v>
                </c:pt>
                <c:pt idx="6">
                  <c:v>-97.14834295414704</c:v>
                </c:pt>
                <c:pt idx="7">
                  <c:v>-120.4420570133739</c:v>
                </c:pt>
                <c:pt idx="8">
                  <c:v>-142.14834295414701</c:v>
                </c:pt>
                <c:pt idx="9">
                  <c:v>-160.78795326093632</c:v>
                </c:pt>
                <c:pt idx="10">
                  <c:v>-175.09062929474652</c:v>
                </c:pt>
                <c:pt idx="11">
                  <c:v>-184.08166732016318</c:v>
                </c:pt>
                <c:pt idx="12">
                  <c:v>-187.14834295414704</c:v>
                </c:pt>
                <c:pt idx="13">
                  <c:v>-184.08166732016321</c:v>
                </c:pt>
                <c:pt idx="14">
                  <c:v>-175.09062929474652</c:v>
                </c:pt>
                <c:pt idx="15">
                  <c:v>-160.78795326093635</c:v>
                </c:pt>
                <c:pt idx="16">
                  <c:v>-142.1483429541471</c:v>
                </c:pt>
                <c:pt idx="17">
                  <c:v>-120.44205701337398</c:v>
                </c:pt>
                <c:pt idx="18">
                  <c:v>-97.148342954147054</c:v>
                </c:pt>
                <c:pt idx="19">
                  <c:v>-73.854628894920211</c:v>
                </c:pt>
                <c:pt idx="20">
                  <c:v>-52.148342954147097</c:v>
                </c:pt>
                <c:pt idx="21">
                  <c:v>-33.508732647357782</c:v>
                </c:pt>
                <c:pt idx="22">
                  <c:v>-19.206056613547588</c:v>
                </c:pt>
                <c:pt idx="23">
                  <c:v>-10.215018588130917</c:v>
                </c:pt>
                <c:pt idx="24">
                  <c:v>-7.14834295414704</c:v>
                </c:pt>
              </c:numCache>
            </c:numRef>
          </c:xVal>
          <c:yVal>
            <c:numRef>
              <c:f>'90 km'!$AN$58:$AN$82</c:f>
              <c:numCache>
                <c:formatCode>General</c:formatCode>
                <c:ptCount val="25"/>
                <c:pt idx="0">
                  <c:v>-287.60440667166517</c:v>
                </c:pt>
                <c:pt idx="1">
                  <c:v>-264.31069261243829</c:v>
                </c:pt>
                <c:pt idx="2">
                  <c:v>-242.60440667166517</c:v>
                </c:pt>
                <c:pt idx="3">
                  <c:v>-223.96479636487589</c:v>
                </c:pt>
                <c:pt idx="4">
                  <c:v>-209.66212033106569</c:v>
                </c:pt>
                <c:pt idx="5">
                  <c:v>-200.67108230564904</c:v>
                </c:pt>
                <c:pt idx="6">
                  <c:v>-197.60440667166517</c:v>
                </c:pt>
                <c:pt idx="7">
                  <c:v>-200.67108230564901</c:v>
                </c:pt>
                <c:pt idx="8">
                  <c:v>-209.66212033106569</c:v>
                </c:pt>
                <c:pt idx="9">
                  <c:v>-223.96479636487589</c:v>
                </c:pt>
                <c:pt idx="10">
                  <c:v>-242.60440667166515</c:v>
                </c:pt>
                <c:pt idx="11">
                  <c:v>-264.31069261243829</c:v>
                </c:pt>
                <c:pt idx="12">
                  <c:v>-287.60440667166517</c:v>
                </c:pt>
                <c:pt idx="13">
                  <c:v>-310.898120730892</c:v>
                </c:pt>
                <c:pt idx="14">
                  <c:v>-332.60440667166517</c:v>
                </c:pt>
                <c:pt idx="15">
                  <c:v>-351.2440169784544</c:v>
                </c:pt>
                <c:pt idx="16">
                  <c:v>-365.54669301226465</c:v>
                </c:pt>
                <c:pt idx="17">
                  <c:v>-374.53773103768128</c:v>
                </c:pt>
                <c:pt idx="18">
                  <c:v>-377.60440667166517</c:v>
                </c:pt>
                <c:pt idx="19">
                  <c:v>-374.53773103768134</c:v>
                </c:pt>
                <c:pt idx="20">
                  <c:v>-365.54669301226465</c:v>
                </c:pt>
                <c:pt idx="21">
                  <c:v>-351.24401697845445</c:v>
                </c:pt>
                <c:pt idx="22">
                  <c:v>-332.60440667166523</c:v>
                </c:pt>
                <c:pt idx="23">
                  <c:v>-310.89812073089212</c:v>
                </c:pt>
                <c:pt idx="24">
                  <c:v>-287.60440667166517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'90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km'!$AS$58:$AS$82</c:f>
              <c:numCache>
                <c:formatCode>General</c:formatCode>
                <c:ptCount val="25"/>
                <c:pt idx="0">
                  <c:v>261.87366226763442</c:v>
                </c:pt>
                <c:pt idx="1">
                  <c:v>258.80698663365058</c:v>
                </c:pt>
                <c:pt idx="2">
                  <c:v>249.8159486082339</c:v>
                </c:pt>
                <c:pt idx="3">
                  <c:v>235.5132725744237</c:v>
                </c:pt>
                <c:pt idx="4">
                  <c:v>216.87366226763442</c:v>
                </c:pt>
                <c:pt idx="5">
                  <c:v>195.1673763268613</c:v>
                </c:pt>
                <c:pt idx="6">
                  <c:v>171.87366226763442</c:v>
                </c:pt>
                <c:pt idx="7">
                  <c:v>148.57994820840756</c:v>
                </c:pt>
                <c:pt idx="8">
                  <c:v>126.87366226763444</c:v>
                </c:pt>
                <c:pt idx="9">
                  <c:v>108.23405196084514</c:v>
                </c:pt>
                <c:pt idx="10">
                  <c:v>93.931375927034949</c:v>
                </c:pt>
                <c:pt idx="11">
                  <c:v>84.940337901618278</c:v>
                </c:pt>
                <c:pt idx="12">
                  <c:v>81.873662267634415</c:v>
                </c:pt>
                <c:pt idx="13">
                  <c:v>84.940337901618264</c:v>
                </c:pt>
                <c:pt idx="14">
                  <c:v>93.931375927034921</c:v>
                </c:pt>
                <c:pt idx="15">
                  <c:v>108.23405196084511</c:v>
                </c:pt>
                <c:pt idx="16">
                  <c:v>126.87366226763437</c:v>
                </c:pt>
                <c:pt idx="17">
                  <c:v>148.57994820840747</c:v>
                </c:pt>
                <c:pt idx="18">
                  <c:v>171.87366226763439</c:v>
                </c:pt>
                <c:pt idx="19">
                  <c:v>195.16737632686124</c:v>
                </c:pt>
                <c:pt idx="20">
                  <c:v>216.87366226763436</c:v>
                </c:pt>
                <c:pt idx="21">
                  <c:v>235.51327257442367</c:v>
                </c:pt>
                <c:pt idx="22">
                  <c:v>249.81594860823387</c:v>
                </c:pt>
                <c:pt idx="23">
                  <c:v>258.80698663365052</c:v>
                </c:pt>
                <c:pt idx="24">
                  <c:v>261.87366226763442</c:v>
                </c:pt>
              </c:numCache>
            </c:numRef>
          </c:xVal>
          <c:yVal>
            <c:numRef>
              <c:f>'90 km'!$AT$58:$AT$82</c:f>
              <c:numCache>
                <c:formatCode>General</c:formatCode>
                <c:ptCount val="25"/>
                <c:pt idx="0">
                  <c:v>35.478842831575903</c:v>
                </c:pt>
                <c:pt idx="1">
                  <c:v>58.772556890802768</c:v>
                </c:pt>
                <c:pt idx="2">
                  <c:v>80.478842831575889</c:v>
                </c:pt>
                <c:pt idx="3">
                  <c:v>99.118453138365169</c:v>
                </c:pt>
                <c:pt idx="4">
                  <c:v>113.42112917217538</c:v>
                </c:pt>
                <c:pt idx="5">
                  <c:v>122.41216719759204</c:v>
                </c:pt>
                <c:pt idx="6">
                  <c:v>125.4788428315759</c:v>
                </c:pt>
                <c:pt idx="7">
                  <c:v>122.41216719759205</c:v>
                </c:pt>
                <c:pt idx="8">
                  <c:v>113.42112917217538</c:v>
                </c:pt>
                <c:pt idx="9">
                  <c:v>99.118453138365183</c:v>
                </c:pt>
                <c:pt idx="10">
                  <c:v>80.478842831575932</c:v>
                </c:pt>
                <c:pt idx="11">
                  <c:v>58.772556890802797</c:v>
                </c:pt>
                <c:pt idx="12">
                  <c:v>35.478842831575918</c:v>
                </c:pt>
                <c:pt idx="13">
                  <c:v>12.185128772349071</c:v>
                </c:pt>
                <c:pt idx="14">
                  <c:v>-9.5211571684240681</c:v>
                </c:pt>
                <c:pt idx="15">
                  <c:v>-28.160767475213341</c:v>
                </c:pt>
                <c:pt idx="16">
                  <c:v>-42.463443509023548</c:v>
                </c:pt>
                <c:pt idx="17">
                  <c:v>-51.45448153444022</c:v>
                </c:pt>
                <c:pt idx="18">
                  <c:v>-54.521157168424097</c:v>
                </c:pt>
                <c:pt idx="19">
                  <c:v>-51.454481534440248</c:v>
                </c:pt>
                <c:pt idx="20">
                  <c:v>-42.463443509023605</c:v>
                </c:pt>
                <c:pt idx="21">
                  <c:v>-28.16076747521339</c:v>
                </c:pt>
                <c:pt idx="22">
                  <c:v>-9.5211571684241392</c:v>
                </c:pt>
                <c:pt idx="23">
                  <c:v>12.185128772348961</c:v>
                </c:pt>
                <c:pt idx="24">
                  <c:v>35.478842831575882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'90 km'!$AW$58:$AW$82</c:f>
              <c:numCache>
                <c:formatCode>General</c:formatCode>
                <c:ptCount val="25"/>
                <c:pt idx="0">
                  <c:v>187.23779697247159</c:v>
                </c:pt>
                <c:pt idx="1">
                  <c:v>184.17112133848775</c:v>
                </c:pt>
                <c:pt idx="2">
                  <c:v>175.18008331307107</c:v>
                </c:pt>
                <c:pt idx="3">
                  <c:v>160.87740727926086</c:v>
                </c:pt>
                <c:pt idx="4">
                  <c:v>142.23779697247159</c:v>
                </c:pt>
                <c:pt idx="5">
                  <c:v>120.53151103169847</c:v>
                </c:pt>
                <c:pt idx="6">
                  <c:v>97.237796972471585</c:v>
                </c:pt>
                <c:pt idx="7">
                  <c:v>73.944082913244728</c:v>
                </c:pt>
                <c:pt idx="8">
                  <c:v>52.237796972471607</c:v>
                </c:pt>
                <c:pt idx="9">
                  <c:v>33.598186665682313</c:v>
                </c:pt>
                <c:pt idx="10">
                  <c:v>19.295510631872119</c:v>
                </c:pt>
                <c:pt idx="11">
                  <c:v>10.304472606455448</c:v>
                </c:pt>
                <c:pt idx="12">
                  <c:v>7.2377969724715854</c:v>
                </c:pt>
                <c:pt idx="13">
                  <c:v>10.304472606455434</c:v>
                </c:pt>
                <c:pt idx="14">
                  <c:v>19.295510631872091</c:v>
                </c:pt>
                <c:pt idx="15">
                  <c:v>33.598186665682277</c:v>
                </c:pt>
                <c:pt idx="16">
                  <c:v>52.237796972471543</c:v>
                </c:pt>
                <c:pt idx="17">
                  <c:v>73.944082913244642</c:v>
                </c:pt>
                <c:pt idx="18">
                  <c:v>97.237796972471571</c:v>
                </c:pt>
                <c:pt idx="19">
                  <c:v>120.53151103169841</c:v>
                </c:pt>
                <c:pt idx="20">
                  <c:v>142.23779697247153</c:v>
                </c:pt>
                <c:pt idx="21">
                  <c:v>160.87740727926084</c:v>
                </c:pt>
                <c:pt idx="22">
                  <c:v>175.18008331307104</c:v>
                </c:pt>
                <c:pt idx="23">
                  <c:v>184.17112133848769</c:v>
                </c:pt>
                <c:pt idx="24">
                  <c:v>187.23779697247159</c:v>
                </c:pt>
              </c:numCache>
            </c:numRef>
          </c:xVal>
          <c:yVal>
            <c:numRef>
              <c:f>'90 km'!$AX$58:$AX$82</c:f>
              <c:numCache>
                <c:formatCode>General</c:formatCode>
                <c:ptCount val="25"/>
                <c:pt idx="0">
                  <c:v>-41.16785295036162</c:v>
                </c:pt>
                <c:pt idx="1">
                  <c:v>-17.874138891134756</c:v>
                </c:pt>
                <c:pt idx="2">
                  <c:v>3.8321470496383725</c:v>
                </c:pt>
                <c:pt idx="3">
                  <c:v>22.471757356427652</c:v>
                </c:pt>
                <c:pt idx="4">
                  <c:v>36.77443339023786</c:v>
                </c:pt>
                <c:pt idx="5">
                  <c:v>45.765471415654517</c:v>
                </c:pt>
                <c:pt idx="6">
                  <c:v>48.83214704963838</c:v>
                </c:pt>
                <c:pt idx="7">
                  <c:v>45.765471415654531</c:v>
                </c:pt>
                <c:pt idx="8">
                  <c:v>36.77443339023786</c:v>
                </c:pt>
                <c:pt idx="9">
                  <c:v>22.471757356427659</c:v>
                </c:pt>
                <c:pt idx="10">
                  <c:v>3.832147049638408</c:v>
                </c:pt>
                <c:pt idx="11">
                  <c:v>-17.874138891134727</c:v>
                </c:pt>
                <c:pt idx="12">
                  <c:v>-41.167852950361606</c:v>
                </c:pt>
                <c:pt idx="13">
                  <c:v>-64.46156700958845</c:v>
                </c:pt>
                <c:pt idx="14">
                  <c:v>-86.167852950361592</c:v>
                </c:pt>
                <c:pt idx="15">
                  <c:v>-104.80746325715086</c:v>
                </c:pt>
                <c:pt idx="16">
                  <c:v>-119.11013929096107</c:v>
                </c:pt>
                <c:pt idx="17">
                  <c:v>-128.10117731637774</c:v>
                </c:pt>
                <c:pt idx="18">
                  <c:v>-131.16785295036163</c:v>
                </c:pt>
                <c:pt idx="19">
                  <c:v>-128.10117731637777</c:v>
                </c:pt>
                <c:pt idx="20">
                  <c:v>-119.11013929096113</c:v>
                </c:pt>
                <c:pt idx="21">
                  <c:v>-104.80746325715091</c:v>
                </c:pt>
                <c:pt idx="22">
                  <c:v>-86.167852950361663</c:v>
                </c:pt>
                <c:pt idx="23">
                  <c:v>-64.461567009588563</c:v>
                </c:pt>
                <c:pt idx="24">
                  <c:v>-41.167852950361642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'90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'90 km'!$BC$58:$BC$82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km'!$BD$58:$BD$82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'90 km'!$BE$58:$BE$82</c:f>
              <c:numCache>
                <c:formatCode>General</c:formatCode>
                <c:ptCount val="25"/>
                <c:pt idx="0">
                  <c:v>323.90795527759104</c:v>
                </c:pt>
                <c:pt idx="1">
                  <c:v>320.84127964360721</c:v>
                </c:pt>
                <c:pt idx="2">
                  <c:v>311.85024161819052</c:v>
                </c:pt>
                <c:pt idx="3">
                  <c:v>297.54756558438032</c:v>
                </c:pt>
                <c:pt idx="4">
                  <c:v>278.90795527759104</c:v>
                </c:pt>
                <c:pt idx="5">
                  <c:v>257.20166933681793</c:v>
                </c:pt>
                <c:pt idx="6">
                  <c:v>233.90795527759104</c:v>
                </c:pt>
                <c:pt idx="7">
                  <c:v>210.61424121836419</c:v>
                </c:pt>
                <c:pt idx="8">
                  <c:v>188.90795527759107</c:v>
                </c:pt>
                <c:pt idx="9">
                  <c:v>170.26834497080176</c:v>
                </c:pt>
                <c:pt idx="10">
                  <c:v>155.96566893699156</c:v>
                </c:pt>
                <c:pt idx="11">
                  <c:v>146.97463091157491</c:v>
                </c:pt>
                <c:pt idx="12">
                  <c:v>143.90795527759104</c:v>
                </c:pt>
                <c:pt idx="13">
                  <c:v>146.97463091157488</c:v>
                </c:pt>
                <c:pt idx="14">
                  <c:v>155.96566893699156</c:v>
                </c:pt>
                <c:pt idx="15">
                  <c:v>170.26834497080173</c:v>
                </c:pt>
                <c:pt idx="16">
                  <c:v>188.90795527759099</c:v>
                </c:pt>
                <c:pt idx="17">
                  <c:v>210.6142412183641</c:v>
                </c:pt>
                <c:pt idx="18">
                  <c:v>233.90795527759101</c:v>
                </c:pt>
                <c:pt idx="19">
                  <c:v>257.20166933681787</c:v>
                </c:pt>
                <c:pt idx="20">
                  <c:v>278.90795527759099</c:v>
                </c:pt>
                <c:pt idx="21">
                  <c:v>297.54756558438032</c:v>
                </c:pt>
                <c:pt idx="22">
                  <c:v>311.85024161819047</c:v>
                </c:pt>
                <c:pt idx="23">
                  <c:v>320.84127964360715</c:v>
                </c:pt>
                <c:pt idx="24">
                  <c:v>323.90795527759104</c:v>
                </c:pt>
              </c:numCache>
            </c:numRef>
          </c:xVal>
          <c:yVal>
            <c:numRef>
              <c:f>'90 km'!$BF$58:$BF$82</c:f>
              <c:numCache>
                <c:formatCode>General</c:formatCode>
                <c:ptCount val="25"/>
                <c:pt idx="0">
                  <c:v>258.29610455510169</c:v>
                </c:pt>
                <c:pt idx="1">
                  <c:v>281.58981861432858</c:v>
                </c:pt>
                <c:pt idx="2">
                  <c:v>303.29610455510169</c:v>
                </c:pt>
                <c:pt idx="3">
                  <c:v>321.93571486189097</c:v>
                </c:pt>
                <c:pt idx="4">
                  <c:v>336.23839089570117</c:v>
                </c:pt>
                <c:pt idx="5">
                  <c:v>345.2294289211178</c:v>
                </c:pt>
                <c:pt idx="6">
                  <c:v>348.29610455510169</c:v>
                </c:pt>
                <c:pt idx="7">
                  <c:v>345.22942892111786</c:v>
                </c:pt>
                <c:pt idx="8">
                  <c:v>336.23839089570117</c:v>
                </c:pt>
                <c:pt idx="9">
                  <c:v>321.93571486189097</c:v>
                </c:pt>
                <c:pt idx="10">
                  <c:v>303.29610455510169</c:v>
                </c:pt>
                <c:pt idx="11">
                  <c:v>281.58981861432858</c:v>
                </c:pt>
                <c:pt idx="12">
                  <c:v>258.29610455510169</c:v>
                </c:pt>
                <c:pt idx="13">
                  <c:v>235.00239049587486</c:v>
                </c:pt>
                <c:pt idx="14">
                  <c:v>213.29610455510172</c:v>
                </c:pt>
                <c:pt idx="15">
                  <c:v>194.65649424831244</c:v>
                </c:pt>
                <c:pt idx="16">
                  <c:v>180.35381821450224</c:v>
                </c:pt>
                <c:pt idx="17">
                  <c:v>171.36278018908558</c:v>
                </c:pt>
                <c:pt idx="18">
                  <c:v>168.29610455510169</c:v>
                </c:pt>
                <c:pt idx="19">
                  <c:v>171.36278018908553</c:v>
                </c:pt>
                <c:pt idx="20">
                  <c:v>180.35381821450218</c:v>
                </c:pt>
                <c:pt idx="21">
                  <c:v>194.65649424831241</c:v>
                </c:pt>
                <c:pt idx="22">
                  <c:v>213.29610455510164</c:v>
                </c:pt>
                <c:pt idx="23">
                  <c:v>235.00239049587475</c:v>
                </c:pt>
                <c:pt idx="24">
                  <c:v>258.29610455510169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'90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'90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98176"/>
        <c:axId val="334006800"/>
      </c:scatterChart>
      <c:valAx>
        <c:axId val="333998176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4006800"/>
        <c:crosses val="autoZero"/>
        <c:crossBetween val="midCat"/>
      </c:valAx>
      <c:valAx>
        <c:axId val="334006800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99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'100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'100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'100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'100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'100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145.3292280110459</c:v>
                </c:pt>
                <c:pt idx="4">
                  <c:v>178.22108152485387</c:v>
                </c:pt>
                <c:pt idx="5">
                  <c:v>97.242455849967683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-52.870402627200185</c:v>
                </c:pt>
                <c:pt idx="4">
                  <c:v>125.25424842719976</c:v>
                </c:pt>
                <c:pt idx="5">
                  <c:v>-41.176516080000013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'100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'100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'100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'100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-97.884216725866892</c:v>
                </c:pt>
              </c:numCache>
            </c:numRef>
          </c:xVal>
          <c:yVal>
            <c:numRef>
              <c:f>'100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-297.5867616017099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'100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162.35184361803846</c:v>
                </c:pt>
              </c:numCache>
            </c:numRef>
          </c:xVal>
          <c:yVal>
            <c:numRef>
              <c:f>'100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26.521469746693199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234.07212980209209</c:v>
                </c:pt>
              </c:numCache>
            </c:numRef>
          </c:xVal>
          <c:yVal>
            <c:numRef>
              <c:f>'100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258.39104918051015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 km'!$AM$58:$AM$82</c:f>
              <c:numCache>
                <c:formatCode>General</c:formatCode>
                <c:ptCount val="25"/>
                <c:pt idx="0">
                  <c:v>2.1157832741331077</c:v>
                </c:pt>
                <c:pt idx="1">
                  <c:v>-1.2916340969600668</c:v>
                </c:pt>
                <c:pt idx="2">
                  <c:v>-11.281676347423016</c:v>
                </c:pt>
                <c:pt idx="3">
                  <c:v>-27.173538607212137</c:v>
                </c:pt>
                <c:pt idx="4">
                  <c:v>-47.884216725866878</c:v>
                </c:pt>
                <c:pt idx="5">
                  <c:v>-72.002312215614793</c:v>
                </c:pt>
                <c:pt idx="6">
                  <c:v>-97.884216725866892</c:v>
                </c:pt>
                <c:pt idx="7">
                  <c:v>-123.76612123611895</c:v>
                </c:pt>
                <c:pt idx="8">
                  <c:v>-147.88421672586688</c:v>
                </c:pt>
                <c:pt idx="9">
                  <c:v>-168.59489484452163</c:v>
                </c:pt>
                <c:pt idx="10">
                  <c:v>-184.48675710431075</c:v>
                </c:pt>
                <c:pt idx="11">
                  <c:v>-194.47679935477373</c:v>
                </c:pt>
                <c:pt idx="12">
                  <c:v>-197.88421672586691</c:v>
                </c:pt>
                <c:pt idx="13">
                  <c:v>-194.47679935477373</c:v>
                </c:pt>
                <c:pt idx="14">
                  <c:v>-184.48675710431075</c:v>
                </c:pt>
                <c:pt idx="15">
                  <c:v>-168.59489484452166</c:v>
                </c:pt>
                <c:pt idx="16">
                  <c:v>-147.88421672586693</c:v>
                </c:pt>
                <c:pt idx="17">
                  <c:v>-123.76612123611905</c:v>
                </c:pt>
                <c:pt idx="18">
                  <c:v>-97.884216725866906</c:v>
                </c:pt>
                <c:pt idx="19">
                  <c:v>-72.002312215614864</c:v>
                </c:pt>
                <c:pt idx="20">
                  <c:v>-47.884216725866956</c:v>
                </c:pt>
                <c:pt idx="21">
                  <c:v>-27.173538607212151</c:v>
                </c:pt>
                <c:pt idx="22">
                  <c:v>-11.281676347423058</c:v>
                </c:pt>
                <c:pt idx="23">
                  <c:v>-1.291634096960081</c:v>
                </c:pt>
                <c:pt idx="24">
                  <c:v>2.1157832741331077</c:v>
                </c:pt>
              </c:numCache>
            </c:numRef>
          </c:xVal>
          <c:yVal>
            <c:numRef>
              <c:f>'100 km'!$AN$58:$AN$82</c:f>
              <c:numCache>
                <c:formatCode>General</c:formatCode>
                <c:ptCount val="25"/>
                <c:pt idx="0">
                  <c:v>-297.5867616017099</c:v>
                </c:pt>
                <c:pt idx="1">
                  <c:v>-271.70485709145782</c:v>
                </c:pt>
                <c:pt idx="2">
                  <c:v>-247.5867616017099</c:v>
                </c:pt>
                <c:pt idx="3">
                  <c:v>-226.87608348305514</c:v>
                </c:pt>
                <c:pt idx="4">
                  <c:v>-210.98422122326605</c:v>
                </c:pt>
                <c:pt idx="5">
                  <c:v>-200.99417897280307</c:v>
                </c:pt>
                <c:pt idx="6">
                  <c:v>-197.5867616017099</c:v>
                </c:pt>
                <c:pt idx="7">
                  <c:v>-200.99417897280307</c:v>
                </c:pt>
                <c:pt idx="8">
                  <c:v>-210.98422122326602</c:v>
                </c:pt>
                <c:pt idx="9">
                  <c:v>-226.87608348305514</c:v>
                </c:pt>
                <c:pt idx="10">
                  <c:v>-247.58676160170987</c:v>
                </c:pt>
                <c:pt idx="11">
                  <c:v>-271.70485709145777</c:v>
                </c:pt>
                <c:pt idx="12">
                  <c:v>-297.5867616017099</c:v>
                </c:pt>
                <c:pt idx="13">
                  <c:v>-323.46866611196191</c:v>
                </c:pt>
                <c:pt idx="14">
                  <c:v>-347.5867616017099</c:v>
                </c:pt>
                <c:pt idx="15">
                  <c:v>-368.29743972036459</c:v>
                </c:pt>
                <c:pt idx="16">
                  <c:v>-384.18930198015374</c:v>
                </c:pt>
                <c:pt idx="17">
                  <c:v>-394.17934423061672</c:v>
                </c:pt>
                <c:pt idx="18">
                  <c:v>-397.5867616017099</c:v>
                </c:pt>
                <c:pt idx="19">
                  <c:v>-394.17934423061672</c:v>
                </c:pt>
                <c:pt idx="20">
                  <c:v>-384.1893019801538</c:v>
                </c:pt>
                <c:pt idx="21">
                  <c:v>-368.29743972036465</c:v>
                </c:pt>
                <c:pt idx="22">
                  <c:v>-347.58676160170995</c:v>
                </c:pt>
                <c:pt idx="23">
                  <c:v>-323.46866611196208</c:v>
                </c:pt>
                <c:pt idx="24">
                  <c:v>-297.5867616017099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'100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km'!$AS$58:$AS$82</c:f>
              <c:numCache>
                <c:formatCode>General</c:formatCode>
                <c:ptCount val="25"/>
                <c:pt idx="0">
                  <c:v>262.35184361803846</c:v>
                </c:pt>
                <c:pt idx="1">
                  <c:v>258.94442624694528</c:v>
                </c:pt>
                <c:pt idx="2">
                  <c:v>248.95438399648233</c:v>
                </c:pt>
                <c:pt idx="3">
                  <c:v>233.06252173669321</c:v>
                </c:pt>
                <c:pt idx="4">
                  <c:v>212.35184361803846</c:v>
                </c:pt>
                <c:pt idx="5">
                  <c:v>188.23374812829056</c:v>
                </c:pt>
                <c:pt idx="6">
                  <c:v>162.35184361803846</c:v>
                </c:pt>
                <c:pt idx="7">
                  <c:v>136.46993910778639</c:v>
                </c:pt>
                <c:pt idx="8">
                  <c:v>112.35184361803849</c:v>
                </c:pt>
                <c:pt idx="9">
                  <c:v>91.641165499383717</c:v>
                </c:pt>
                <c:pt idx="10">
                  <c:v>75.74930323959461</c:v>
                </c:pt>
                <c:pt idx="11">
                  <c:v>65.759260989131633</c:v>
                </c:pt>
                <c:pt idx="12">
                  <c:v>62.351843618038458</c:v>
                </c:pt>
                <c:pt idx="13">
                  <c:v>65.759260989131619</c:v>
                </c:pt>
                <c:pt idx="14">
                  <c:v>75.749303239594582</c:v>
                </c:pt>
                <c:pt idx="15">
                  <c:v>91.641165499383675</c:v>
                </c:pt>
                <c:pt idx="16">
                  <c:v>112.35184361803842</c:v>
                </c:pt>
                <c:pt idx="17">
                  <c:v>136.4699391077863</c:v>
                </c:pt>
                <c:pt idx="18">
                  <c:v>162.35184361803843</c:v>
                </c:pt>
                <c:pt idx="19">
                  <c:v>188.23374812829047</c:v>
                </c:pt>
                <c:pt idx="20">
                  <c:v>212.3518436180384</c:v>
                </c:pt>
                <c:pt idx="21">
                  <c:v>233.06252173669321</c:v>
                </c:pt>
                <c:pt idx="22">
                  <c:v>248.95438399648231</c:v>
                </c:pt>
                <c:pt idx="23">
                  <c:v>258.94442624694528</c:v>
                </c:pt>
                <c:pt idx="24">
                  <c:v>262.35184361803846</c:v>
                </c:pt>
              </c:numCache>
            </c:numRef>
          </c:xVal>
          <c:yVal>
            <c:numRef>
              <c:f>'100 km'!$AT$58:$AT$82</c:f>
              <c:numCache>
                <c:formatCode>General</c:formatCode>
                <c:ptCount val="25"/>
                <c:pt idx="0">
                  <c:v>26.521469746693199</c:v>
                </c:pt>
                <c:pt idx="1">
                  <c:v>52.40337425694527</c:v>
                </c:pt>
                <c:pt idx="2">
                  <c:v>76.521469746693185</c:v>
                </c:pt>
                <c:pt idx="3">
                  <c:v>97.23214786534794</c:v>
                </c:pt>
                <c:pt idx="4">
                  <c:v>113.12401012513706</c:v>
                </c:pt>
                <c:pt idx="5">
                  <c:v>123.11405237560002</c:v>
                </c:pt>
                <c:pt idx="6">
                  <c:v>126.5214697466932</c:v>
                </c:pt>
                <c:pt idx="7">
                  <c:v>123.11405237560002</c:v>
                </c:pt>
                <c:pt idx="8">
                  <c:v>113.12401012513708</c:v>
                </c:pt>
                <c:pt idx="9">
                  <c:v>97.232147865347955</c:v>
                </c:pt>
                <c:pt idx="10">
                  <c:v>76.521469746693242</c:v>
                </c:pt>
                <c:pt idx="11">
                  <c:v>52.403374256945298</c:v>
                </c:pt>
                <c:pt idx="12">
                  <c:v>26.52146974669321</c:v>
                </c:pt>
                <c:pt idx="13">
                  <c:v>0.63956523644116459</c:v>
                </c:pt>
                <c:pt idx="14">
                  <c:v>-23.478530253306772</c:v>
                </c:pt>
                <c:pt idx="15">
                  <c:v>-44.189208371961513</c:v>
                </c:pt>
                <c:pt idx="16">
                  <c:v>-60.081070631750634</c:v>
                </c:pt>
                <c:pt idx="17">
                  <c:v>-70.071112882213612</c:v>
                </c:pt>
                <c:pt idx="18">
                  <c:v>-73.478530253306801</c:v>
                </c:pt>
                <c:pt idx="19">
                  <c:v>-70.07111288221364</c:v>
                </c:pt>
                <c:pt idx="20">
                  <c:v>-60.081070631750706</c:v>
                </c:pt>
                <c:pt idx="21">
                  <c:v>-44.18920837196157</c:v>
                </c:pt>
                <c:pt idx="22">
                  <c:v>-23.478530253306843</c:v>
                </c:pt>
                <c:pt idx="23">
                  <c:v>0.63956523644104379</c:v>
                </c:pt>
                <c:pt idx="24">
                  <c:v>26.521469746693175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 km'!$AW$58:$AW$82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km'!$AX$58:$AX$82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'100 km'!$BC$58:$BC$82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km'!$BD$58:$BD$82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'100 km'!$BE$58:$BE$82</c:f>
              <c:numCache>
                <c:formatCode>General</c:formatCode>
                <c:ptCount val="25"/>
                <c:pt idx="0">
                  <c:v>334.07212980209209</c:v>
                </c:pt>
                <c:pt idx="1">
                  <c:v>330.66471243099892</c:v>
                </c:pt>
                <c:pt idx="2">
                  <c:v>320.67467018053594</c:v>
                </c:pt>
                <c:pt idx="3">
                  <c:v>304.78280792074685</c:v>
                </c:pt>
                <c:pt idx="4">
                  <c:v>284.07212980209209</c:v>
                </c:pt>
                <c:pt idx="5">
                  <c:v>259.95403431234416</c:v>
                </c:pt>
                <c:pt idx="6">
                  <c:v>234.07212980209209</c:v>
                </c:pt>
                <c:pt idx="7">
                  <c:v>208.19022529184002</c:v>
                </c:pt>
                <c:pt idx="8">
                  <c:v>184.07212980209212</c:v>
                </c:pt>
                <c:pt idx="9">
                  <c:v>163.36145168343734</c:v>
                </c:pt>
                <c:pt idx="10">
                  <c:v>147.46958942364824</c:v>
                </c:pt>
                <c:pt idx="11">
                  <c:v>137.47954717318527</c:v>
                </c:pt>
                <c:pt idx="12">
                  <c:v>134.07212980209209</c:v>
                </c:pt>
                <c:pt idx="13">
                  <c:v>137.47954717318527</c:v>
                </c:pt>
                <c:pt idx="14">
                  <c:v>147.46958942364822</c:v>
                </c:pt>
                <c:pt idx="15">
                  <c:v>163.36145168343731</c:v>
                </c:pt>
                <c:pt idx="16">
                  <c:v>184.07212980209204</c:v>
                </c:pt>
                <c:pt idx="17">
                  <c:v>208.19022529183994</c:v>
                </c:pt>
                <c:pt idx="18">
                  <c:v>234.07212980209206</c:v>
                </c:pt>
                <c:pt idx="19">
                  <c:v>259.95403431234411</c:v>
                </c:pt>
                <c:pt idx="20">
                  <c:v>284.07212980209204</c:v>
                </c:pt>
                <c:pt idx="21">
                  <c:v>304.78280792074685</c:v>
                </c:pt>
                <c:pt idx="22">
                  <c:v>320.67467018053594</c:v>
                </c:pt>
                <c:pt idx="23">
                  <c:v>330.66471243099892</c:v>
                </c:pt>
                <c:pt idx="24">
                  <c:v>334.07212980209209</c:v>
                </c:pt>
              </c:numCache>
            </c:numRef>
          </c:xVal>
          <c:yVal>
            <c:numRef>
              <c:f>'100 km'!$BF$58:$BF$82</c:f>
              <c:numCache>
                <c:formatCode>General</c:formatCode>
                <c:ptCount val="25"/>
                <c:pt idx="0">
                  <c:v>258.39104918051015</c:v>
                </c:pt>
                <c:pt idx="1">
                  <c:v>284.27295369076222</c:v>
                </c:pt>
                <c:pt idx="2">
                  <c:v>308.39104918051015</c:v>
                </c:pt>
                <c:pt idx="3">
                  <c:v>329.10172729916491</c:v>
                </c:pt>
                <c:pt idx="4">
                  <c:v>344.993589558954</c:v>
                </c:pt>
                <c:pt idx="5">
                  <c:v>354.98363180941698</c:v>
                </c:pt>
                <c:pt idx="6">
                  <c:v>358.39104918051015</c:v>
                </c:pt>
                <c:pt idx="7">
                  <c:v>354.98363180941698</c:v>
                </c:pt>
                <c:pt idx="8">
                  <c:v>344.993589558954</c:v>
                </c:pt>
                <c:pt idx="9">
                  <c:v>329.10172729916491</c:v>
                </c:pt>
                <c:pt idx="10">
                  <c:v>308.39104918051021</c:v>
                </c:pt>
                <c:pt idx="11">
                  <c:v>284.27295369076228</c:v>
                </c:pt>
                <c:pt idx="12">
                  <c:v>258.39104918051015</c:v>
                </c:pt>
                <c:pt idx="13">
                  <c:v>232.50914467025811</c:v>
                </c:pt>
                <c:pt idx="14">
                  <c:v>208.39104918051018</c:v>
                </c:pt>
                <c:pt idx="15">
                  <c:v>187.68037106185545</c:v>
                </c:pt>
                <c:pt idx="16">
                  <c:v>171.7885088020663</c:v>
                </c:pt>
                <c:pt idx="17">
                  <c:v>161.79846655160333</c:v>
                </c:pt>
                <c:pt idx="18">
                  <c:v>158.39104918051015</c:v>
                </c:pt>
                <c:pt idx="19">
                  <c:v>161.79846655160333</c:v>
                </c:pt>
                <c:pt idx="20">
                  <c:v>171.78850880206625</c:v>
                </c:pt>
                <c:pt idx="21">
                  <c:v>187.6803710618554</c:v>
                </c:pt>
                <c:pt idx="22">
                  <c:v>208.39104918051009</c:v>
                </c:pt>
                <c:pt idx="23">
                  <c:v>232.509144670258</c:v>
                </c:pt>
                <c:pt idx="24">
                  <c:v>258.39104918051015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'100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06016"/>
        <c:axId val="334007192"/>
      </c:scatterChart>
      <c:valAx>
        <c:axId val="334006016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4007192"/>
        <c:crosses val="autoZero"/>
        <c:crossBetween val="midCat"/>
      </c:valAx>
      <c:valAx>
        <c:axId val="334007192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00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'20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'20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'20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'20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'20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'20 km'!$AW$34:$AW$53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km'!$AX$34:$AX$53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'20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'20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'20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229.1198444009153</c:v>
                </c:pt>
              </c:numCache>
            </c:numRef>
          </c:xVal>
          <c:yVal>
            <c:numRef>
              <c:f>'20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260.92808042745213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78.339132664933445</c:v>
                </c:pt>
              </c:numCache>
            </c:numRef>
          </c:xVal>
          <c:yVal>
            <c:numRef>
              <c:f>'20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-34.677073798440588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126.9879310910694</c:v>
                </c:pt>
              </c:numCache>
            </c:numRef>
          </c:xVal>
          <c:yVal>
            <c:numRef>
              <c:f>'20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-44.981795752355254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-85.244565529804703</c:v>
                </c:pt>
              </c:numCache>
            </c:numRef>
          </c:xVal>
          <c:yVal>
            <c:numRef>
              <c:f>'20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-179.94908679632854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162.08964086631022</c:v>
                </c:pt>
              </c:numCache>
            </c:numRef>
          </c:xVal>
          <c:yVal>
            <c:numRef>
              <c:f>'20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113.4428950373194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141.2277160160794</c:v>
                </c:pt>
              </c:numCache>
            </c:numRef>
          </c:xVal>
          <c:yVal>
            <c:numRef>
              <c:f>'20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8.909033516227808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249.71639406251654</c:v>
                </c:pt>
              </c:numCache>
            </c:numRef>
          </c:xVal>
          <c:yVal>
            <c:numRef>
              <c:f>'20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299.93346988509461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173.04652482979427</c:v>
                </c:pt>
              </c:numCache>
            </c:numRef>
          </c:xVal>
          <c:yVal>
            <c:numRef>
              <c:f>'20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-2.8189927061572422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-105.85571179794911</c:v>
                </c:pt>
              </c:numCache>
            </c:numRef>
          </c:xVal>
          <c:yVal>
            <c:numRef>
              <c:f>'20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-347.00859724993069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188.12190014243885</c:v>
                </c:pt>
              </c:numCache>
            </c:numRef>
          </c:xVal>
          <c:yVal>
            <c:numRef>
              <c:f>'20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32.199088660256912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'20 km'!$AM$58:$AM$82</c:f>
              <c:numCache>
                <c:formatCode>General</c:formatCode>
                <c:ptCount val="25"/>
                <c:pt idx="0">
                  <c:v>249.1198444009153</c:v>
                </c:pt>
                <c:pt idx="1">
                  <c:v>248.43836092669667</c:v>
                </c:pt>
                <c:pt idx="2">
                  <c:v>246.44035247660406</c:v>
                </c:pt>
                <c:pt idx="3">
                  <c:v>243.26198002464625</c:v>
                </c:pt>
                <c:pt idx="4">
                  <c:v>239.1198444009153</c:v>
                </c:pt>
                <c:pt idx="5">
                  <c:v>234.29622530296572</c:v>
                </c:pt>
                <c:pt idx="6">
                  <c:v>229.1198444009153</c:v>
                </c:pt>
                <c:pt idx="7">
                  <c:v>223.94346349886487</c:v>
                </c:pt>
                <c:pt idx="8">
                  <c:v>219.1198444009153</c:v>
                </c:pt>
                <c:pt idx="9">
                  <c:v>214.97770877718435</c:v>
                </c:pt>
                <c:pt idx="10">
                  <c:v>211.79933632522653</c:v>
                </c:pt>
                <c:pt idx="11">
                  <c:v>209.80132787513395</c:v>
                </c:pt>
                <c:pt idx="12">
                  <c:v>209.1198444009153</c:v>
                </c:pt>
                <c:pt idx="13">
                  <c:v>209.80132787513392</c:v>
                </c:pt>
                <c:pt idx="14">
                  <c:v>211.79933632522653</c:v>
                </c:pt>
                <c:pt idx="15">
                  <c:v>214.97770877718435</c:v>
                </c:pt>
                <c:pt idx="16">
                  <c:v>219.1198444009153</c:v>
                </c:pt>
                <c:pt idx="17">
                  <c:v>223.94346349886487</c:v>
                </c:pt>
                <c:pt idx="18">
                  <c:v>229.1198444009153</c:v>
                </c:pt>
                <c:pt idx="19">
                  <c:v>234.29622530296569</c:v>
                </c:pt>
                <c:pt idx="20">
                  <c:v>239.11984440091527</c:v>
                </c:pt>
                <c:pt idx="21">
                  <c:v>243.26198002464625</c:v>
                </c:pt>
                <c:pt idx="22">
                  <c:v>246.44035247660406</c:v>
                </c:pt>
                <c:pt idx="23">
                  <c:v>248.43836092669665</c:v>
                </c:pt>
                <c:pt idx="24">
                  <c:v>249.1198444009153</c:v>
                </c:pt>
              </c:numCache>
            </c:numRef>
          </c:xVal>
          <c:yVal>
            <c:numRef>
              <c:f>'20 km'!$AN$58:$AN$82</c:f>
              <c:numCache>
                <c:formatCode>General</c:formatCode>
                <c:ptCount val="25"/>
                <c:pt idx="0">
                  <c:v>260.92808042745213</c:v>
                </c:pt>
                <c:pt idx="1">
                  <c:v>266.10446132950256</c:v>
                </c:pt>
                <c:pt idx="2">
                  <c:v>270.92808042745213</c:v>
                </c:pt>
                <c:pt idx="3">
                  <c:v>275.07021605118308</c:v>
                </c:pt>
                <c:pt idx="4">
                  <c:v>278.24858850314092</c:v>
                </c:pt>
                <c:pt idx="5">
                  <c:v>280.24659695323351</c:v>
                </c:pt>
                <c:pt idx="6">
                  <c:v>280.92808042745213</c:v>
                </c:pt>
                <c:pt idx="7">
                  <c:v>280.24659695323351</c:v>
                </c:pt>
                <c:pt idx="8">
                  <c:v>278.24858850314092</c:v>
                </c:pt>
                <c:pt idx="9">
                  <c:v>275.07021605118308</c:v>
                </c:pt>
                <c:pt idx="10">
                  <c:v>270.92808042745213</c:v>
                </c:pt>
                <c:pt idx="11">
                  <c:v>266.10446132950256</c:v>
                </c:pt>
                <c:pt idx="12">
                  <c:v>260.92808042745213</c:v>
                </c:pt>
                <c:pt idx="13">
                  <c:v>255.75169952540173</c:v>
                </c:pt>
                <c:pt idx="14">
                  <c:v>250.92808042745213</c:v>
                </c:pt>
                <c:pt idx="15">
                  <c:v>246.78594480372118</c:v>
                </c:pt>
                <c:pt idx="16">
                  <c:v>243.60757235176337</c:v>
                </c:pt>
                <c:pt idx="17">
                  <c:v>241.60956390167075</c:v>
                </c:pt>
                <c:pt idx="18">
                  <c:v>240.92808042745213</c:v>
                </c:pt>
                <c:pt idx="19">
                  <c:v>241.60956390167075</c:v>
                </c:pt>
                <c:pt idx="20">
                  <c:v>243.60757235176334</c:v>
                </c:pt>
                <c:pt idx="21">
                  <c:v>246.78594480372118</c:v>
                </c:pt>
                <c:pt idx="22">
                  <c:v>250.92808042745213</c:v>
                </c:pt>
                <c:pt idx="23">
                  <c:v>255.7516995254017</c:v>
                </c:pt>
                <c:pt idx="24">
                  <c:v>260.92808042745213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km'!$AO$58:$AO$82</c:f>
              <c:numCache>
                <c:formatCode>General</c:formatCode>
                <c:ptCount val="25"/>
                <c:pt idx="0">
                  <c:v>98.339132664933445</c:v>
                </c:pt>
                <c:pt idx="1">
                  <c:v>97.657649190714807</c:v>
                </c:pt>
                <c:pt idx="2">
                  <c:v>95.659640740622223</c:v>
                </c:pt>
                <c:pt idx="3">
                  <c:v>92.481268288664396</c:v>
                </c:pt>
                <c:pt idx="4">
                  <c:v>88.339132664933445</c:v>
                </c:pt>
                <c:pt idx="5">
                  <c:v>83.51551356698387</c:v>
                </c:pt>
                <c:pt idx="6">
                  <c:v>78.339132664933445</c:v>
                </c:pt>
                <c:pt idx="7">
                  <c:v>73.162751762883033</c:v>
                </c:pt>
                <c:pt idx="8">
                  <c:v>68.339132664933445</c:v>
                </c:pt>
                <c:pt idx="9">
                  <c:v>64.196997041202494</c:v>
                </c:pt>
                <c:pt idx="10">
                  <c:v>61.018624589244673</c:v>
                </c:pt>
                <c:pt idx="11">
                  <c:v>59.020616139152082</c:v>
                </c:pt>
                <c:pt idx="12">
                  <c:v>58.339132664933445</c:v>
                </c:pt>
                <c:pt idx="13">
                  <c:v>59.020616139152075</c:v>
                </c:pt>
                <c:pt idx="14">
                  <c:v>61.018624589244666</c:v>
                </c:pt>
                <c:pt idx="15">
                  <c:v>64.196997041202479</c:v>
                </c:pt>
                <c:pt idx="16">
                  <c:v>68.33913266493343</c:v>
                </c:pt>
                <c:pt idx="17">
                  <c:v>73.162751762883019</c:v>
                </c:pt>
                <c:pt idx="18">
                  <c:v>78.339132664933445</c:v>
                </c:pt>
                <c:pt idx="19">
                  <c:v>83.515513566983856</c:v>
                </c:pt>
                <c:pt idx="20">
                  <c:v>88.33913266493343</c:v>
                </c:pt>
                <c:pt idx="21">
                  <c:v>92.481268288664396</c:v>
                </c:pt>
                <c:pt idx="22">
                  <c:v>95.659640740622208</c:v>
                </c:pt>
                <c:pt idx="23">
                  <c:v>97.657649190714807</c:v>
                </c:pt>
                <c:pt idx="24">
                  <c:v>98.339132664933445</c:v>
                </c:pt>
              </c:numCache>
            </c:numRef>
          </c:xVal>
          <c:yVal>
            <c:numRef>
              <c:f>'20 km'!$AP$58:$AP$82</c:f>
              <c:numCache>
                <c:formatCode>General</c:formatCode>
                <c:ptCount val="25"/>
                <c:pt idx="0">
                  <c:v>-34.677073798440588</c:v>
                </c:pt>
                <c:pt idx="1">
                  <c:v>-29.500692896390174</c:v>
                </c:pt>
                <c:pt idx="2">
                  <c:v>-24.677073798440588</c:v>
                </c:pt>
                <c:pt idx="3">
                  <c:v>-20.534938174709637</c:v>
                </c:pt>
                <c:pt idx="4">
                  <c:v>-17.356565722751817</c:v>
                </c:pt>
                <c:pt idx="5">
                  <c:v>-15.358557272659226</c:v>
                </c:pt>
                <c:pt idx="6">
                  <c:v>-14.677073798440588</c:v>
                </c:pt>
                <c:pt idx="7">
                  <c:v>-15.358557272659223</c:v>
                </c:pt>
                <c:pt idx="8">
                  <c:v>-17.356565722751814</c:v>
                </c:pt>
                <c:pt idx="9">
                  <c:v>-20.534938174709637</c:v>
                </c:pt>
                <c:pt idx="10">
                  <c:v>-24.677073798440581</c:v>
                </c:pt>
                <c:pt idx="11">
                  <c:v>-29.50069289639017</c:v>
                </c:pt>
                <c:pt idx="12">
                  <c:v>-34.677073798440588</c:v>
                </c:pt>
                <c:pt idx="13">
                  <c:v>-39.853454700490992</c:v>
                </c:pt>
                <c:pt idx="14">
                  <c:v>-44.677073798440581</c:v>
                </c:pt>
                <c:pt idx="15">
                  <c:v>-48.819209422171532</c:v>
                </c:pt>
                <c:pt idx="16">
                  <c:v>-51.997581874129352</c:v>
                </c:pt>
                <c:pt idx="17">
                  <c:v>-53.995590324221951</c:v>
                </c:pt>
                <c:pt idx="18">
                  <c:v>-54.677073798440588</c:v>
                </c:pt>
                <c:pt idx="19">
                  <c:v>-53.995590324221958</c:v>
                </c:pt>
                <c:pt idx="20">
                  <c:v>-51.997581874129366</c:v>
                </c:pt>
                <c:pt idx="21">
                  <c:v>-48.819209422171539</c:v>
                </c:pt>
                <c:pt idx="22">
                  <c:v>-44.677073798440595</c:v>
                </c:pt>
                <c:pt idx="23">
                  <c:v>-39.853454700491021</c:v>
                </c:pt>
                <c:pt idx="24">
                  <c:v>-34.677073798440595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'20 km'!$AQ$58:$AQ$82</c:f>
              <c:numCache>
                <c:formatCode>General</c:formatCode>
                <c:ptCount val="25"/>
                <c:pt idx="0">
                  <c:v>146.98793109106941</c:v>
                </c:pt>
                <c:pt idx="1">
                  <c:v>146.30644761685076</c:v>
                </c:pt>
                <c:pt idx="2">
                  <c:v>144.30843916675818</c:v>
                </c:pt>
                <c:pt idx="3">
                  <c:v>141.13006671480036</c:v>
                </c:pt>
                <c:pt idx="4">
                  <c:v>136.98793109106941</c:v>
                </c:pt>
                <c:pt idx="5">
                  <c:v>132.16431199311981</c:v>
                </c:pt>
                <c:pt idx="6">
                  <c:v>126.9879310910694</c:v>
                </c:pt>
                <c:pt idx="7">
                  <c:v>121.81155018901899</c:v>
                </c:pt>
                <c:pt idx="8">
                  <c:v>116.9879310910694</c:v>
                </c:pt>
                <c:pt idx="9">
                  <c:v>112.84579546733845</c:v>
                </c:pt>
                <c:pt idx="10">
                  <c:v>109.66742301538062</c:v>
                </c:pt>
                <c:pt idx="11">
                  <c:v>107.66941456528804</c:v>
                </c:pt>
                <c:pt idx="12">
                  <c:v>106.9879310910694</c:v>
                </c:pt>
                <c:pt idx="13">
                  <c:v>107.66941456528804</c:v>
                </c:pt>
                <c:pt idx="14">
                  <c:v>109.66742301538062</c:v>
                </c:pt>
                <c:pt idx="15">
                  <c:v>112.84579546733843</c:v>
                </c:pt>
                <c:pt idx="16">
                  <c:v>116.98793109106938</c:v>
                </c:pt>
                <c:pt idx="17">
                  <c:v>121.81155018901897</c:v>
                </c:pt>
                <c:pt idx="18">
                  <c:v>126.9879310910694</c:v>
                </c:pt>
                <c:pt idx="19">
                  <c:v>132.16431199311981</c:v>
                </c:pt>
                <c:pt idx="20">
                  <c:v>136.98793109106938</c:v>
                </c:pt>
                <c:pt idx="21">
                  <c:v>141.13006671480034</c:v>
                </c:pt>
                <c:pt idx="22">
                  <c:v>144.30843916675818</c:v>
                </c:pt>
                <c:pt idx="23">
                  <c:v>146.30644761685076</c:v>
                </c:pt>
                <c:pt idx="24">
                  <c:v>146.98793109106941</c:v>
                </c:pt>
              </c:numCache>
            </c:numRef>
          </c:xVal>
          <c:yVal>
            <c:numRef>
              <c:f>'20 km'!$AR$58:$AR$82</c:f>
              <c:numCache>
                <c:formatCode>General</c:formatCode>
                <c:ptCount val="25"/>
                <c:pt idx="0">
                  <c:v>-44.981795752355254</c:v>
                </c:pt>
                <c:pt idx="1">
                  <c:v>-39.805414850304842</c:v>
                </c:pt>
                <c:pt idx="2">
                  <c:v>-34.981795752355254</c:v>
                </c:pt>
                <c:pt idx="3">
                  <c:v>-30.839660128624303</c:v>
                </c:pt>
                <c:pt idx="4">
                  <c:v>-27.661287676666483</c:v>
                </c:pt>
                <c:pt idx="5">
                  <c:v>-25.663279226573891</c:v>
                </c:pt>
                <c:pt idx="6">
                  <c:v>-24.981795752355254</c:v>
                </c:pt>
                <c:pt idx="7">
                  <c:v>-25.663279226573888</c:v>
                </c:pt>
                <c:pt idx="8">
                  <c:v>-27.661287676666479</c:v>
                </c:pt>
                <c:pt idx="9">
                  <c:v>-30.839660128624303</c:v>
                </c:pt>
                <c:pt idx="10">
                  <c:v>-34.981795752355247</c:v>
                </c:pt>
                <c:pt idx="11">
                  <c:v>-39.805414850304835</c:v>
                </c:pt>
                <c:pt idx="12">
                  <c:v>-44.981795752355254</c:v>
                </c:pt>
                <c:pt idx="13">
                  <c:v>-50.158176654405658</c:v>
                </c:pt>
                <c:pt idx="14">
                  <c:v>-54.981795752355247</c:v>
                </c:pt>
                <c:pt idx="15">
                  <c:v>-59.123931376086198</c:v>
                </c:pt>
                <c:pt idx="16">
                  <c:v>-62.302303828044018</c:v>
                </c:pt>
                <c:pt idx="17">
                  <c:v>-64.300312278136616</c:v>
                </c:pt>
                <c:pt idx="18">
                  <c:v>-64.981795752355254</c:v>
                </c:pt>
                <c:pt idx="19">
                  <c:v>-64.30031227813663</c:v>
                </c:pt>
                <c:pt idx="20">
                  <c:v>-62.302303828044032</c:v>
                </c:pt>
                <c:pt idx="21">
                  <c:v>-59.123931376086205</c:v>
                </c:pt>
                <c:pt idx="22">
                  <c:v>-54.981795752355261</c:v>
                </c:pt>
                <c:pt idx="23">
                  <c:v>-50.158176654405686</c:v>
                </c:pt>
                <c:pt idx="24">
                  <c:v>-44.981795752355261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km'!$AS$58:$AS$82</c:f>
              <c:numCache>
                <c:formatCode>General</c:formatCode>
                <c:ptCount val="25"/>
                <c:pt idx="0">
                  <c:v>-65.244565529804703</c:v>
                </c:pt>
                <c:pt idx="1">
                  <c:v>-65.926049004023341</c:v>
                </c:pt>
                <c:pt idx="2">
                  <c:v>-67.924057454115925</c:v>
                </c:pt>
                <c:pt idx="3">
                  <c:v>-71.102429906073752</c:v>
                </c:pt>
                <c:pt idx="4">
                  <c:v>-75.244565529804703</c:v>
                </c:pt>
                <c:pt idx="5">
                  <c:v>-80.068184627754277</c:v>
                </c:pt>
                <c:pt idx="6">
                  <c:v>-85.244565529804703</c:v>
                </c:pt>
                <c:pt idx="7">
                  <c:v>-90.420946431855114</c:v>
                </c:pt>
                <c:pt idx="8">
                  <c:v>-95.244565529804703</c:v>
                </c:pt>
                <c:pt idx="9">
                  <c:v>-99.386701153535654</c:v>
                </c:pt>
                <c:pt idx="10">
                  <c:v>-102.56507360549347</c:v>
                </c:pt>
                <c:pt idx="11">
                  <c:v>-104.56308205558607</c:v>
                </c:pt>
                <c:pt idx="12">
                  <c:v>-105.2445655298047</c:v>
                </c:pt>
                <c:pt idx="13">
                  <c:v>-104.56308205558608</c:v>
                </c:pt>
                <c:pt idx="14">
                  <c:v>-102.56507360549348</c:v>
                </c:pt>
                <c:pt idx="15">
                  <c:v>-99.386701153535654</c:v>
                </c:pt>
                <c:pt idx="16">
                  <c:v>-95.244565529804717</c:v>
                </c:pt>
                <c:pt idx="17">
                  <c:v>-90.420946431855128</c:v>
                </c:pt>
                <c:pt idx="18">
                  <c:v>-85.244565529804703</c:v>
                </c:pt>
                <c:pt idx="19">
                  <c:v>-80.068184627754292</c:v>
                </c:pt>
                <c:pt idx="20">
                  <c:v>-75.244565529804717</c:v>
                </c:pt>
                <c:pt idx="21">
                  <c:v>-71.102429906073752</c:v>
                </c:pt>
                <c:pt idx="22">
                  <c:v>-67.924057454115939</c:v>
                </c:pt>
                <c:pt idx="23">
                  <c:v>-65.926049004023341</c:v>
                </c:pt>
                <c:pt idx="24">
                  <c:v>-65.244565529804703</c:v>
                </c:pt>
              </c:numCache>
            </c:numRef>
          </c:xVal>
          <c:yVal>
            <c:numRef>
              <c:f>'20 km'!$AT$58:$AT$82</c:f>
              <c:numCache>
                <c:formatCode>General</c:formatCode>
                <c:ptCount val="25"/>
                <c:pt idx="0">
                  <c:v>-179.94908679632854</c:v>
                </c:pt>
                <c:pt idx="1">
                  <c:v>-174.77270589427812</c:v>
                </c:pt>
                <c:pt idx="2">
                  <c:v>-169.94908679632854</c:v>
                </c:pt>
                <c:pt idx="3">
                  <c:v>-165.80695117259759</c:v>
                </c:pt>
                <c:pt idx="4">
                  <c:v>-162.62857872063978</c:v>
                </c:pt>
                <c:pt idx="5">
                  <c:v>-160.6305702705472</c:v>
                </c:pt>
                <c:pt idx="6">
                  <c:v>-159.94908679632854</c:v>
                </c:pt>
                <c:pt idx="7">
                  <c:v>-160.63057027054717</c:v>
                </c:pt>
                <c:pt idx="8">
                  <c:v>-162.62857872063978</c:v>
                </c:pt>
                <c:pt idx="9">
                  <c:v>-165.80695117259759</c:v>
                </c:pt>
                <c:pt idx="10">
                  <c:v>-169.94908679632854</c:v>
                </c:pt>
                <c:pt idx="11">
                  <c:v>-174.77270589427812</c:v>
                </c:pt>
                <c:pt idx="12">
                  <c:v>-179.94908679632854</c:v>
                </c:pt>
                <c:pt idx="13">
                  <c:v>-185.12546769837894</c:v>
                </c:pt>
                <c:pt idx="14">
                  <c:v>-189.94908679632854</c:v>
                </c:pt>
                <c:pt idx="15">
                  <c:v>-194.09122242005949</c:v>
                </c:pt>
                <c:pt idx="16">
                  <c:v>-197.26959487201731</c:v>
                </c:pt>
                <c:pt idx="17">
                  <c:v>-199.26760332210989</c:v>
                </c:pt>
                <c:pt idx="18">
                  <c:v>-199.94908679632854</c:v>
                </c:pt>
                <c:pt idx="19">
                  <c:v>-199.26760332210992</c:v>
                </c:pt>
                <c:pt idx="20">
                  <c:v>-197.26959487201734</c:v>
                </c:pt>
                <c:pt idx="21">
                  <c:v>-194.09122242005949</c:v>
                </c:pt>
                <c:pt idx="22">
                  <c:v>-189.94908679632854</c:v>
                </c:pt>
                <c:pt idx="23">
                  <c:v>-185.12546769837897</c:v>
                </c:pt>
                <c:pt idx="24">
                  <c:v>-179.94908679632854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km'!$AU$58:$AU$82</c:f>
              <c:numCache>
                <c:formatCode>General</c:formatCode>
                <c:ptCount val="25"/>
                <c:pt idx="0">
                  <c:v>182.08964086631022</c:v>
                </c:pt>
                <c:pt idx="1">
                  <c:v>181.4081573920916</c:v>
                </c:pt>
                <c:pt idx="2">
                  <c:v>179.41014894199898</c:v>
                </c:pt>
                <c:pt idx="3">
                  <c:v>176.23177649004117</c:v>
                </c:pt>
                <c:pt idx="4">
                  <c:v>172.08964086631022</c:v>
                </c:pt>
                <c:pt idx="5">
                  <c:v>167.26602176836064</c:v>
                </c:pt>
                <c:pt idx="6">
                  <c:v>162.08964086631022</c:v>
                </c:pt>
                <c:pt idx="7">
                  <c:v>156.91325996425979</c:v>
                </c:pt>
                <c:pt idx="8">
                  <c:v>152.08964086631022</c:v>
                </c:pt>
                <c:pt idx="9">
                  <c:v>147.94750524257927</c:v>
                </c:pt>
                <c:pt idx="10">
                  <c:v>144.76913279062146</c:v>
                </c:pt>
                <c:pt idx="11">
                  <c:v>142.77112434052884</c:v>
                </c:pt>
                <c:pt idx="12">
                  <c:v>142.08964086631022</c:v>
                </c:pt>
                <c:pt idx="13">
                  <c:v>142.77112434052884</c:v>
                </c:pt>
                <c:pt idx="14">
                  <c:v>144.76913279062143</c:v>
                </c:pt>
                <c:pt idx="15">
                  <c:v>147.94750524257927</c:v>
                </c:pt>
                <c:pt idx="16">
                  <c:v>152.08964086631022</c:v>
                </c:pt>
                <c:pt idx="17">
                  <c:v>156.91325996425979</c:v>
                </c:pt>
                <c:pt idx="18">
                  <c:v>162.08964086631022</c:v>
                </c:pt>
                <c:pt idx="19">
                  <c:v>167.26602176836062</c:v>
                </c:pt>
                <c:pt idx="20">
                  <c:v>172.08964086631022</c:v>
                </c:pt>
                <c:pt idx="21">
                  <c:v>176.23177649004117</c:v>
                </c:pt>
                <c:pt idx="22">
                  <c:v>179.41014894199898</c:v>
                </c:pt>
                <c:pt idx="23">
                  <c:v>181.4081573920916</c:v>
                </c:pt>
                <c:pt idx="24">
                  <c:v>182.08964086631022</c:v>
                </c:pt>
              </c:numCache>
            </c:numRef>
          </c:xVal>
          <c:yVal>
            <c:numRef>
              <c:f>'20 km'!$AV$58:$AV$82</c:f>
              <c:numCache>
                <c:formatCode>General</c:formatCode>
                <c:ptCount val="25"/>
                <c:pt idx="0">
                  <c:v>113.4428950373194</c:v>
                </c:pt>
                <c:pt idx="1">
                  <c:v>118.61927593936981</c:v>
                </c:pt>
                <c:pt idx="2">
                  <c:v>123.4428950373194</c:v>
                </c:pt>
                <c:pt idx="3">
                  <c:v>127.58503066105035</c:v>
                </c:pt>
                <c:pt idx="4">
                  <c:v>130.76340311300817</c:v>
                </c:pt>
                <c:pt idx="5">
                  <c:v>132.76141156310075</c:v>
                </c:pt>
                <c:pt idx="6">
                  <c:v>133.4428950373194</c:v>
                </c:pt>
                <c:pt idx="7">
                  <c:v>132.76141156310078</c:v>
                </c:pt>
                <c:pt idx="8">
                  <c:v>130.76340311300817</c:v>
                </c:pt>
                <c:pt idx="9">
                  <c:v>127.58503066105035</c:v>
                </c:pt>
                <c:pt idx="10">
                  <c:v>123.4428950373194</c:v>
                </c:pt>
                <c:pt idx="11">
                  <c:v>118.61927593936983</c:v>
                </c:pt>
                <c:pt idx="12">
                  <c:v>113.4428950373194</c:v>
                </c:pt>
                <c:pt idx="13">
                  <c:v>108.26651413526899</c:v>
                </c:pt>
                <c:pt idx="14">
                  <c:v>103.4428950373194</c:v>
                </c:pt>
                <c:pt idx="15">
                  <c:v>99.300759413588466</c:v>
                </c:pt>
                <c:pt idx="16">
                  <c:v>96.122386961630639</c:v>
                </c:pt>
                <c:pt idx="17">
                  <c:v>94.12437851153804</c:v>
                </c:pt>
                <c:pt idx="18">
                  <c:v>93.442895037319403</c:v>
                </c:pt>
                <c:pt idx="19">
                  <c:v>94.124378511538026</c:v>
                </c:pt>
                <c:pt idx="20">
                  <c:v>96.122386961630625</c:v>
                </c:pt>
                <c:pt idx="21">
                  <c:v>99.300759413588452</c:v>
                </c:pt>
                <c:pt idx="22">
                  <c:v>103.44289503731939</c:v>
                </c:pt>
                <c:pt idx="23">
                  <c:v>108.26651413526898</c:v>
                </c:pt>
                <c:pt idx="24">
                  <c:v>113.4428950373194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'20 km'!$AW$58:$AW$82</c:f>
              <c:numCache>
                <c:formatCode>General</c:formatCode>
                <c:ptCount val="25"/>
                <c:pt idx="0">
                  <c:v>161.2277160160794</c:v>
                </c:pt>
                <c:pt idx="1">
                  <c:v>160.54623254186077</c:v>
                </c:pt>
                <c:pt idx="2">
                  <c:v>158.54822409176816</c:v>
                </c:pt>
                <c:pt idx="3">
                  <c:v>155.36985163981035</c:v>
                </c:pt>
                <c:pt idx="4">
                  <c:v>151.2277160160794</c:v>
                </c:pt>
                <c:pt idx="5">
                  <c:v>146.40409691812982</c:v>
                </c:pt>
                <c:pt idx="6">
                  <c:v>141.2277160160794</c:v>
                </c:pt>
                <c:pt idx="7">
                  <c:v>136.05133511402897</c:v>
                </c:pt>
                <c:pt idx="8">
                  <c:v>131.2277160160794</c:v>
                </c:pt>
                <c:pt idx="9">
                  <c:v>127.08558039234845</c:v>
                </c:pt>
                <c:pt idx="10">
                  <c:v>123.90720794039063</c:v>
                </c:pt>
                <c:pt idx="11">
                  <c:v>121.90919949029804</c:v>
                </c:pt>
                <c:pt idx="12">
                  <c:v>121.2277160160794</c:v>
                </c:pt>
                <c:pt idx="13">
                  <c:v>121.90919949029802</c:v>
                </c:pt>
                <c:pt idx="14">
                  <c:v>123.90720794039062</c:v>
                </c:pt>
                <c:pt idx="15">
                  <c:v>127.08558039234845</c:v>
                </c:pt>
                <c:pt idx="16">
                  <c:v>131.2277160160794</c:v>
                </c:pt>
                <c:pt idx="17">
                  <c:v>136.05133511402897</c:v>
                </c:pt>
                <c:pt idx="18">
                  <c:v>141.2277160160794</c:v>
                </c:pt>
                <c:pt idx="19">
                  <c:v>146.4040969181298</c:v>
                </c:pt>
                <c:pt idx="20">
                  <c:v>151.2277160160794</c:v>
                </c:pt>
                <c:pt idx="21">
                  <c:v>155.36985163981035</c:v>
                </c:pt>
                <c:pt idx="22">
                  <c:v>158.54822409176816</c:v>
                </c:pt>
                <c:pt idx="23">
                  <c:v>160.54623254186077</c:v>
                </c:pt>
                <c:pt idx="24">
                  <c:v>161.2277160160794</c:v>
                </c:pt>
              </c:numCache>
            </c:numRef>
          </c:xVal>
          <c:yVal>
            <c:numRef>
              <c:f>'20 km'!$AX$58:$AX$82</c:f>
              <c:numCache>
                <c:formatCode>General</c:formatCode>
                <c:ptCount val="25"/>
                <c:pt idx="0">
                  <c:v>8.909033516227808</c:v>
                </c:pt>
                <c:pt idx="1">
                  <c:v>14.085414418278223</c:v>
                </c:pt>
                <c:pt idx="2">
                  <c:v>18.909033516227808</c:v>
                </c:pt>
                <c:pt idx="3">
                  <c:v>23.051169139958759</c:v>
                </c:pt>
                <c:pt idx="4">
                  <c:v>26.229541591916579</c:v>
                </c:pt>
                <c:pt idx="5">
                  <c:v>28.22755004200917</c:v>
                </c:pt>
                <c:pt idx="6">
                  <c:v>28.909033516227808</c:v>
                </c:pt>
                <c:pt idx="7">
                  <c:v>28.227550042009174</c:v>
                </c:pt>
                <c:pt idx="8">
                  <c:v>26.229541591916583</c:v>
                </c:pt>
                <c:pt idx="9">
                  <c:v>23.051169139958759</c:v>
                </c:pt>
                <c:pt idx="10">
                  <c:v>18.909033516227815</c:v>
                </c:pt>
                <c:pt idx="11">
                  <c:v>14.085414418278228</c:v>
                </c:pt>
                <c:pt idx="12">
                  <c:v>8.9090335162278098</c:v>
                </c:pt>
                <c:pt idx="13">
                  <c:v>3.7326526141774012</c:v>
                </c:pt>
                <c:pt idx="14">
                  <c:v>-1.0909664837721866</c:v>
                </c:pt>
                <c:pt idx="15">
                  <c:v>-5.2331021075031341</c:v>
                </c:pt>
                <c:pt idx="16">
                  <c:v>-8.4114745594609595</c:v>
                </c:pt>
                <c:pt idx="17">
                  <c:v>-10.409483009553554</c:v>
                </c:pt>
                <c:pt idx="18">
                  <c:v>-11.090966483772192</c:v>
                </c:pt>
                <c:pt idx="19">
                  <c:v>-10.409483009553561</c:v>
                </c:pt>
                <c:pt idx="20">
                  <c:v>-8.4114745594609737</c:v>
                </c:pt>
                <c:pt idx="21">
                  <c:v>-5.2331021075031465</c:v>
                </c:pt>
                <c:pt idx="22">
                  <c:v>-1.0909664837722008</c:v>
                </c:pt>
                <c:pt idx="23">
                  <c:v>3.7326526141773764</c:v>
                </c:pt>
                <c:pt idx="24">
                  <c:v>8.9090335162278027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km'!$AY$58:$AY$82</c:f>
              <c:numCache>
                <c:formatCode>General</c:formatCode>
                <c:ptCount val="25"/>
                <c:pt idx="0">
                  <c:v>269.71639406251654</c:v>
                </c:pt>
                <c:pt idx="1">
                  <c:v>269.03491058829792</c:v>
                </c:pt>
                <c:pt idx="2">
                  <c:v>267.03690213820533</c:v>
                </c:pt>
                <c:pt idx="3">
                  <c:v>263.85852968624749</c:v>
                </c:pt>
                <c:pt idx="4">
                  <c:v>259.71639406251654</c:v>
                </c:pt>
                <c:pt idx="5">
                  <c:v>254.89277496456697</c:v>
                </c:pt>
                <c:pt idx="6">
                  <c:v>249.71639406251654</c:v>
                </c:pt>
                <c:pt idx="7">
                  <c:v>244.54001316046612</c:v>
                </c:pt>
                <c:pt idx="8">
                  <c:v>239.71639406251654</c:v>
                </c:pt>
                <c:pt idx="9">
                  <c:v>235.57425843878559</c:v>
                </c:pt>
                <c:pt idx="10">
                  <c:v>232.39588598682778</c:v>
                </c:pt>
                <c:pt idx="11">
                  <c:v>230.39787753673517</c:v>
                </c:pt>
                <c:pt idx="12">
                  <c:v>229.71639406251654</c:v>
                </c:pt>
                <c:pt idx="13">
                  <c:v>230.39787753673517</c:v>
                </c:pt>
                <c:pt idx="14">
                  <c:v>232.39588598682775</c:v>
                </c:pt>
                <c:pt idx="15">
                  <c:v>235.57425843878559</c:v>
                </c:pt>
                <c:pt idx="16">
                  <c:v>239.71639406251654</c:v>
                </c:pt>
                <c:pt idx="17">
                  <c:v>244.54001316046612</c:v>
                </c:pt>
                <c:pt idx="18">
                  <c:v>249.71639406251654</c:v>
                </c:pt>
                <c:pt idx="19">
                  <c:v>254.89277496456694</c:v>
                </c:pt>
                <c:pt idx="20">
                  <c:v>259.71639406251654</c:v>
                </c:pt>
                <c:pt idx="21">
                  <c:v>263.85852968624749</c:v>
                </c:pt>
                <c:pt idx="22">
                  <c:v>267.03690213820533</c:v>
                </c:pt>
                <c:pt idx="23">
                  <c:v>269.03491058829792</c:v>
                </c:pt>
                <c:pt idx="24">
                  <c:v>269.71639406251654</c:v>
                </c:pt>
              </c:numCache>
            </c:numRef>
          </c:xVal>
          <c:yVal>
            <c:numRef>
              <c:f>'20 km'!$AZ$58:$AZ$82</c:f>
              <c:numCache>
                <c:formatCode>General</c:formatCode>
                <c:ptCount val="25"/>
                <c:pt idx="0">
                  <c:v>299.93346988509461</c:v>
                </c:pt>
                <c:pt idx="1">
                  <c:v>305.10985078714504</c:v>
                </c:pt>
                <c:pt idx="2">
                  <c:v>309.93346988509461</c:v>
                </c:pt>
                <c:pt idx="3">
                  <c:v>314.07560550882556</c:v>
                </c:pt>
                <c:pt idx="4">
                  <c:v>317.2539779607834</c:v>
                </c:pt>
                <c:pt idx="5">
                  <c:v>319.25198641087599</c:v>
                </c:pt>
                <c:pt idx="6">
                  <c:v>319.93346988509461</c:v>
                </c:pt>
                <c:pt idx="7">
                  <c:v>319.25198641087599</c:v>
                </c:pt>
                <c:pt idx="8">
                  <c:v>317.2539779607834</c:v>
                </c:pt>
                <c:pt idx="9">
                  <c:v>314.07560550882556</c:v>
                </c:pt>
                <c:pt idx="10">
                  <c:v>309.93346988509461</c:v>
                </c:pt>
                <c:pt idx="11">
                  <c:v>305.10985078714504</c:v>
                </c:pt>
                <c:pt idx="12">
                  <c:v>299.93346988509461</c:v>
                </c:pt>
                <c:pt idx="13">
                  <c:v>294.75708898304418</c:v>
                </c:pt>
                <c:pt idx="14">
                  <c:v>289.93346988509461</c:v>
                </c:pt>
                <c:pt idx="15">
                  <c:v>285.79133426136366</c:v>
                </c:pt>
                <c:pt idx="16">
                  <c:v>282.61296180940582</c:v>
                </c:pt>
                <c:pt idx="17">
                  <c:v>280.61495335931323</c:v>
                </c:pt>
                <c:pt idx="18">
                  <c:v>279.93346988509461</c:v>
                </c:pt>
                <c:pt idx="19">
                  <c:v>280.61495335931323</c:v>
                </c:pt>
                <c:pt idx="20">
                  <c:v>282.61296180940582</c:v>
                </c:pt>
                <c:pt idx="21">
                  <c:v>285.79133426136366</c:v>
                </c:pt>
                <c:pt idx="22">
                  <c:v>289.93346988509461</c:v>
                </c:pt>
                <c:pt idx="23">
                  <c:v>294.75708898304418</c:v>
                </c:pt>
                <c:pt idx="24">
                  <c:v>299.93346988509461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'20 km'!$BA$58:$BA$82</c:f>
              <c:numCache>
                <c:formatCode>General</c:formatCode>
                <c:ptCount val="25"/>
                <c:pt idx="0">
                  <c:v>193.04652482979427</c:v>
                </c:pt>
                <c:pt idx="1">
                  <c:v>192.36504135557564</c:v>
                </c:pt>
                <c:pt idx="2">
                  <c:v>190.36703290548303</c:v>
                </c:pt>
                <c:pt idx="3">
                  <c:v>187.18866045352522</c:v>
                </c:pt>
                <c:pt idx="4">
                  <c:v>183.04652482979427</c:v>
                </c:pt>
                <c:pt idx="5">
                  <c:v>178.22290573184469</c:v>
                </c:pt>
                <c:pt idx="6">
                  <c:v>173.04652482979427</c:v>
                </c:pt>
                <c:pt idx="7">
                  <c:v>167.87014392774384</c:v>
                </c:pt>
                <c:pt idx="8">
                  <c:v>163.04652482979427</c:v>
                </c:pt>
                <c:pt idx="9">
                  <c:v>158.90438920606331</c:v>
                </c:pt>
                <c:pt idx="10">
                  <c:v>155.7260167541055</c:v>
                </c:pt>
                <c:pt idx="11">
                  <c:v>153.72800830401292</c:v>
                </c:pt>
                <c:pt idx="12">
                  <c:v>153.04652482979427</c:v>
                </c:pt>
                <c:pt idx="13">
                  <c:v>153.72800830401289</c:v>
                </c:pt>
                <c:pt idx="14">
                  <c:v>155.7260167541055</c:v>
                </c:pt>
                <c:pt idx="15">
                  <c:v>158.90438920606331</c:v>
                </c:pt>
                <c:pt idx="16">
                  <c:v>163.04652482979427</c:v>
                </c:pt>
                <c:pt idx="17">
                  <c:v>167.87014392774384</c:v>
                </c:pt>
                <c:pt idx="18">
                  <c:v>173.04652482979427</c:v>
                </c:pt>
                <c:pt idx="19">
                  <c:v>178.22290573184466</c:v>
                </c:pt>
                <c:pt idx="20">
                  <c:v>183.04652482979424</c:v>
                </c:pt>
                <c:pt idx="21">
                  <c:v>187.18866045352522</c:v>
                </c:pt>
                <c:pt idx="22">
                  <c:v>190.36703290548303</c:v>
                </c:pt>
                <c:pt idx="23">
                  <c:v>192.36504135557561</c:v>
                </c:pt>
                <c:pt idx="24">
                  <c:v>193.04652482979427</c:v>
                </c:pt>
              </c:numCache>
            </c:numRef>
          </c:xVal>
          <c:yVal>
            <c:numRef>
              <c:f>'20 km'!$BB$58:$BB$82</c:f>
              <c:numCache>
                <c:formatCode>General</c:formatCode>
                <c:ptCount val="25"/>
                <c:pt idx="0">
                  <c:v>-2.8189927061572422</c:v>
                </c:pt>
                <c:pt idx="1">
                  <c:v>2.3573881958931726</c:v>
                </c:pt>
                <c:pt idx="2">
                  <c:v>7.1810072938427556</c:v>
                </c:pt>
                <c:pt idx="3">
                  <c:v>11.323142917573707</c:v>
                </c:pt>
                <c:pt idx="4">
                  <c:v>14.501515369531528</c:v>
                </c:pt>
                <c:pt idx="5">
                  <c:v>16.49952381962412</c:v>
                </c:pt>
                <c:pt idx="6">
                  <c:v>17.181007293842757</c:v>
                </c:pt>
                <c:pt idx="7">
                  <c:v>16.499523819624123</c:v>
                </c:pt>
                <c:pt idx="8">
                  <c:v>14.501515369531532</c:v>
                </c:pt>
                <c:pt idx="9">
                  <c:v>11.323142917573708</c:v>
                </c:pt>
                <c:pt idx="10">
                  <c:v>7.1810072938427645</c:v>
                </c:pt>
                <c:pt idx="11">
                  <c:v>2.3573881958931779</c:v>
                </c:pt>
                <c:pt idx="12">
                  <c:v>-2.8189927061572395</c:v>
                </c:pt>
                <c:pt idx="13">
                  <c:v>-7.9953736082076485</c:v>
                </c:pt>
                <c:pt idx="14">
                  <c:v>-12.818992706157237</c:v>
                </c:pt>
                <c:pt idx="15">
                  <c:v>-16.961128329888183</c:v>
                </c:pt>
                <c:pt idx="16">
                  <c:v>-20.13950078184601</c:v>
                </c:pt>
                <c:pt idx="17">
                  <c:v>-22.137509231938605</c:v>
                </c:pt>
                <c:pt idx="18">
                  <c:v>-22.818992706157243</c:v>
                </c:pt>
                <c:pt idx="19">
                  <c:v>-22.137509231938612</c:v>
                </c:pt>
                <c:pt idx="20">
                  <c:v>-20.139500781846024</c:v>
                </c:pt>
                <c:pt idx="21">
                  <c:v>-16.961128329888197</c:v>
                </c:pt>
                <c:pt idx="22">
                  <c:v>-12.818992706157252</c:v>
                </c:pt>
                <c:pt idx="23">
                  <c:v>-7.9953736082076734</c:v>
                </c:pt>
                <c:pt idx="24">
                  <c:v>-2.8189927061572471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'20 km'!$BC$58:$BC$82</c:f>
              <c:numCache>
                <c:formatCode>General</c:formatCode>
                <c:ptCount val="25"/>
                <c:pt idx="0">
                  <c:v>-85.855711797949112</c:v>
                </c:pt>
                <c:pt idx="1">
                  <c:v>-86.53719527216775</c:v>
                </c:pt>
                <c:pt idx="2">
                  <c:v>-88.535203722260334</c:v>
                </c:pt>
                <c:pt idx="3">
                  <c:v>-91.713576174218161</c:v>
                </c:pt>
                <c:pt idx="4">
                  <c:v>-95.855711797949112</c:v>
                </c:pt>
                <c:pt idx="5">
                  <c:v>-100.67933089589869</c:v>
                </c:pt>
                <c:pt idx="6">
                  <c:v>-105.85571179794911</c:v>
                </c:pt>
                <c:pt idx="7">
                  <c:v>-111.03209269999952</c:v>
                </c:pt>
                <c:pt idx="8">
                  <c:v>-115.85571179794911</c:v>
                </c:pt>
                <c:pt idx="9">
                  <c:v>-119.99784742168006</c:v>
                </c:pt>
                <c:pt idx="10">
                  <c:v>-123.17621987363788</c:v>
                </c:pt>
                <c:pt idx="11">
                  <c:v>-125.17422832373047</c:v>
                </c:pt>
                <c:pt idx="12">
                  <c:v>-125.85571179794911</c:v>
                </c:pt>
                <c:pt idx="13">
                  <c:v>-125.17422832373049</c:v>
                </c:pt>
                <c:pt idx="14">
                  <c:v>-123.17621987363789</c:v>
                </c:pt>
                <c:pt idx="15">
                  <c:v>-119.99784742168006</c:v>
                </c:pt>
                <c:pt idx="16">
                  <c:v>-115.85571179794913</c:v>
                </c:pt>
                <c:pt idx="17">
                  <c:v>-111.03209269999954</c:v>
                </c:pt>
                <c:pt idx="18">
                  <c:v>-105.85571179794911</c:v>
                </c:pt>
                <c:pt idx="19">
                  <c:v>-100.6793308958987</c:v>
                </c:pt>
                <c:pt idx="20">
                  <c:v>-95.855711797949127</c:v>
                </c:pt>
                <c:pt idx="21">
                  <c:v>-91.713576174218161</c:v>
                </c:pt>
                <c:pt idx="22">
                  <c:v>-88.535203722260349</c:v>
                </c:pt>
                <c:pt idx="23">
                  <c:v>-86.53719527216775</c:v>
                </c:pt>
                <c:pt idx="24">
                  <c:v>-85.855711797949112</c:v>
                </c:pt>
              </c:numCache>
            </c:numRef>
          </c:xVal>
          <c:yVal>
            <c:numRef>
              <c:f>'20 km'!$BD$58:$BD$82</c:f>
              <c:numCache>
                <c:formatCode>General</c:formatCode>
                <c:ptCount val="25"/>
                <c:pt idx="0">
                  <c:v>-347.00859724993069</c:v>
                </c:pt>
                <c:pt idx="1">
                  <c:v>-341.83221634788026</c:v>
                </c:pt>
                <c:pt idx="2">
                  <c:v>-337.00859724993069</c:v>
                </c:pt>
                <c:pt idx="3">
                  <c:v>-332.86646162619974</c:v>
                </c:pt>
                <c:pt idx="4">
                  <c:v>-329.6880891742419</c:v>
                </c:pt>
                <c:pt idx="5">
                  <c:v>-327.69008072414931</c:v>
                </c:pt>
                <c:pt idx="6">
                  <c:v>-327.00859724993069</c:v>
                </c:pt>
                <c:pt idx="7">
                  <c:v>-327.69008072414931</c:v>
                </c:pt>
                <c:pt idx="8">
                  <c:v>-329.6880891742419</c:v>
                </c:pt>
                <c:pt idx="9">
                  <c:v>-332.86646162619974</c:v>
                </c:pt>
                <c:pt idx="10">
                  <c:v>-337.00859724993069</c:v>
                </c:pt>
                <c:pt idx="11">
                  <c:v>-341.83221634788026</c:v>
                </c:pt>
                <c:pt idx="12">
                  <c:v>-347.00859724993069</c:v>
                </c:pt>
                <c:pt idx="13">
                  <c:v>-352.18497815198111</c:v>
                </c:pt>
                <c:pt idx="14">
                  <c:v>-357.00859724993069</c:v>
                </c:pt>
                <c:pt idx="15">
                  <c:v>-361.15073287366164</c:v>
                </c:pt>
                <c:pt idx="16">
                  <c:v>-364.32910532561948</c:v>
                </c:pt>
                <c:pt idx="17">
                  <c:v>-366.32711377571206</c:v>
                </c:pt>
                <c:pt idx="18">
                  <c:v>-367.00859724993069</c:v>
                </c:pt>
                <c:pt idx="19">
                  <c:v>-366.32711377571206</c:v>
                </c:pt>
                <c:pt idx="20">
                  <c:v>-364.32910532561948</c:v>
                </c:pt>
                <c:pt idx="21">
                  <c:v>-361.15073287366164</c:v>
                </c:pt>
                <c:pt idx="22">
                  <c:v>-357.00859724993069</c:v>
                </c:pt>
                <c:pt idx="23">
                  <c:v>-352.18497815198111</c:v>
                </c:pt>
                <c:pt idx="24">
                  <c:v>-347.00859724993069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 km'!$BE$58:$BE$82</c:f>
              <c:numCache>
                <c:formatCode>General</c:formatCode>
                <c:ptCount val="25"/>
                <c:pt idx="0">
                  <c:v>208.12190014243885</c:v>
                </c:pt>
                <c:pt idx="1">
                  <c:v>207.44041666822022</c:v>
                </c:pt>
                <c:pt idx="2">
                  <c:v>205.44240821812761</c:v>
                </c:pt>
                <c:pt idx="3">
                  <c:v>202.2640357661698</c:v>
                </c:pt>
                <c:pt idx="4">
                  <c:v>198.12190014243885</c:v>
                </c:pt>
                <c:pt idx="5">
                  <c:v>193.29828104448927</c:v>
                </c:pt>
                <c:pt idx="6">
                  <c:v>188.12190014243885</c:v>
                </c:pt>
                <c:pt idx="7">
                  <c:v>182.94551924038842</c:v>
                </c:pt>
                <c:pt idx="8">
                  <c:v>178.12190014243885</c:v>
                </c:pt>
                <c:pt idx="9">
                  <c:v>173.9797645187079</c:v>
                </c:pt>
                <c:pt idx="10">
                  <c:v>170.80139206675008</c:v>
                </c:pt>
                <c:pt idx="11">
                  <c:v>168.80338361665747</c:v>
                </c:pt>
                <c:pt idx="12">
                  <c:v>168.12190014243885</c:v>
                </c:pt>
                <c:pt idx="13">
                  <c:v>168.80338361665747</c:v>
                </c:pt>
                <c:pt idx="14">
                  <c:v>170.80139206675005</c:v>
                </c:pt>
                <c:pt idx="15">
                  <c:v>173.9797645187079</c:v>
                </c:pt>
                <c:pt idx="16">
                  <c:v>178.12190014243885</c:v>
                </c:pt>
                <c:pt idx="17">
                  <c:v>182.94551924038842</c:v>
                </c:pt>
                <c:pt idx="18">
                  <c:v>188.12190014243885</c:v>
                </c:pt>
                <c:pt idx="19">
                  <c:v>193.29828104448924</c:v>
                </c:pt>
                <c:pt idx="20">
                  <c:v>198.12190014243885</c:v>
                </c:pt>
                <c:pt idx="21">
                  <c:v>202.2640357661698</c:v>
                </c:pt>
                <c:pt idx="22">
                  <c:v>205.44240821812761</c:v>
                </c:pt>
                <c:pt idx="23">
                  <c:v>207.44041666822022</c:v>
                </c:pt>
                <c:pt idx="24">
                  <c:v>208.12190014243885</c:v>
                </c:pt>
              </c:numCache>
            </c:numRef>
          </c:xVal>
          <c:yVal>
            <c:numRef>
              <c:f>'20 km'!$BF$58:$BF$82</c:f>
              <c:numCache>
                <c:formatCode>General</c:formatCode>
                <c:ptCount val="25"/>
                <c:pt idx="0">
                  <c:v>32.199088660256912</c:v>
                </c:pt>
                <c:pt idx="1">
                  <c:v>37.37546956230733</c:v>
                </c:pt>
                <c:pt idx="2">
                  <c:v>42.199088660256912</c:v>
                </c:pt>
                <c:pt idx="3">
                  <c:v>46.341224283987863</c:v>
                </c:pt>
                <c:pt idx="4">
                  <c:v>49.519596735945683</c:v>
                </c:pt>
                <c:pt idx="5">
                  <c:v>51.517605186038274</c:v>
                </c:pt>
                <c:pt idx="6">
                  <c:v>52.199088660256912</c:v>
                </c:pt>
                <c:pt idx="7">
                  <c:v>51.517605186038281</c:v>
                </c:pt>
                <c:pt idx="8">
                  <c:v>49.519596735945683</c:v>
                </c:pt>
                <c:pt idx="9">
                  <c:v>46.341224283987863</c:v>
                </c:pt>
                <c:pt idx="10">
                  <c:v>42.199088660256919</c:v>
                </c:pt>
                <c:pt idx="11">
                  <c:v>37.37546956230733</c:v>
                </c:pt>
                <c:pt idx="12">
                  <c:v>32.199088660256912</c:v>
                </c:pt>
                <c:pt idx="13">
                  <c:v>27.022707758206504</c:v>
                </c:pt>
                <c:pt idx="14">
                  <c:v>22.199088660256919</c:v>
                </c:pt>
                <c:pt idx="15">
                  <c:v>18.056953036525968</c:v>
                </c:pt>
                <c:pt idx="16">
                  <c:v>14.878580584568144</c:v>
                </c:pt>
                <c:pt idx="17">
                  <c:v>12.88057213447555</c:v>
                </c:pt>
                <c:pt idx="18">
                  <c:v>12.199088660256912</c:v>
                </c:pt>
                <c:pt idx="19">
                  <c:v>12.880572134475543</c:v>
                </c:pt>
                <c:pt idx="20">
                  <c:v>14.87858058456813</c:v>
                </c:pt>
                <c:pt idx="21">
                  <c:v>18.056953036525957</c:v>
                </c:pt>
                <c:pt idx="22">
                  <c:v>22.199088660256905</c:v>
                </c:pt>
                <c:pt idx="23">
                  <c:v>27.022707758206479</c:v>
                </c:pt>
                <c:pt idx="24">
                  <c:v>32.199088660256905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'20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01312"/>
        <c:axId val="334001704"/>
      </c:scatterChart>
      <c:valAx>
        <c:axId val="334001312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4001704"/>
        <c:crosses val="autoZero"/>
        <c:crossBetween val="midCat"/>
      </c:valAx>
      <c:valAx>
        <c:axId val="334001704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00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/>
              <a:t>Localização Relativa dos Poços e do Porto de Macaé (eixos</a:t>
            </a:r>
            <a:r>
              <a:rPr lang="pt-BR" sz="1800" baseline="0"/>
              <a:t> em kilômetros)</a:t>
            </a:r>
            <a:endParaRPr lang="pt-BR" sz="1800"/>
          </a:p>
        </c:rich>
      </c:tx>
      <c:layout>
        <c:manualLayout>
          <c:xMode val="edge"/>
          <c:yMode val="edge"/>
          <c:x val="2.9419404693279944E-2"/>
          <c:y val="2.1126761734876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5342917306611795E-2"/>
          <c:y val="9.1988744937880951E-2"/>
          <c:w val="0.79969104683936887"/>
          <c:h val="0.88472296520442772"/>
        </c:manualLayout>
      </c:layout>
      <c:scatterChart>
        <c:scatterStyle val="lineMarker"/>
        <c:varyColors val="0"/>
        <c:ser>
          <c:idx val="0"/>
          <c:order val="0"/>
          <c:tx>
            <c:v>Cabeça dos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Tabela_Enunciado!$E$3:$E$22</c:f>
              <c:numCache>
                <c:formatCode>0.000</c:formatCode>
                <c:ptCount val="20"/>
                <c:pt idx="0">
                  <c:v>138.75049999999999</c:v>
                </c:pt>
                <c:pt idx="1">
                  <c:v>187.15559999999999</c:v>
                </c:pt>
                <c:pt idx="2">
                  <c:v>197.3126</c:v>
                </c:pt>
                <c:pt idx="3">
                  <c:v>145.32919999999999</c:v>
                </c:pt>
                <c:pt idx="4">
                  <c:v>178.22110000000001</c:v>
                </c:pt>
                <c:pt idx="5">
                  <c:v>97.242500000000007</c:v>
                </c:pt>
                <c:pt idx="6">
                  <c:v>177.13030000000001</c:v>
                </c:pt>
                <c:pt idx="7">
                  <c:v>175.16820000000001</c:v>
                </c:pt>
                <c:pt idx="8">
                  <c:v>202.4922</c:v>
                </c:pt>
                <c:pt idx="9">
                  <c:v>152.48259999999999</c:v>
                </c:pt>
                <c:pt idx="10">
                  <c:v>223.4417</c:v>
                </c:pt>
                <c:pt idx="11">
                  <c:v>235.50620000000001</c:v>
                </c:pt>
                <c:pt idx="12">
                  <c:v>234.63560000000001</c:v>
                </c:pt>
                <c:pt idx="13">
                  <c:v>262.61110000000002</c:v>
                </c:pt>
                <c:pt idx="14">
                  <c:v>-107.1417</c:v>
                </c:pt>
                <c:pt idx="15">
                  <c:v>-95.561300000000003</c:v>
                </c:pt>
                <c:pt idx="16">
                  <c:v>-110.4007</c:v>
                </c:pt>
                <c:pt idx="17">
                  <c:v>-94.533299999999997</c:v>
                </c:pt>
                <c:pt idx="18">
                  <c:v>-104.7953</c:v>
                </c:pt>
                <c:pt idx="19">
                  <c:v>-105.87269999999999</c:v>
                </c:pt>
              </c:numCache>
            </c:numRef>
          </c:xVal>
          <c:yVal>
            <c:numRef>
              <c:f>Tabela_Enunciado!$F$3:$F$22</c:f>
              <c:numCache>
                <c:formatCode>0.000</c:formatCode>
                <c:ptCount val="20"/>
                <c:pt idx="0">
                  <c:v>0.99460000000000004</c:v>
                </c:pt>
                <c:pt idx="1">
                  <c:v>25.742799999999999</c:v>
                </c:pt>
                <c:pt idx="2">
                  <c:v>36.618699999999997</c:v>
                </c:pt>
                <c:pt idx="3">
                  <c:v>-52.870399999999997</c:v>
                </c:pt>
                <c:pt idx="4">
                  <c:v>125.2542</c:v>
                </c:pt>
                <c:pt idx="5">
                  <c:v>-41.176499999999997</c:v>
                </c:pt>
                <c:pt idx="6">
                  <c:v>-5.4964000000000004</c:v>
                </c:pt>
                <c:pt idx="7">
                  <c:v>-1.8057000000000001</c:v>
                </c:pt>
                <c:pt idx="8">
                  <c:v>46.0627</c:v>
                </c:pt>
                <c:pt idx="9">
                  <c:v>25.432099999999998</c:v>
                </c:pt>
                <c:pt idx="10">
                  <c:v>280.09699999999998</c:v>
                </c:pt>
                <c:pt idx="11">
                  <c:v>252.50450000000001</c:v>
                </c:pt>
                <c:pt idx="12">
                  <c:v>258.67700000000002</c:v>
                </c:pt>
                <c:pt idx="13">
                  <c:v>315.19850000000002</c:v>
                </c:pt>
                <c:pt idx="14">
                  <c:v>-353.67110000000002</c:v>
                </c:pt>
                <c:pt idx="15">
                  <c:v>-335.71980000000002</c:v>
                </c:pt>
                <c:pt idx="16">
                  <c:v>-349.5301</c:v>
                </c:pt>
                <c:pt idx="17">
                  <c:v>-197.6429</c:v>
                </c:pt>
                <c:pt idx="18">
                  <c:v>-350.7133</c:v>
                </c:pt>
                <c:pt idx="19">
                  <c:v>-346.99529999999999</c:v>
                </c:pt>
              </c:numCache>
            </c:numRef>
          </c:yVal>
          <c:smooth val="0"/>
        </c:ser>
        <c:ser>
          <c:idx val="1"/>
          <c:order val="1"/>
          <c:tx>
            <c:v>Chegada em Terra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Tabela_Enunciado!$B$27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Tabela_Enunciado!$C$27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99352"/>
        <c:axId val="333994256"/>
      </c:scatterChart>
      <c:valAx>
        <c:axId val="333999352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994256"/>
        <c:crosses val="autoZero"/>
        <c:crossBetween val="midCat"/>
      </c:valAx>
      <c:valAx>
        <c:axId val="3339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99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437584361909593E-2"/>
          <c:y val="0.11330828244611395"/>
          <c:w val="0.12749171035046059"/>
          <c:h val="7.568744214393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Solução</a:t>
            </a:r>
            <a:r>
              <a:rPr lang="pt-BR" baseline="0"/>
              <a:t> do Problema de Localização de Manifolds (Eixos em km)</a:t>
            </a:r>
            <a:endParaRPr lang="pt-BR"/>
          </a:p>
        </c:rich>
      </c:tx>
      <c:layout>
        <c:manualLayout>
          <c:xMode val="edge"/>
          <c:yMode val="edge"/>
          <c:x val="2.5684440587669256E-2"/>
          <c:y val="1.905405533811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6620125077060797E-2"/>
          <c:y val="9.6037773372766186E-2"/>
          <c:w val="0.76563694299593277"/>
          <c:h val="0.89137604786885472"/>
        </c:manualLayout>
      </c:layout>
      <c:scatterChart>
        <c:scatterStyle val="lineMarker"/>
        <c:varyColors val="0"/>
        <c:ser>
          <c:idx val="0"/>
          <c:order val="0"/>
          <c:tx>
            <c:v>Manifold 1 -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Solução_Problema_Raio_30km!$AK$76:$AK$95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Solução_Problema_Raio_30km!$AL$76:$AL$95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Solução_Problema_Raio_30km!$AM$76:$AM$95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Solução_Problema_Raio_30km!$AN$76:$AN$95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Solução_Problema_Raio_30km!$AO$76:$AO$95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Solução_Problema_Raio_30km!$AP$76:$AP$95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Solução_Problema_Raio_30km!$AQ$76:$AQ$95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Solução_Problema_Raio_30km!$AR$76:$AR$95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Solução_Problema_Raio_30km!$AS$76:$AS$95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Solução_Problema_Raio_30km!$AT$76:$AT$95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Solução_Problema_Raio_30km!$AU$76:$AU$95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Solução_Problema_Raio_30km!$AV$76:$AV$95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Solução_Problema_Raio_30km!$AW$76:$AW$95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Solução_Problema_Raio_30km!$AX$76:$AX$95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Solução_Problema_Raio_30km!$AY$76:$AY$95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Solução_Problema_Raio_30km!$AZ$76:$AZ$95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Solução_Problema_Raio_30km!$BA$76:$BA$95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Solução_Problema_Raio_30km!$BB$76:$BB$95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Solução_Problema_Raio_30km!$BC$76:$BC$95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0</c:v>
                </c:pt>
                <c:pt idx="12">
                  <c:v>0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Solução_Problema_Raio_30km!$BD$76:$BD$95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0</c:v>
                </c:pt>
                <c:pt idx="12">
                  <c:v>0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5400" cap="flat" cmpd="sng" algn="ctr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ysClr val="windowText" lastClr="000000"/>
                </a:solidFill>
                <a:round/>
              </a:ln>
              <a:effectLst/>
            </c:spPr>
          </c:marker>
          <c:xVal>
            <c:numRef>
              <c:f>Solução_Problema_Raio_30km!$AK$72:$AK$73</c:f>
              <c:numCache>
                <c:formatCode>General</c:formatCode>
                <c:ptCount val="2"/>
                <c:pt idx="0">
                  <c:v>0</c:v>
                </c:pt>
                <c:pt idx="1">
                  <c:v>-105.868974001433</c:v>
                </c:pt>
              </c:numCache>
            </c:numRef>
          </c:xVal>
          <c:yVal>
            <c:numRef>
              <c:f>Solução_Problema_Raio_30km!$AL$72:$AL$73</c:f>
              <c:numCache>
                <c:formatCode>General</c:formatCode>
                <c:ptCount val="2"/>
                <c:pt idx="0">
                  <c:v>0</c:v>
                </c:pt>
                <c:pt idx="1">
                  <c:v>-346.998872208595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5400" cap="flat" cmpd="sng" algn="ctr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Solução_Problema_Raio_30km!$AM$72:$AM$73</c:f>
              <c:numCache>
                <c:formatCode>General</c:formatCode>
                <c:ptCount val="2"/>
                <c:pt idx="0">
                  <c:v>0</c:v>
                </c:pt>
                <c:pt idx="1">
                  <c:v>-81.602941704890796</c:v>
                </c:pt>
              </c:numCache>
            </c:numRef>
          </c:xVal>
          <c:yVal>
            <c:numRef>
              <c:f>Solução_Problema_Raio_30km!$AN$72:$AN$73</c:f>
              <c:numCache>
                <c:formatCode>General</c:formatCode>
                <c:ptCount val="2"/>
                <c:pt idx="0">
                  <c:v>0</c:v>
                </c:pt>
                <c:pt idx="1">
                  <c:v>-170.58885406879901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5400" cap="flat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Solução_Problema_Raio_30km!$AO$72:$AO$73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Solução_Problema_Raio_30km!$AP$72:$AP$73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5400" cap="flat" cmpd="sng" algn="ctr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Solução_Problema_Raio_30km!$AQ$72:$AQ$73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Solução_Problema_Raio_30km!$AR$72:$AR$73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5400" cap="flat" cmpd="sng" algn="ctr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Solução_Problema_Raio_30km!$AS$72:$AS$73</c:f>
              <c:numCache>
                <c:formatCode>General</c:formatCode>
                <c:ptCount val="2"/>
                <c:pt idx="0">
                  <c:v>0</c:v>
                </c:pt>
                <c:pt idx="1">
                  <c:v>116.67492993226701</c:v>
                </c:pt>
              </c:numCache>
            </c:numRef>
          </c:xVal>
          <c:yVal>
            <c:numRef>
              <c:f>Solução_Problema_Raio_30km!$AT$72:$AT$73</c:f>
              <c:numCache>
                <c:formatCode>General</c:formatCode>
                <c:ptCount val="2"/>
                <c:pt idx="0">
                  <c:v>0</c:v>
                </c:pt>
                <c:pt idx="1">
                  <c:v>-43.988689406270304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5400" cap="flat" cmpd="sng" algn="ctr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Solução_Problema_Raio_30km!$AU$72:$AU$73</c:f>
              <c:numCache>
                <c:formatCode>General</c:formatCode>
                <c:ptCount val="2"/>
                <c:pt idx="0">
                  <c:v>0</c:v>
                </c:pt>
                <c:pt idx="1">
                  <c:v>148.58288343282101</c:v>
                </c:pt>
              </c:numCache>
            </c:numRef>
          </c:xVal>
          <c:yVal>
            <c:numRef>
              <c:f>Solução_Problema_Raio_30km!$AV$72:$AV$73</c:f>
              <c:numCache>
                <c:formatCode>General</c:formatCode>
                <c:ptCount val="2"/>
                <c:pt idx="0">
                  <c:v>0</c:v>
                </c:pt>
                <c:pt idx="1">
                  <c:v>3.72029819806149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5400" cap="flat" cmpd="sng" algn="ctr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Solução_Problema_Raio_30km!$AW$72:$AW$73</c:f>
              <c:numCache>
                <c:formatCode>General</c:formatCode>
                <c:ptCount val="2"/>
                <c:pt idx="0">
                  <c:v>0</c:v>
                </c:pt>
                <c:pt idx="1">
                  <c:v>153.630947485598</c:v>
                </c:pt>
              </c:numCache>
            </c:numRef>
          </c:xVal>
          <c:yVal>
            <c:numRef>
              <c:f>Solução_Problema_Raio_30km!$AX$72:$AX$73</c:f>
              <c:numCache>
                <c:formatCode>General</c:formatCode>
                <c:ptCount val="2"/>
                <c:pt idx="0">
                  <c:v>0</c:v>
                </c:pt>
                <c:pt idx="1">
                  <c:v>108.071517188535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5400" cap="flat" cmpd="sng" algn="ctr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xVal>
            <c:numRef>
              <c:f>Solução_Problema_Raio_30km!$AY$72:$AY$73</c:f>
              <c:numCache>
                <c:formatCode>General</c:formatCode>
                <c:ptCount val="2"/>
                <c:pt idx="0">
                  <c:v>0</c:v>
                </c:pt>
                <c:pt idx="1">
                  <c:v>186.612083053444</c:v>
                </c:pt>
              </c:numCache>
            </c:numRef>
          </c:xVal>
          <c:yVal>
            <c:numRef>
              <c:f>Solução_Problema_Raio_30km!$AZ$72:$AZ$73</c:f>
              <c:numCache>
                <c:formatCode>General</c:formatCode>
                <c:ptCount val="2"/>
                <c:pt idx="0">
                  <c:v>0</c:v>
                </c:pt>
                <c:pt idx="1">
                  <c:v>29.874041345165299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5400" cap="flat" cmpd="sng" algn="ctr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Solução_Problema_Raio_30km!$BA$72:$BA$73</c:f>
              <c:numCache>
                <c:formatCode>General</c:formatCode>
                <c:ptCount val="2"/>
                <c:pt idx="0">
                  <c:v>0</c:v>
                </c:pt>
                <c:pt idx="1">
                  <c:v>233.663207510875</c:v>
                </c:pt>
              </c:numCache>
            </c:numRef>
          </c:xVal>
          <c:yVal>
            <c:numRef>
              <c:f>Solução_Problema_Raio_30km!$BB$72:$BB$73</c:f>
              <c:numCache>
                <c:formatCode>General</c:formatCode>
                <c:ptCount val="2"/>
                <c:pt idx="0">
                  <c:v>0</c:v>
                </c:pt>
                <c:pt idx="1">
                  <c:v>252.136016581143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5400" cap="flat" cmpd="sng" algn="ctr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92D050"/>
                </a:solidFill>
                <a:round/>
              </a:ln>
              <a:effectLst/>
            </c:spPr>
          </c:marker>
          <c:xVal>
            <c:numRef>
              <c:f>Solução_Problema_Raio_30km!$BC$72:$BC$73</c:f>
              <c:numCache>
                <c:formatCode>General</c:formatCode>
                <c:ptCount val="2"/>
                <c:pt idx="0">
                  <c:v>0</c:v>
                </c:pt>
                <c:pt idx="1">
                  <c:v>241.80708544963699</c:v>
                </c:pt>
              </c:numCache>
            </c:numRef>
          </c:xVal>
          <c:yVal>
            <c:numRef>
              <c:f>Solução_Problema_Raio_30km!$BD$72:$BD$73</c:f>
              <c:numCache>
                <c:formatCode>General</c:formatCode>
                <c:ptCount val="2"/>
                <c:pt idx="0">
                  <c:v>0</c:v>
                </c:pt>
                <c:pt idx="1">
                  <c:v>293.587462091737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5400" cap="flat" cmpd="dbl" algn="ctr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Solução_Problema_Raio_30km!$AK$100:$AK$124</c:f>
              <c:numCache>
                <c:formatCode>General</c:formatCode>
                <c:ptCount val="25"/>
                <c:pt idx="0">
                  <c:v>-75.868974001433003</c:v>
                </c:pt>
                <c:pt idx="1">
                  <c:v>-76.891199212760952</c:v>
                </c:pt>
                <c:pt idx="2">
                  <c:v>-79.888211887899843</c:v>
                </c:pt>
                <c:pt idx="3">
                  <c:v>-84.655770565836576</c:v>
                </c:pt>
                <c:pt idx="4">
                  <c:v>-90.868974001433003</c:v>
                </c:pt>
                <c:pt idx="5">
                  <c:v>-98.104402648357379</c:v>
                </c:pt>
                <c:pt idx="6">
                  <c:v>-105.868974001433</c:v>
                </c:pt>
                <c:pt idx="7">
                  <c:v>-113.63354535450863</c:v>
                </c:pt>
                <c:pt idx="8">
                  <c:v>-120.868974001433</c:v>
                </c:pt>
                <c:pt idx="9">
                  <c:v>-127.08217743702943</c:v>
                </c:pt>
                <c:pt idx="10">
                  <c:v>-131.84973611496616</c:v>
                </c:pt>
                <c:pt idx="11">
                  <c:v>-134.84674879010504</c:v>
                </c:pt>
                <c:pt idx="12">
                  <c:v>-135.868974001433</c:v>
                </c:pt>
                <c:pt idx="13">
                  <c:v>-134.84674879010507</c:v>
                </c:pt>
                <c:pt idx="14">
                  <c:v>-131.84973611496616</c:v>
                </c:pt>
                <c:pt idx="15">
                  <c:v>-127.08217743702944</c:v>
                </c:pt>
                <c:pt idx="16">
                  <c:v>-120.86897400143302</c:v>
                </c:pt>
                <c:pt idx="17">
                  <c:v>-113.63354535450864</c:v>
                </c:pt>
                <c:pt idx="18">
                  <c:v>-105.868974001433</c:v>
                </c:pt>
                <c:pt idx="19">
                  <c:v>-98.104402648357393</c:v>
                </c:pt>
                <c:pt idx="20">
                  <c:v>-90.868974001433017</c:v>
                </c:pt>
                <c:pt idx="21">
                  <c:v>-84.655770565836576</c:v>
                </c:pt>
                <c:pt idx="22">
                  <c:v>-79.888211887899843</c:v>
                </c:pt>
                <c:pt idx="23">
                  <c:v>-76.891199212760966</c:v>
                </c:pt>
                <c:pt idx="24">
                  <c:v>-75.868974001433003</c:v>
                </c:pt>
              </c:numCache>
            </c:numRef>
          </c:xVal>
          <c:yVal>
            <c:numRef>
              <c:f>Solução_Problema_Raio_30km!$AL$100:$AL$124</c:f>
              <c:numCache>
                <c:formatCode>General</c:formatCode>
                <c:ptCount val="25"/>
                <c:pt idx="0">
                  <c:v>-346.998872208595</c:v>
                </c:pt>
                <c:pt idx="1">
                  <c:v>-339.23430085551939</c:v>
                </c:pt>
                <c:pt idx="2">
                  <c:v>-331.998872208595</c:v>
                </c:pt>
                <c:pt idx="3">
                  <c:v>-325.78566877299858</c:v>
                </c:pt>
                <c:pt idx="4">
                  <c:v>-321.01811009506184</c:v>
                </c:pt>
                <c:pt idx="5">
                  <c:v>-318.02109741992297</c:v>
                </c:pt>
                <c:pt idx="6">
                  <c:v>-316.998872208595</c:v>
                </c:pt>
                <c:pt idx="7">
                  <c:v>-318.02109741992297</c:v>
                </c:pt>
                <c:pt idx="8">
                  <c:v>-321.01811009506184</c:v>
                </c:pt>
                <c:pt idx="9">
                  <c:v>-325.78566877299858</c:v>
                </c:pt>
                <c:pt idx="10">
                  <c:v>-331.998872208595</c:v>
                </c:pt>
                <c:pt idx="11">
                  <c:v>-339.23430085551939</c:v>
                </c:pt>
                <c:pt idx="12">
                  <c:v>-346.998872208595</c:v>
                </c:pt>
                <c:pt idx="13">
                  <c:v>-354.76344356167061</c:v>
                </c:pt>
                <c:pt idx="14">
                  <c:v>-361.998872208595</c:v>
                </c:pt>
                <c:pt idx="15">
                  <c:v>-368.21207564419143</c:v>
                </c:pt>
                <c:pt idx="16">
                  <c:v>-372.97963432212816</c:v>
                </c:pt>
                <c:pt idx="17">
                  <c:v>-375.97664699726704</c:v>
                </c:pt>
                <c:pt idx="18">
                  <c:v>-376.998872208595</c:v>
                </c:pt>
                <c:pt idx="19">
                  <c:v>-375.97664699726704</c:v>
                </c:pt>
                <c:pt idx="20">
                  <c:v>-372.97963432212816</c:v>
                </c:pt>
                <c:pt idx="21">
                  <c:v>-368.21207564419143</c:v>
                </c:pt>
                <c:pt idx="22">
                  <c:v>-361.998872208595</c:v>
                </c:pt>
                <c:pt idx="23">
                  <c:v>-354.76344356167067</c:v>
                </c:pt>
                <c:pt idx="24">
                  <c:v>-346.998872208595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5400" cap="flat" cmpd="dbl" algn="ctr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Solução_Problema_Raio_30km!$AM$100:$AM$124</c:f>
              <c:numCache>
                <c:formatCode>General</c:formatCode>
                <c:ptCount val="25"/>
                <c:pt idx="0">
                  <c:v>-51.602941704890796</c:v>
                </c:pt>
                <c:pt idx="1">
                  <c:v>-52.625166916218745</c:v>
                </c:pt>
                <c:pt idx="2">
                  <c:v>-55.622179591357636</c:v>
                </c:pt>
                <c:pt idx="3">
                  <c:v>-60.389738269294369</c:v>
                </c:pt>
                <c:pt idx="4">
                  <c:v>-66.602941704890796</c:v>
                </c:pt>
                <c:pt idx="5">
                  <c:v>-73.838370351815172</c:v>
                </c:pt>
                <c:pt idx="6">
                  <c:v>-81.602941704890796</c:v>
                </c:pt>
                <c:pt idx="7">
                  <c:v>-89.36751305796642</c:v>
                </c:pt>
                <c:pt idx="8">
                  <c:v>-96.602941704890782</c:v>
                </c:pt>
                <c:pt idx="9">
                  <c:v>-102.81614514048722</c:v>
                </c:pt>
                <c:pt idx="10">
                  <c:v>-107.58370381842394</c:v>
                </c:pt>
                <c:pt idx="11">
                  <c:v>-110.58071649356285</c:v>
                </c:pt>
                <c:pt idx="12">
                  <c:v>-111.6029417048908</c:v>
                </c:pt>
                <c:pt idx="13">
                  <c:v>-110.58071649356285</c:v>
                </c:pt>
                <c:pt idx="14">
                  <c:v>-107.58370381842396</c:v>
                </c:pt>
                <c:pt idx="15">
                  <c:v>-102.81614514048724</c:v>
                </c:pt>
                <c:pt idx="16">
                  <c:v>-96.60294170489081</c:v>
                </c:pt>
                <c:pt idx="17">
                  <c:v>-89.367513057966448</c:v>
                </c:pt>
                <c:pt idx="18">
                  <c:v>-81.602941704890796</c:v>
                </c:pt>
                <c:pt idx="19">
                  <c:v>-73.838370351815186</c:v>
                </c:pt>
                <c:pt idx="20">
                  <c:v>-66.60294170489081</c:v>
                </c:pt>
                <c:pt idx="21">
                  <c:v>-60.389738269294376</c:v>
                </c:pt>
                <c:pt idx="22">
                  <c:v>-55.622179591357643</c:v>
                </c:pt>
                <c:pt idx="23">
                  <c:v>-52.625166916218753</c:v>
                </c:pt>
                <c:pt idx="24">
                  <c:v>-51.602941704890796</c:v>
                </c:pt>
              </c:numCache>
            </c:numRef>
          </c:xVal>
          <c:yVal>
            <c:numRef>
              <c:f>Solução_Problema_Raio_30km!$AN$100:$AN$124</c:f>
              <c:numCache>
                <c:formatCode>General</c:formatCode>
                <c:ptCount val="25"/>
                <c:pt idx="0">
                  <c:v>-170.58885406879901</c:v>
                </c:pt>
                <c:pt idx="1">
                  <c:v>-162.8242827157234</c:v>
                </c:pt>
                <c:pt idx="2">
                  <c:v>-155.58885406879901</c:v>
                </c:pt>
                <c:pt idx="3">
                  <c:v>-149.37565063320258</c:v>
                </c:pt>
                <c:pt idx="4">
                  <c:v>-144.60809195526585</c:v>
                </c:pt>
                <c:pt idx="5">
                  <c:v>-141.61107928012697</c:v>
                </c:pt>
                <c:pt idx="6">
                  <c:v>-140.58885406879901</c:v>
                </c:pt>
                <c:pt idx="7">
                  <c:v>-141.61107928012694</c:v>
                </c:pt>
                <c:pt idx="8">
                  <c:v>-144.60809195526585</c:v>
                </c:pt>
                <c:pt idx="9">
                  <c:v>-149.37565063320258</c:v>
                </c:pt>
                <c:pt idx="10">
                  <c:v>-155.58885406879901</c:v>
                </c:pt>
                <c:pt idx="11">
                  <c:v>-162.82428271572337</c:v>
                </c:pt>
                <c:pt idx="12">
                  <c:v>-170.58885406879901</c:v>
                </c:pt>
                <c:pt idx="13">
                  <c:v>-178.35342542187462</c:v>
                </c:pt>
                <c:pt idx="14">
                  <c:v>-185.58885406879901</c:v>
                </c:pt>
                <c:pt idx="15">
                  <c:v>-191.80205750439541</c:v>
                </c:pt>
                <c:pt idx="16">
                  <c:v>-196.56961618233217</c:v>
                </c:pt>
                <c:pt idx="17">
                  <c:v>-199.56662885747104</c:v>
                </c:pt>
                <c:pt idx="18">
                  <c:v>-200.58885406879901</c:v>
                </c:pt>
                <c:pt idx="19">
                  <c:v>-199.56662885747107</c:v>
                </c:pt>
                <c:pt idx="20">
                  <c:v>-196.56961618233217</c:v>
                </c:pt>
                <c:pt idx="21">
                  <c:v>-191.80205750439544</c:v>
                </c:pt>
                <c:pt idx="22">
                  <c:v>-185.58885406879904</c:v>
                </c:pt>
                <c:pt idx="23">
                  <c:v>-178.35342542187465</c:v>
                </c:pt>
                <c:pt idx="24">
                  <c:v>-170.58885406879901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5400" cap="flat" cmpd="dbl" algn="ctr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Solução_Problema_Raio_30km!$AO$100:$AO$124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Solução_Problema_Raio_30km!$AP$100:$AP$124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5400" cap="flat" cmpd="dbl" algn="ctr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Solução_Problema_Raio_30km!$AQ$100:$AQ$124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Solução_Problema_Raio_30km!$AR$100:$AR$124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5400" cap="flat" cmpd="dbl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Solução_Problema_Raio_30km!$AS$100:$AS$124</c:f>
              <c:numCache>
                <c:formatCode>General</c:formatCode>
                <c:ptCount val="25"/>
                <c:pt idx="0">
                  <c:v>146.67492993226699</c:v>
                </c:pt>
                <c:pt idx="1">
                  <c:v>145.65270472093906</c:v>
                </c:pt>
                <c:pt idx="2">
                  <c:v>142.65569204580015</c:v>
                </c:pt>
                <c:pt idx="3">
                  <c:v>137.88813336786342</c:v>
                </c:pt>
                <c:pt idx="4">
                  <c:v>131.67492993226702</c:v>
                </c:pt>
                <c:pt idx="5">
                  <c:v>124.43950128534263</c:v>
                </c:pt>
                <c:pt idx="6">
                  <c:v>116.67492993226701</c:v>
                </c:pt>
                <c:pt idx="7">
                  <c:v>108.91035857919138</c:v>
                </c:pt>
                <c:pt idx="8">
                  <c:v>101.67492993226702</c:v>
                </c:pt>
                <c:pt idx="9">
                  <c:v>95.461726496670579</c:v>
                </c:pt>
                <c:pt idx="10">
                  <c:v>90.69416781873386</c:v>
                </c:pt>
                <c:pt idx="11">
                  <c:v>87.697155143594955</c:v>
                </c:pt>
                <c:pt idx="12">
                  <c:v>86.674929932267005</c:v>
                </c:pt>
                <c:pt idx="13">
                  <c:v>87.697155143594955</c:v>
                </c:pt>
                <c:pt idx="14">
                  <c:v>90.694167818733845</c:v>
                </c:pt>
                <c:pt idx="15">
                  <c:v>95.461726496670565</c:v>
                </c:pt>
                <c:pt idx="16">
                  <c:v>101.67492993226699</c:v>
                </c:pt>
                <c:pt idx="17">
                  <c:v>108.91035857919135</c:v>
                </c:pt>
                <c:pt idx="18">
                  <c:v>116.67492993226701</c:v>
                </c:pt>
                <c:pt idx="19">
                  <c:v>124.43950128534262</c:v>
                </c:pt>
                <c:pt idx="20">
                  <c:v>131.67492993226699</c:v>
                </c:pt>
                <c:pt idx="21">
                  <c:v>137.88813336786342</c:v>
                </c:pt>
                <c:pt idx="22">
                  <c:v>142.65569204580015</c:v>
                </c:pt>
                <c:pt idx="23">
                  <c:v>145.65270472093906</c:v>
                </c:pt>
                <c:pt idx="24">
                  <c:v>146.67492993226699</c:v>
                </c:pt>
              </c:numCache>
            </c:numRef>
          </c:xVal>
          <c:yVal>
            <c:numRef>
              <c:f>Solução_Problema_Raio_30km!$AT$100:$AT$124</c:f>
              <c:numCache>
                <c:formatCode>General</c:formatCode>
                <c:ptCount val="25"/>
                <c:pt idx="0">
                  <c:v>-43.988689406270304</c:v>
                </c:pt>
                <c:pt idx="1">
                  <c:v>-36.22411805319468</c:v>
                </c:pt>
                <c:pt idx="2">
                  <c:v>-28.988689406270304</c:v>
                </c:pt>
                <c:pt idx="3">
                  <c:v>-22.775485970673881</c:v>
                </c:pt>
                <c:pt idx="4">
                  <c:v>-18.007927292737147</c:v>
                </c:pt>
                <c:pt idx="5">
                  <c:v>-15.010914617598257</c:v>
                </c:pt>
                <c:pt idx="6">
                  <c:v>-13.988689406270304</c:v>
                </c:pt>
                <c:pt idx="7">
                  <c:v>-15.010914617598253</c:v>
                </c:pt>
                <c:pt idx="8">
                  <c:v>-18.007927292737143</c:v>
                </c:pt>
                <c:pt idx="9">
                  <c:v>-22.775485970673877</c:v>
                </c:pt>
                <c:pt idx="10">
                  <c:v>-28.988689406270293</c:v>
                </c:pt>
                <c:pt idx="11">
                  <c:v>-36.224118053194672</c:v>
                </c:pt>
                <c:pt idx="12">
                  <c:v>-43.988689406270296</c:v>
                </c:pt>
                <c:pt idx="13">
                  <c:v>-51.753260759345913</c:v>
                </c:pt>
                <c:pt idx="14">
                  <c:v>-58.988689406270296</c:v>
                </c:pt>
                <c:pt idx="15">
                  <c:v>-65.201892841866709</c:v>
                </c:pt>
                <c:pt idx="16">
                  <c:v>-69.969451519803457</c:v>
                </c:pt>
                <c:pt idx="17">
                  <c:v>-72.966464194942347</c:v>
                </c:pt>
                <c:pt idx="18">
                  <c:v>-73.988689406270311</c:v>
                </c:pt>
                <c:pt idx="19">
                  <c:v>-72.966464194942361</c:v>
                </c:pt>
                <c:pt idx="20">
                  <c:v>-69.969451519803471</c:v>
                </c:pt>
                <c:pt idx="21">
                  <c:v>-65.201892841866737</c:v>
                </c:pt>
                <c:pt idx="22">
                  <c:v>-58.988689406270318</c:v>
                </c:pt>
                <c:pt idx="23">
                  <c:v>-51.753260759345949</c:v>
                </c:pt>
                <c:pt idx="24">
                  <c:v>-43.988689406270311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5400" cap="flat" cmpd="dbl" algn="ctr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Solução_Problema_Raio_30km!$AU$100:$AU$124</c:f>
              <c:numCache>
                <c:formatCode>General</c:formatCode>
                <c:ptCount val="25"/>
                <c:pt idx="0">
                  <c:v>178.58288343282101</c:v>
                </c:pt>
                <c:pt idx="1">
                  <c:v>177.56065822149304</c:v>
                </c:pt>
                <c:pt idx="2">
                  <c:v>174.56364554635417</c:v>
                </c:pt>
                <c:pt idx="3">
                  <c:v>169.79608686841743</c:v>
                </c:pt>
                <c:pt idx="4">
                  <c:v>163.58288343282101</c:v>
                </c:pt>
                <c:pt idx="5">
                  <c:v>156.34745478589664</c:v>
                </c:pt>
                <c:pt idx="6">
                  <c:v>148.58288343282101</c:v>
                </c:pt>
                <c:pt idx="7">
                  <c:v>140.8183120797454</c:v>
                </c:pt>
                <c:pt idx="8">
                  <c:v>133.58288343282101</c:v>
                </c:pt>
                <c:pt idx="9">
                  <c:v>127.36967999722458</c:v>
                </c:pt>
                <c:pt idx="10">
                  <c:v>122.60212131928785</c:v>
                </c:pt>
                <c:pt idx="11">
                  <c:v>119.60510864414896</c:v>
                </c:pt>
                <c:pt idx="12">
                  <c:v>118.58288343282101</c:v>
                </c:pt>
                <c:pt idx="13">
                  <c:v>119.60510864414896</c:v>
                </c:pt>
                <c:pt idx="14">
                  <c:v>122.60212131928785</c:v>
                </c:pt>
                <c:pt idx="15">
                  <c:v>127.36967999722457</c:v>
                </c:pt>
                <c:pt idx="16">
                  <c:v>133.58288343282101</c:v>
                </c:pt>
                <c:pt idx="17">
                  <c:v>140.81831207974537</c:v>
                </c:pt>
                <c:pt idx="18">
                  <c:v>148.58288343282101</c:v>
                </c:pt>
                <c:pt idx="19">
                  <c:v>156.34745478589662</c:v>
                </c:pt>
                <c:pt idx="20">
                  <c:v>163.58288343282098</c:v>
                </c:pt>
                <c:pt idx="21">
                  <c:v>169.79608686841743</c:v>
                </c:pt>
                <c:pt idx="22">
                  <c:v>174.56364554635417</c:v>
                </c:pt>
                <c:pt idx="23">
                  <c:v>177.56065822149304</c:v>
                </c:pt>
                <c:pt idx="24">
                  <c:v>178.58288343282101</c:v>
                </c:pt>
              </c:numCache>
            </c:numRef>
          </c:xVal>
          <c:yVal>
            <c:numRef>
              <c:f>Solução_Problema_Raio_30km!$AV$100:$AV$124</c:f>
              <c:numCache>
                <c:formatCode>General</c:formatCode>
                <c:ptCount val="25"/>
                <c:pt idx="0">
                  <c:v>3.72029819806149</c:v>
                </c:pt>
                <c:pt idx="1">
                  <c:v>11.484869551137113</c:v>
                </c:pt>
                <c:pt idx="2">
                  <c:v>18.720298198061489</c:v>
                </c:pt>
                <c:pt idx="3">
                  <c:v>24.933501633657912</c:v>
                </c:pt>
                <c:pt idx="4">
                  <c:v>29.701060311594645</c:v>
                </c:pt>
                <c:pt idx="5">
                  <c:v>32.698072986733536</c:v>
                </c:pt>
                <c:pt idx="6">
                  <c:v>33.720298198061492</c:v>
                </c:pt>
                <c:pt idx="7">
                  <c:v>32.698072986733543</c:v>
                </c:pt>
                <c:pt idx="8">
                  <c:v>29.701060311594649</c:v>
                </c:pt>
                <c:pt idx="9">
                  <c:v>24.933501633657915</c:v>
                </c:pt>
                <c:pt idx="10">
                  <c:v>18.720298198061499</c:v>
                </c:pt>
                <c:pt idx="11">
                  <c:v>11.48486955113712</c:v>
                </c:pt>
                <c:pt idx="12">
                  <c:v>3.7202981980614935</c:v>
                </c:pt>
                <c:pt idx="13">
                  <c:v>-4.0442731550141211</c:v>
                </c:pt>
                <c:pt idx="14">
                  <c:v>-11.279701801938501</c:v>
                </c:pt>
                <c:pt idx="15">
                  <c:v>-17.492905237534924</c:v>
                </c:pt>
                <c:pt idx="16">
                  <c:v>-22.260463915471664</c:v>
                </c:pt>
                <c:pt idx="17">
                  <c:v>-25.257476590610555</c:v>
                </c:pt>
                <c:pt idx="18">
                  <c:v>-26.279701801938511</c:v>
                </c:pt>
                <c:pt idx="19">
                  <c:v>-25.257476590610565</c:v>
                </c:pt>
                <c:pt idx="20">
                  <c:v>-22.260463915471682</c:v>
                </c:pt>
                <c:pt idx="21">
                  <c:v>-17.492905237534941</c:v>
                </c:pt>
                <c:pt idx="22">
                  <c:v>-11.279701801938524</c:v>
                </c:pt>
                <c:pt idx="23">
                  <c:v>-4.0442731550141566</c:v>
                </c:pt>
                <c:pt idx="24">
                  <c:v>3.7202981980614824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5400" cap="flat" cmpd="dbl" algn="ctr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Solução_Problema_Raio_30km!$AW$100:$AW$124</c:f>
              <c:numCache>
                <c:formatCode>General</c:formatCode>
                <c:ptCount val="25"/>
                <c:pt idx="0">
                  <c:v>183.630947485598</c:v>
                </c:pt>
                <c:pt idx="1">
                  <c:v>182.60872227427006</c:v>
                </c:pt>
                <c:pt idx="2">
                  <c:v>179.61170959913116</c:v>
                </c:pt>
                <c:pt idx="3">
                  <c:v>174.84415092119443</c:v>
                </c:pt>
                <c:pt idx="4">
                  <c:v>168.630947485598</c:v>
                </c:pt>
                <c:pt idx="5">
                  <c:v>161.39551883867364</c:v>
                </c:pt>
                <c:pt idx="6">
                  <c:v>153.630947485598</c:v>
                </c:pt>
                <c:pt idx="7">
                  <c:v>145.86637613252239</c:v>
                </c:pt>
                <c:pt idx="8">
                  <c:v>138.630947485598</c:v>
                </c:pt>
                <c:pt idx="9">
                  <c:v>132.41774405000157</c:v>
                </c:pt>
                <c:pt idx="10">
                  <c:v>127.65018537206484</c:v>
                </c:pt>
                <c:pt idx="11">
                  <c:v>124.65317269692595</c:v>
                </c:pt>
                <c:pt idx="12">
                  <c:v>123.630947485598</c:v>
                </c:pt>
                <c:pt idx="13">
                  <c:v>124.65317269692595</c:v>
                </c:pt>
                <c:pt idx="14">
                  <c:v>127.65018537206484</c:v>
                </c:pt>
                <c:pt idx="15">
                  <c:v>132.41774405000157</c:v>
                </c:pt>
                <c:pt idx="16">
                  <c:v>138.63094748559797</c:v>
                </c:pt>
                <c:pt idx="17">
                  <c:v>145.86637613252236</c:v>
                </c:pt>
                <c:pt idx="18">
                  <c:v>153.630947485598</c:v>
                </c:pt>
                <c:pt idx="19">
                  <c:v>161.39551883867361</c:v>
                </c:pt>
                <c:pt idx="20">
                  <c:v>168.63094748559797</c:v>
                </c:pt>
                <c:pt idx="21">
                  <c:v>174.84415092119443</c:v>
                </c:pt>
                <c:pt idx="22">
                  <c:v>179.61170959913116</c:v>
                </c:pt>
                <c:pt idx="23">
                  <c:v>182.60872227427004</c:v>
                </c:pt>
                <c:pt idx="24">
                  <c:v>183.630947485598</c:v>
                </c:pt>
              </c:numCache>
            </c:numRef>
          </c:xVal>
          <c:yVal>
            <c:numRef>
              <c:f>Solução_Problema_Raio_30km!$AX$100:$AX$124</c:f>
              <c:numCache>
                <c:formatCode>General</c:formatCode>
                <c:ptCount val="25"/>
                <c:pt idx="0">
                  <c:v>108.071517188535</c:v>
                </c:pt>
                <c:pt idx="1">
                  <c:v>115.83608854161062</c:v>
                </c:pt>
                <c:pt idx="2">
                  <c:v>123.071517188535</c:v>
                </c:pt>
                <c:pt idx="3">
                  <c:v>129.28472062413141</c:v>
                </c:pt>
                <c:pt idx="4">
                  <c:v>134.05227930206814</c:v>
                </c:pt>
                <c:pt idx="5">
                  <c:v>137.04929197720705</c:v>
                </c:pt>
                <c:pt idx="6">
                  <c:v>138.07151718853498</c:v>
                </c:pt>
                <c:pt idx="7">
                  <c:v>137.04929197720705</c:v>
                </c:pt>
                <c:pt idx="8">
                  <c:v>134.05227930206814</c:v>
                </c:pt>
                <c:pt idx="9">
                  <c:v>129.28472062413141</c:v>
                </c:pt>
                <c:pt idx="10">
                  <c:v>123.07151718853501</c:v>
                </c:pt>
                <c:pt idx="11">
                  <c:v>115.83608854161062</c:v>
                </c:pt>
                <c:pt idx="12">
                  <c:v>108.071517188535</c:v>
                </c:pt>
                <c:pt idx="13">
                  <c:v>100.30694583545939</c:v>
                </c:pt>
                <c:pt idx="14">
                  <c:v>93.071517188535012</c:v>
                </c:pt>
                <c:pt idx="15">
                  <c:v>86.858313752938585</c:v>
                </c:pt>
                <c:pt idx="16">
                  <c:v>82.090755075001852</c:v>
                </c:pt>
                <c:pt idx="17">
                  <c:v>79.093742399862947</c:v>
                </c:pt>
                <c:pt idx="18">
                  <c:v>78.071517188534997</c:v>
                </c:pt>
                <c:pt idx="19">
                  <c:v>79.093742399862947</c:v>
                </c:pt>
                <c:pt idx="20">
                  <c:v>82.090755075001823</c:v>
                </c:pt>
                <c:pt idx="21">
                  <c:v>86.858313752938571</c:v>
                </c:pt>
                <c:pt idx="22">
                  <c:v>93.071517188534983</c:v>
                </c:pt>
                <c:pt idx="23">
                  <c:v>100.30694583545935</c:v>
                </c:pt>
                <c:pt idx="24">
                  <c:v>108.07151718853498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5400" cap="flat" cmpd="dbl" algn="ctr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Solução_Problema_Raio_30km!$AY$100:$AY$124</c:f>
              <c:numCache>
                <c:formatCode>General</c:formatCode>
                <c:ptCount val="25"/>
                <c:pt idx="0">
                  <c:v>216.612083053444</c:v>
                </c:pt>
                <c:pt idx="1">
                  <c:v>215.58985784211603</c:v>
                </c:pt>
                <c:pt idx="2">
                  <c:v>212.59284516697716</c:v>
                </c:pt>
                <c:pt idx="3">
                  <c:v>207.82528648904042</c:v>
                </c:pt>
                <c:pt idx="4">
                  <c:v>201.612083053444</c:v>
                </c:pt>
                <c:pt idx="5">
                  <c:v>194.37665440651963</c:v>
                </c:pt>
                <c:pt idx="6">
                  <c:v>186.612083053444</c:v>
                </c:pt>
                <c:pt idx="7">
                  <c:v>178.84751170036839</c:v>
                </c:pt>
                <c:pt idx="8">
                  <c:v>171.612083053444</c:v>
                </c:pt>
                <c:pt idx="9">
                  <c:v>165.39887961784757</c:v>
                </c:pt>
                <c:pt idx="10">
                  <c:v>160.63132093991084</c:v>
                </c:pt>
                <c:pt idx="11">
                  <c:v>157.63430826477196</c:v>
                </c:pt>
                <c:pt idx="12">
                  <c:v>156.612083053444</c:v>
                </c:pt>
                <c:pt idx="13">
                  <c:v>157.63430826477193</c:v>
                </c:pt>
                <c:pt idx="14">
                  <c:v>160.63132093991084</c:v>
                </c:pt>
                <c:pt idx="15">
                  <c:v>165.39887961784757</c:v>
                </c:pt>
                <c:pt idx="16">
                  <c:v>171.612083053444</c:v>
                </c:pt>
                <c:pt idx="17">
                  <c:v>178.84751170036836</c:v>
                </c:pt>
                <c:pt idx="18">
                  <c:v>186.612083053444</c:v>
                </c:pt>
                <c:pt idx="19">
                  <c:v>194.37665440651961</c:v>
                </c:pt>
                <c:pt idx="20">
                  <c:v>201.61208305344397</c:v>
                </c:pt>
                <c:pt idx="21">
                  <c:v>207.82528648904042</c:v>
                </c:pt>
                <c:pt idx="22">
                  <c:v>212.59284516697716</c:v>
                </c:pt>
                <c:pt idx="23">
                  <c:v>215.58985784211603</c:v>
                </c:pt>
                <c:pt idx="24">
                  <c:v>216.612083053444</c:v>
                </c:pt>
              </c:numCache>
            </c:numRef>
          </c:xVal>
          <c:yVal>
            <c:numRef>
              <c:f>Solução_Problema_Raio_30km!$AZ$100:$AZ$124</c:f>
              <c:numCache>
                <c:formatCode>General</c:formatCode>
                <c:ptCount val="25"/>
                <c:pt idx="0">
                  <c:v>29.874041345165299</c:v>
                </c:pt>
                <c:pt idx="1">
                  <c:v>37.638612698240919</c:v>
                </c:pt>
                <c:pt idx="2">
                  <c:v>44.874041345165296</c:v>
                </c:pt>
                <c:pt idx="3">
                  <c:v>51.087244780761722</c:v>
                </c:pt>
                <c:pt idx="4">
                  <c:v>55.854803458698456</c:v>
                </c:pt>
                <c:pt idx="5">
                  <c:v>58.851816133837346</c:v>
                </c:pt>
                <c:pt idx="6">
                  <c:v>59.874041345165296</c:v>
                </c:pt>
                <c:pt idx="7">
                  <c:v>58.851816133837346</c:v>
                </c:pt>
                <c:pt idx="8">
                  <c:v>55.854803458698456</c:v>
                </c:pt>
                <c:pt idx="9">
                  <c:v>51.087244780761722</c:v>
                </c:pt>
                <c:pt idx="10">
                  <c:v>44.87404134516531</c:v>
                </c:pt>
                <c:pt idx="11">
                  <c:v>37.638612698240927</c:v>
                </c:pt>
                <c:pt idx="12">
                  <c:v>29.874041345165303</c:v>
                </c:pt>
                <c:pt idx="13">
                  <c:v>22.109469992089689</c:v>
                </c:pt>
                <c:pt idx="14">
                  <c:v>14.874041345165308</c:v>
                </c:pt>
                <c:pt idx="15">
                  <c:v>8.6608379095688868</c:v>
                </c:pt>
                <c:pt idx="16">
                  <c:v>3.8932792316321461</c:v>
                </c:pt>
                <c:pt idx="17">
                  <c:v>0.89626655649325571</c:v>
                </c:pt>
                <c:pt idx="18">
                  <c:v>-0.12595865483470092</c:v>
                </c:pt>
                <c:pt idx="19">
                  <c:v>0.89626655649324505</c:v>
                </c:pt>
                <c:pt idx="20">
                  <c:v>3.8932792316321283</c:v>
                </c:pt>
                <c:pt idx="21">
                  <c:v>8.660837909568869</c:v>
                </c:pt>
                <c:pt idx="22">
                  <c:v>14.874041345165285</c:v>
                </c:pt>
                <c:pt idx="23">
                  <c:v>22.10946999208965</c:v>
                </c:pt>
                <c:pt idx="24">
                  <c:v>29.874041345165292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5400" cap="flat" cmpd="dbl" algn="ctr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Solução_Problema_Raio_30km!$BA$100:$BA$124</c:f>
              <c:numCache>
                <c:formatCode>General</c:formatCode>
                <c:ptCount val="25"/>
                <c:pt idx="0">
                  <c:v>263.663207510875</c:v>
                </c:pt>
                <c:pt idx="1">
                  <c:v>262.64098229954703</c:v>
                </c:pt>
                <c:pt idx="2">
                  <c:v>259.64396962440816</c:v>
                </c:pt>
                <c:pt idx="3">
                  <c:v>254.87641094647142</c:v>
                </c:pt>
                <c:pt idx="4">
                  <c:v>248.663207510875</c:v>
                </c:pt>
                <c:pt idx="5">
                  <c:v>241.42777886395064</c:v>
                </c:pt>
                <c:pt idx="6">
                  <c:v>233.663207510875</c:v>
                </c:pt>
                <c:pt idx="7">
                  <c:v>225.89863615779939</c:v>
                </c:pt>
                <c:pt idx="8">
                  <c:v>218.663207510875</c:v>
                </c:pt>
                <c:pt idx="9">
                  <c:v>212.45000407527857</c:v>
                </c:pt>
                <c:pt idx="10">
                  <c:v>207.68244539734184</c:v>
                </c:pt>
                <c:pt idx="11">
                  <c:v>204.68543272220296</c:v>
                </c:pt>
                <c:pt idx="12">
                  <c:v>203.663207510875</c:v>
                </c:pt>
                <c:pt idx="13">
                  <c:v>204.68543272220293</c:v>
                </c:pt>
                <c:pt idx="14">
                  <c:v>207.68244539734184</c:v>
                </c:pt>
                <c:pt idx="15">
                  <c:v>212.45000407527857</c:v>
                </c:pt>
                <c:pt idx="16">
                  <c:v>218.663207510875</c:v>
                </c:pt>
                <c:pt idx="17">
                  <c:v>225.89863615779936</c:v>
                </c:pt>
                <c:pt idx="18">
                  <c:v>233.663207510875</c:v>
                </c:pt>
                <c:pt idx="19">
                  <c:v>241.42777886395061</c:v>
                </c:pt>
                <c:pt idx="20">
                  <c:v>248.66320751087497</c:v>
                </c:pt>
                <c:pt idx="21">
                  <c:v>254.87641094647142</c:v>
                </c:pt>
                <c:pt idx="22">
                  <c:v>259.64396962440816</c:v>
                </c:pt>
                <c:pt idx="23">
                  <c:v>262.64098229954703</c:v>
                </c:pt>
                <c:pt idx="24">
                  <c:v>263.663207510875</c:v>
                </c:pt>
              </c:numCache>
            </c:numRef>
          </c:xVal>
          <c:yVal>
            <c:numRef>
              <c:f>Solução_Problema_Raio_30km!$BB$100:$BB$124</c:f>
              <c:numCache>
                <c:formatCode>General</c:formatCode>
                <c:ptCount val="25"/>
                <c:pt idx="0">
                  <c:v>252.136016581143</c:v>
                </c:pt>
                <c:pt idx="1">
                  <c:v>259.90058793421861</c:v>
                </c:pt>
                <c:pt idx="2">
                  <c:v>267.136016581143</c:v>
                </c:pt>
                <c:pt idx="3">
                  <c:v>273.34922001673942</c:v>
                </c:pt>
                <c:pt idx="4">
                  <c:v>278.11677869467616</c:v>
                </c:pt>
                <c:pt idx="5">
                  <c:v>281.11379136981503</c:v>
                </c:pt>
                <c:pt idx="6">
                  <c:v>282.136016581143</c:v>
                </c:pt>
                <c:pt idx="7">
                  <c:v>281.11379136981503</c:v>
                </c:pt>
                <c:pt idx="8">
                  <c:v>278.11677869467616</c:v>
                </c:pt>
                <c:pt idx="9">
                  <c:v>273.34922001673942</c:v>
                </c:pt>
                <c:pt idx="10">
                  <c:v>267.136016581143</c:v>
                </c:pt>
                <c:pt idx="11">
                  <c:v>259.90058793421861</c:v>
                </c:pt>
                <c:pt idx="12">
                  <c:v>252.136016581143</c:v>
                </c:pt>
                <c:pt idx="13">
                  <c:v>244.37144522806739</c:v>
                </c:pt>
                <c:pt idx="14">
                  <c:v>237.136016581143</c:v>
                </c:pt>
                <c:pt idx="15">
                  <c:v>230.92281314554657</c:v>
                </c:pt>
                <c:pt idx="16">
                  <c:v>226.15525446760984</c:v>
                </c:pt>
                <c:pt idx="17">
                  <c:v>223.15824179247096</c:v>
                </c:pt>
                <c:pt idx="18">
                  <c:v>222.136016581143</c:v>
                </c:pt>
                <c:pt idx="19">
                  <c:v>223.15824179247093</c:v>
                </c:pt>
                <c:pt idx="20">
                  <c:v>226.15525446760984</c:v>
                </c:pt>
                <c:pt idx="21">
                  <c:v>230.92281314554657</c:v>
                </c:pt>
                <c:pt idx="22">
                  <c:v>237.136016581143</c:v>
                </c:pt>
                <c:pt idx="23">
                  <c:v>244.37144522806736</c:v>
                </c:pt>
                <c:pt idx="24">
                  <c:v>252.136016581143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5400" cap="flat" cmpd="dbl" algn="ctr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Solução_Problema_Raio_30km!$BC$100:$BC$124</c:f>
              <c:numCache>
                <c:formatCode>General</c:formatCode>
                <c:ptCount val="25"/>
                <c:pt idx="0">
                  <c:v>271.80708544963699</c:v>
                </c:pt>
                <c:pt idx="1">
                  <c:v>270.78486023830902</c:v>
                </c:pt>
                <c:pt idx="2">
                  <c:v>267.78784756317015</c:v>
                </c:pt>
                <c:pt idx="3">
                  <c:v>263.02028888523341</c:v>
                </c:pt>
                <c:pt idx="4">
                  <c:v>256.80708544963699</c:v>
                </c:pt>
                <c:pt idx="5">
                  <c:v>249.57165680271262</c:v>
                </c:pt>
                <c:pt idx="6">
                  <c:v>241.80708544963699</c:v>
                </c:pt>
                <c:pt idx="7">
                  <c:v>234.04251409656138</c:v>
                </c:pt>
                <c:pt idx="8">
                  <c:v>226.80708544963699</c:v>
                </c:pt>
                <c:pt idx="9">
                  <c:v>220.59388201404056</c:v>
                </c:pt>
                <c:pt idx="10">
                  <c:v>215.82632333610383</c:v>
                </c:pt>
                <c:pt idx="11">
                  <c:v>212.82931066096495</c:v>
                </c:pt>
                <c:pt idx="12">
                  <c:v>211.80708544963699</c:v>
                </c:pt>
                <c:pt idx="13">
                  <c:v>212.82931066096492</c:v>
                </c:pt>
                <c:pt idx="14">
                  <c:v>215.82632333610383</c:v>
                </c:pt>
                <c:pt idx="15">
                  <c:v>220.59388201404056</c:v>
                </c:pt>
                <c:pt idx="16">
                  <c:v>226.80708544963699</c:v>
                </c:pt>
                <c:pt idx="17">
                  <c:v>234.04251409656135</c:v>
                </c:pt>
                <c:pt idx="18">
                  <c:v>241.80708544963699</c:v>
                </c:pt>
                <c:pt idx="19">
                  <c:v>249.5716568027126</c:v>
                </c:pt>
                <c:pt idx="20">
                  <c:v>256.80708544963699</c:v>
                </c:pt>
                <c:pt idx="21">
                  <c:v>263.02028888523341</c:v>
                </c:pt>
                <c:pt idx="22">
                  <c:v>267.78784756317015</c:v>
                </c:pt>
                <c:pt idx="23">
                  <c:v>270.78486023830902</c:v>
                </c:pt>
                <c:pt idx="24">
                  <c:v>271.80708544963699</c:v>
                </c:pt>
              </c:numCache>
            </c:numRef>
          </c:xVal>
          <c:yVal>
            <c:numRef>
              <c:f>Solução_Problema_Raio_30km!$BD$100:$BD$124</c:f>
              <c:numCache>
                <c:formatCode>General</c:formatCode>
                <c:ptCount val="25"/>
                <c:pt idx="0">
                  <c:v>293.587462091737</c:v>
                </c:pt>
                <c:pt idx="1">
                  <c:v>301.35203344481261</c:v>
                </c:pt>
                <c:pt idx="2">
                  <c:v>308.587462091737</c:v>
                </c:pt>
                <c:pt idx="3">
                  <c:v>314.80066552733342</c:v>
                </c:pt>
                <c:pt idx="4">
                  <c:v>319.56822420527016</c:v>
                </c:pt>
                <c:pt idx="5">
                  <c:v>322.56523688040903</c:v>
                </c:pt>
                <c:pt idx="6">
                  <c:v>323.587462091737</c:v>
                </c:pt>
                <c:pt idx="7">
                  <c:v>322.56523688040903</c:v>
                </c:pt>
                <c:pt idx="8">
                  <c:v>319.56822420527016</c:v>
                </c:pt>
                <c:pt idx="9">
                  <c:v>314.80066552733342</c:v>
                </c:pt>
                <c:pt idx="10">
                  <c:v>308.587462091737</c:v>
                </c:pt>
                <c:pt idx="11">
                  <c:v>301.35203344481261</c:v>
                </c:pt>
                <c:pt idx="12">
                  <c:v>293.587462091737</c:v>
                </c:pt>
                <c:pt idx="13">
                  <c:v>285.82289073866139</c:v>
                </c:pt>
                <c:pt idx="14">
                  <c:v>278.587462091737</c:v>
                </c:pt>
                <c:pt idx="15">
                  <c:v>272.37425865614057</c:v>
                </c:pt>
                <c:pt idx="16">
                  <c:v>267.60669997820384</c:v>
                </c:pt>
                <c:pt idx="17">
                  <c:v>264.60968730306496</c:v>
                </c:pt>
                <c:pt idx="18">
                  <c:v>263.587462091737</c:v>
                </c:pt>
                <c:pt idx="19">
                  <c:v>264.60968730306496</c:v>
                </c:pt>
                <c:pt idx="20">
                  <c:v>267.60669997820384</c:v>
                </c:pt>
                <c:pt idx="21">
                  <c:v>272.37425865614057</c:v>
                </c:pt>
                <c:pt idx="22">
                  <c:v>278.587462091737</c:v>
                </c:pt>
                <c:pt idx="23">
                  <c:v>285.82289073866133</c:v>
                </c:pt>
                <c:pt idx="24">
                  <c:v>293.587462091737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Solução_Problema_Raio_30km!$F$30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Solução_Problema_Raio_30km!$G$30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96608"/>
        <c:axId val="334004056"/>
      </c:scatterChart>
      <c:valAx>
        <c:axId val="333996608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004056"/>
        <c:crosses val="autoZero"/>
        <c:crossBetween val="midCat"/>
      </c:valAx>
      <c:valAx>
        <c:axId val="334004056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99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79874611425111541"/>
          <c:y val="8.6801807651395141E-2"/>
          <c:w val="0.18584099926243847"/>
          <c:h val="0.9124785391824225"/>
        </c:manualLayout>
      </c:layout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'40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'40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'40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'40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'40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'40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'40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'40 km'!$BA$34:$BA$53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km'!$BB$34:$BB$53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'40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107.64770128674414</c:v>
                </c:pt>
              </c:numCache>
            </c:numRef>
          </c:xVal>
          <c:yVal>
            <c:numRef>
              <c:f>'40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-39.46496579356851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143.98254493108882</c:v>
                </c:pt>
              </c:numCache>
            </c:numRef>
          </c:xVal>
          <c:yVal>
            <c:numRef>
              <c:f>'40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104.60226868317974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'40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-79.064391995579527</c:v>
                </c:pt>
              </c:numCache>
            </c:numRef>
          </c:xVal>
          <c:yVal>
            <c:numRef>
              <c:f>'40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-160.75865500331156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239.64391297033404</c:v>
                </c:pt>
              </c:numCache>
            </c:numRef>
          </c:xVal>
          <c:yVal>
            <c:numRef>
              <c:f>'40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282.45049400038414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172.73939133178717</c:v>
                </c:pt>
              </c:numCache>
            </c:numRef>
          </c:xVal>
          <c:yVal>
            <c:numRef>
              <c:f>'40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19.447364764306133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-105.86767406035779</c:v>
                </c:pt>
              </c:numCache>
            </c:numRef>
          </c:xVal>
          <c:yVal>
            <c:numRef>
              <c:f>'40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-347.00018503862708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'40 km'!$AM$58:$AM$82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km'!$AN$58:$AN$82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km'!$AO$58:$AO$82</c:f>
              <c:numCache>
                <c:formatCode>General</c:formatCode>
                <c:ptCount val="25"/>
                <c:pt idx="0">
                  <c:v>147.64770128674414</c:v>
                </c:pt>
                <c:pt idx="1">
                  <c:v>146.28473433830686</c:v>
                </c:pt>
                <c:pt idx="2">
                  <c:v>142.28871743812169</c:v>
                </c:pt>
                <c:pt idx="3">
                  <c:v>135.93197253420604</c:v>
                </c:pt>
                <c:pt idx="4">
                  <c:v>127.64770128674414</c:v>
                </c:pt>
                <c:pt idx="5">
                  <c:v>118.00046309084497</c:v>
                </c:pt>
                <c:pt idx="6">
                  <c:v>107.64770128674414</c:v>
                </c:pt>
                <c:pt idx="7">
                  <c:v>97.294939482643315</c:v>
                </c:pt>
                <c:pt idx="8">
                  <c:v>87.647701286744137</c:v>
                </c:pt>
                <c:pt idx="9">
                  <c:v>79.363430039282235</c:v>
                </c:pt>
                <c:pt idx="10">
                  <c:v>73.006685135366595</c:v>
                </c:pt>
                <c:pt idx="11">
                  <c:v>69.010668235181413</c:v>
                </c:pt>
                <c:pt idx="12">
                  <c:v>67.647701286744137</c:v>
                </c:pt>
                <c:pt idx="13">
                  <c:v>69.010668235181399</c:v>
                </c:pt>
                <c:pt idx="14">
                  <c:v>73.006685135366581</c:v>
                </c:pt>
                <c:pt idx="15">
                  <c:v>79.363430039282221</c:v>
                </c:pt>
                <c:pt idx="16">
                  <c:v>87.647701286744123</c:v>
                </c:pt>
                <c:pt idx="17">
                  <c:v>97.294939482643272</c:v>
                </c:pt>
                <c:pt idx="18">
                  <c:v>107.64770128674412</c:v>
                </c:pt>
                <c:pt idx="19">
                  <c:v>118.00046309084495</c:v>
                </c:pt>
                <c:pt idx="20">
                  <c:v>127.64770128674411</c:v>
                </c:pt>
                <c:pt idx="21">
                  <c:v>135.93197253420604</c:v>
                </c:pt>
                <c:pt idx="22">
                  <c:v>142.28871743812167</c:v>
                </c:pt>
                <c:pt idx="23">
                  <c:v>146.28473433830686</c:v>
                </c:pt>
                <c:pt idx="24">
                  <c:v>147.64770128674414</c:v>
                </c:pt>
              </c:numCache>
            </c:numRef>
          </c:xVal>
          <c:yVal>
            <c:numRef>
              <c:f>'40 km'!$AP$58:$AP$82</c:f>
              <c:numCache>
                <c:formatCode>General</c:formatCode>
                <c:ptCount val="25"/>
                <c:pt idx="0">
                  <c:v>-39.46496579356851</c:v>
                </c:pt>
                <c:pt idx="1">
                  <c:v>-29.11220398946768</c:v>
                </c:pt>
                <c:pt idx="2">
                  <c:v>-19.464965793568513</c:v>
                </c:pt>
                <c:pt idx="3">
                  <c:v>-11.180694546106611</c:v>
                </c:pt>
                <c:pt idx="4">
                  <c:v>-4.8239496421909678</c:v>
                </c:pt>
                <c:pt idx="5">
                  <c:v>-0.82793274200578537</c:v>
                </c:pt>
                <c:pt idx="6">
                  <c:v>0.53503420643149013</c:v>
                </c:pt>
                <c:pt idx="7">
                  <c:v>-0.82793274200577827</c:v>
                </c:pt>
                <c:pt idx="8">
                  <c:v>-4.8239496421909607</c:v>
                </c:pt>
                <c:pt idx="9">
                  <c:v>-11.180694546106608</c:v>
                </c:pt>
                <c:pt idx="10">
                  <c:v>-19.464965793568496</c:v>
                </c:pt>
                <c:pt idx="11">
                  <c:v>-29.11220398946767</c:v>
                </c:pt>
                <c:pt idx="12">
                  <c:v>-39.464965793568503</c:v>
                </c:pt>
                <c:pt idx="13">
                  <c:v>-49.817727597669325</c:v>
                </c:pt>
                <c:pt idx="14">
                  <c:v>-59.464965793568496</c:v>
                </c:pt>
                <c:pt idx="15">
                  <c:v>-67.749237041030398</c:v>
                </c:pt>
                <c:pt idx="16">
                  <c:v>-74.105981944946052</c:v>
                </c:pt>
                <c:pt idx="17">
                  <c:v>-78.101998845131234</c:v>
                </c:pt>
                <c:pt idx="18">
                  <c:v>-79.46496579356851</c:v>
                </c:pt>
                <c:pt idx="19">
                  <c:v>-78.101998845131249</c:v>
                </c:pt>
                <c:pt idx="20">
                  <c:v>-74.10598194494608</c:v>
                </c:pt>
                <c:pt idx="21">
                  <c:v>-67.749237041030426</c:v>
                </c:pt>
                <c:pt idx="22">
                  <c:v>-59.464965793568524</c:v>
                </c:pt>
                <c:pt idx="23">
                  <c:v>-49.817727597669375</c:v>
                </c:pt>
                <c:pt idx="24">
                  <c:v>-39.464965793568517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'40 km'!$AQ$58:$AQ$82</c:f>
              <c:numCache>
                <c:formatCode>General</c:formatCode>
                <c:ptCount val="25"/>
                <c:pt idx="0">
                  <c:v>183.98254493108882</c:v>
                </c:pt>
                <c:pt idx="1">
                  <c:v>182.61957798265155</c:v>
                </c:pt>
                <c:pt idx="2">
                  <c:v>178.62356108246638</c:v>
                </c:pt>
                <c:pt idx="3">
                  <c:v>172.26681617855073</c:v>
                </c:pt>
                <c:pt idx="4">
                  <c:v>163.98254493108882</c:v>
                </c:pt>
                <c:pt idx="5">
                  <c:v>154.33530673518968</c:v>
                </c:pt>
                <c:pt idx="6">
                  <c:v>143.98254493108882</c:v>
                </c:pt>
                <c:pt idx="7">
                  <c:v>133.629783126988</c:v>
                </c:pt>
                <c:pt idx="8">
                  <c:v>123.98254493108882</c:v>
                </c:pt>
                <c:pt idx="9">
                  <c:v>115.69827368362692</c:v>
                </c:pt>
                <c:pt idx="10">
                  <c:v>109.34152877971128</c:v>
                </c:pt>
                <c:pt idx="11">
                  <c:v>105.3455118795261</c:v>
                </c:pt>
                <c:pt idx="12">
                  <c:v>103.98254493108882</c:v>
                </c:pt>
                <c:pt idx="13">
                  <c:v>105.34551187952609</c:v>
                </c:pt>
                <c:pt idx="14">
                  <c:v>109.34152877971127</c:v>
                </c:pt>
                <c:pt idx="15">
                  <c:v>115.69827368362691</c:v>
                </c:pt>
                <c:pt idx="16">
                  <c:v>123.98254493108881</c:v>
                </c:pt>
                <c:pt idx="17">
                  <c:v>133.62978312698797</c:v>
                </c:pt>
                <c:pt idx="18">
                  <c:v>143.98254493108882</c:v>
                </c:pt>
                <c:pt idx="19">
                  <c:v>154.33530673518965</c:v>
                </c:pt>
                <c:pt idx="20">
                  <c:v>163.9825449310888</c:v>
                </c:pt>
                <c:pt idx="21">
                  <c:v>172.26681617855073</c:v>
                </c:pt>
                <c:pt idx="22">
                  <c:v>178.62356108246635</c:v>
                </c:pt>
                <c:pt idx="23">
                  <c:v>182.61957798265155</c:v>
                </c:pt>
                <c:pt idx="24">
                  <c:v>183.98254493108882</c:v>
                </c:pt>
              </c:numCache>
            </c:numRef>
          </c:xVal>
          <c:yVal>
            <c:numRef>
              <c:f>'40 km'!$AR$58:$AR$82</c:f>
              <c:numCache>
                <c:formatCode>General</c:formatCode>
                <c:ptCount val="25"/>
                <c:pt idx="0">
                  <c:v>104.60226868317974</c:v>
                </c:pt>
                <c:pt idx="1">
                  <c:v>114.95503048728057</c:v>
                </c:pt>
                <c:pt idx="2">
                  <c:v>124.60226868317974</c:v>
                </c:pt>
                <c:pt idx="3">
                  <c:v>132.88653993064165</c:v>
                </c:pt>
                <c:pt idx="4">
                  <c:v>139.2432848345573</c:v>
                </c:pt>
                <c:pt idx="5">
                  <c:v>143.23930173474247</c:v>
                </c:pt>
                <c:pt idx="6">
                  <c:v>144.60226868317974</c:v>
                </c:pt>
                <c:pt idx="7">
                  <c:v>143.23930173474247</c:v>
                </c:pt>
                <c:pt idx="8">
                  <c:v>139.2432848345573</c:v>
                </c:pt>
                <c:pt idx="9">
                  <c:v>132.88653993064165</c:v>
                </c:pt>
                <c:pt idx="10">
                  <c:v>124.60226868317976</c:v>
                </c:pt>
                <c:pt idx="11">
                  <c:v>114.95503048728058</c:v>
                </c:pt>
                <c:pt idx="12">
                  <c:v>104.60226868317974</c:v>
                </c:pt>
                <c:pt idx="13">
                  <c:v>94.249506879078936</c:v>
                </c:pt>
                <c:pt idx="14">
                  <c:v>84.602268683179759</c:v>
                </c:pt>
                <c:pt idx="15">
                  <c:v>76.317997435717857</c:v>
                </c:pt>
                <c:pt idx="16">
                  <c:v>69.961252531802216</c:v>
                </c:pt>
                <c:pt idx="17">
                  <c:v>65.96523563161702</c:v>
                </c:pt>
                <c:pt idx="18">
                  <c:v>64.602268683179744</c:v>
                </c:pt>
                <c:pt idx="19">
                  <c:v>65.965235631617006</c:v>
                </c:pt>
                <c:pt idx="20">
                  <c:v>69.961252531802188</c:v>
                </c:pt>
                <c:pt idx="21">
                  <c:v>76.317997435717842</c:v>
                </c:pt>
                <c:pt idx="22">
                  <c:v>84.60226868317973</c:v>
                </c:pt>
                <c:pt idx="23">
                  <c:v>94.249506879078879</c:v>
                </c:pt>
                <c:pt idx="24">
                  <c:v>104.60226868317973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km'!$AS$58:$AS$82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km'!$AT$58:$AT$82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'40 km'!$AW$58:$AW$82</c:f>
              <c:numCache>
                <c:formatCode>General</c:formatCode>
                <c:ptCount val="25"/>
                <c:pt idx="0">
                  <c:v>-39.064391995579527</c:v>
                </c:pt>
                <c:pt idx="1">
                  <c:v>-40.427358944016795</c:v>
                </c:pt>
                <c:pt idx="2">
                  <c:v>-44.423375844201978</c:v>
                </c:pt>
                <c:pt idx="3">
                  <c:v>-50.780120748117625</c:v>
                </c:pt>
                <c:pt idx="4">
                  <c:v>-59.064391995579527</c:v>
                </c:pt>
                <c:pt idx="5">
                  <c:v>-68.71163019147869</c:v>
                </c:pt>
                <c:pt idx="6">
                  <c:v>-79.064391995579527</c:v>
                </c:pt>
                <c:pt idx="7">
                  <c:v>-89.417153799680349</c:v>
                </c:pt>
                <c:pt idx="8">
                  <c:v>-99.064391995579513</c:v>
                </c:pt>
                <c:pt idx="9">
                  <c:v>-107.34866324304143</c:v>
                </c:pt>
                <c:pt idx="10">
                  <c:v>-113.70540814695707</c:v>
                </c:pt>
                <c:pt idx="11">
                  <c:v>-117.70142504714225</c:v>
                </c:pt>
                <c:pt idx="12">
                  <c:v>-119.06439199557953</c:v>
                </c:pt>
                <c:pt idx="13">
                  <c:v>-117.70142504714227</c:v>
                </c:pt>
                <c:pt idx="14">
                  <c:v>-113.70540814695708</c:v>
                </c:pt>
                <c:pt idx="15">
                  <c:v>-107.34866324304144</c:v>
                </c:pt>
                <c:pt idx="16">
                  <c:v>-99.064391995579541</c:v>
                </c:pt>
                <c:pt idx="17">
                  <c:v>-89.417153799680392</c:v>
                </c:pt>
                <c:pt idx="18">
                  <c:v>-79.064391995579541</c:v>
                </c:pt>
                <c:pt idx="19">
                  <c:v>-68.711630191478719</c:v>
                </c:pt>
                <c:pt idx="20">
                  <c:v>-59.064391995579555</c:v>
                </c:pt>
                <c:pt idx="21">
                  <c:v>-50.780120748117632</c:v>
                </c:pt>
                <c:pt idx="22">
                  <c:v>-44.423375844201992</c:v>
                </c:pt>
                <c:pt idx="23">
                  <c:v>-40.427358944016802</c:v>
                </c:pt>
                <c:pt idx="24">
                  <c:v>-39.064391995579527</c:v>
                </c:pt>
              </c:numCache>
            </c:numRef>
          </c:xVal>
          <c:yVal>
            <c:numRef>
              <c:f>'40 km'!$AX$58:$AX$82</c:f>
              <c:numCache>
                <c:formatCode>General</c:formatCode>
                <c:ptCount val="25"/>
                <c:pt idx="0">
                  <c:v>-160.75865500331156</c:v>
                </c:pt>
                <c:pt idx="1">
                  <c:v>-150.40589319921074</c:v>
                </c:pt>
                <c:pt idx="2">
                  <c:v>-140.75865500331156</c:v>
                </c:pt>
                <c:pt idx="3">
                  <c:v>-132.47438375584966</c:v>
                </c:pt>
                <c:pt idx="4">
                  <c:v>-126.11763885193402</c:v>
                </c:pt>
                <c:pt idx="5">
                  <c:v>-122.12162195174884</c:v>
                </c:pt>
                <c:pt idx="6">
                  <c:v>-120.75865500331156</c:v>
                </c:pt>
                <c:pt idx="7">
                  <c:v>-122.12162195174884</c:v>
                </c:pt>
                <c:pt idx="8">
                  <c:v>-126.117638851934</c:v>
                </c:pt>
                <c:pt idx="9">
                  <c:v>-132.47438375584966</c:v>
                </c:pt>
                <c:pt idx="10">
                  <c:v>-140.75865500331156</c:v>
                </c:pt>
                <c:pt idx="11">
                  <c:v>-150.40589319921071</c:v>
                </c:pt>
                <c:pt idx="12">
                  <c:v>-160.75865500331156</c:v>
                </c:pt>
                <c:pt idx="13">
                  <c:v>-171.11141680741238</c:v>
                </c:pt>
                <c:pt idx="14">
                  <c:v>-180.75865500331156</c:v>
                </c:pt>
                <c:pt idx="15">
                  <c:v>-189.04292625077343</c:v>
                </c:pt>
                <c:pt idx="16">
                  <c:v>-195.39967115468909</c:v>
                </c:pt>
                <c:pt idx="17">
                  <c:v>-199.39568805487428</c:v>
                </c:pt>
                <c:pt idx="18">
                  <c:v>-200.75865500331156</c:v>
                </c:pt>
                <c:pt idx="19">
                  <c:v>-199.39568805487431</c:v>
                </c:pt>
                <c:pt idx="20">
                  <c:v>-195.39967115468912</c:v>
                </c:pt>
                <c:pt idx="21">
                  <c:v>-189.04292625077346</c:v>
                </c:pt>
                <c:pt idx="22">
                  <c:v>-180.75865500331159</c:v>
                </c:pt>
                <c:pt idx="23">
                  <c:v>-171.11141680741241</c:v>
                </c:pt>
                <c:pt idx="24">
                  <c:v>-160.75865500331156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km'!$AY$58:$AY$82</c:f>
              <c:numCache>
                <c:formatCode>General</c:formatCode>
                <c:ptCount val="25"/>
                <c:pt idx="0">
                  <c:v>279.64391297033404</c:v>
                </c:pt>
                <c:pt idx="1">
                  <c:v>278.2809460218968</c:v>
                </c:pt>
                <c:pt idx="2">
                  <c:v>274.28492912171157</c:v>
                </c:pt>
                <c:pt idx="3">
                  <c:v>267.92818421779594</c:v>
                </c:pt>
                <c:pt idx="4">
                  <c:v>259.64391297033404</c:v>
                </c:pt>
                <c:pt idx="5">
                  <c:v>249.99667477443489</c:v>
                </c:pt>
                <c:pt idx="6">
                  <c:v>239.64391297033404</c:v>
                </c:pt>
                <c:pt idx="7">
                  <c:v>229.29115116623322</c:v>
                </c:pt>
                <c:pt idx="8">
                  <c:v>219.64391297033404</c:v>
                </c:pt>
                <c:pt idx="9">
                  <c:v>211.35964172287214</c:v>
                </c:pt>
                <c:pt idx="10">
                  <c:v>205.00289681895651</c:v>
                </c:pt>
                <c:pt idx="11">
                  <c:v>201.00687991877132</c:v>
                </c:pt>
                <c:pt idx="12">
                  <c:v>199.64391297033404</c:v>
                </c:pt>
                <c:pt idx="13">
                  <c:v>201.00687991877129</c:v>
                </c:pt>
                <c:pt idx="14">
                  <c:v>205.00289681895649</c:v>
                </c:pt>
                <c:pt idx="15">
                  <c:v>211.35964172287214</c:v>
                </c:pt>
                <c:pt idx="16">
                  <c:v>219.64391297033401</c:v>
                </c:pt>
                <c:pt idx="17">
                  <c:v>229.29115116623319</c:v>
                </c:pt>
                <c:pt idx="18">
                  <c:v>239.64391297033404</c:v>
                </c:pt>
                <c:pt idx="19">
                  <c:v>249.99667477443487</c:v>
                </c:pt>
                <c:pt idx="20">
                  <c:v>259.64391297033399</c:v>
                </c:pt>
                <c:pt idx="21">
                  <c:v>267.92818421779594</c:v>
                </c:pt>
                <c:pt idx="22">
                  <c:v>274.28492912171157</c:v>
                </c:pt>
                <c:pt idx="23">
                  <c:v>278.28094602189674</c:v>
                </c:pt>
                <c:pt idx="24">
                  <c:v>279.64391297033404</c:v>
                </c:pt>
              </c:numCache>
            </c:numRef>
          </c:xVal>
          <c:yVal>
            <c:numRef>
              <c:f>'40 km'!$AZ$58:$AZ$82</c:f>
              <c:numCache>
                <c:formatCode>General</c:formatCode>
                <c:ptCount val="25"/>
                <c:pt idx="0">
                  <c:v>282.45049400038414</c:v>
                </c:pt>
                <c:pt idx="1">
                  <c:v>292.80325580448499</c:v>
                </c:pt>
                <c:pt idx="2">
                  <c:v>302.45049400038414</c:v>
                </c:pt>
                <c:pt idx="3">
                  <c:v>310.73476524784604</c:v>
                </c:pt>
                <c:pt idx="4">
                  <c:v>317.09151015176167</c:v>
                </c:pt>
                <c:pt idx="5">
                  <c:v>321.08752705194684</c:v>
                </c:pt>
                <c:pt idx="6">
                  <c:v>322.45049400038414</c:v>
                </c:pt>
                <c:pt idx="7">
                  <c:v>321.08752705194689</c:v>
                </c:pt>
                <c:pt idx="8">
                  <c:v>317.09151015176167</c:v>
                </c:pt>
                <c:pt idx="9">
                  <c:v>310.73476524784604</c:v>
                </c:pt>
                <c:pt idx="10">
                  <c:v>302.45049400038414</c:v>
                </c:pt>
                <c:pt idx="11">
                  <c:v>292.80325580448499</c:v>
                </c:pt>
                <c:pt idx="12">
                  <c:v>282.45049400038414</c:v>
                </c:pt>
                <c:pt idx="13">
                  <c:v>272.09773219628335</c:v>
                </c:pt>
                <c:pt idx="14">
                  <c:v>262.45049400038414</c:v>
                </c:pt>
                <c:pt idx="15">
                  <c:v>254.16622275292227</c:v>
                </c:pt>
                <c:pt idx="16">
                  <c:v>247.80947784900661</c:v>
                </c:pt>
                <c:pt idx="17">
                  <c:v>243.81346094882142</c:v>
                </c:pt>
                <c:pt idx="18">
                  <c:v>242.45049400038414</c:v>
                </c:pt>
                <c:pt idx="19">
                  <c:v>243.81346094882139</c:v>
                </c:pt>
                <c:pt idx="20">
                  <c:v>247.80947784900658</c:v>
                </c:pt>
                <c:pt idx="21">
                  <c:v>254.16622275292224</c:v>
                </c:pt>
                <c:pt idx="22">
                  <c:v>262.45049400038414</c:v>
                </c:pt>
                <c:pt idx="23">
                  <c:v>272.09773219628329</c:v>
                </c:pt>
                <c:pt idx="24">
                  <c:v>282.45049400038414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'40 km'!$BA$58:$BA$82</c:f>
              <c:numCache>
                <c:formatCode>General</c:formatCode>
                <c:ptCount val="25"/>
                <c:pt idx="0">
                  <c:v>212.73939133178717</c:v>
                </c:pt>
                <c:pt idx="1">
                  <c:v>211.3764243833499</c:v>
                </c:pt>
                <c:pt idx="2">
                  <c:v>207.38040748316473</c:v>
                </c:pt>
                <c:pt idx="3">
                  <c:v>201.02366257924908</c:v>
                </c:pt>
                <c:pt idx="4">
                  <c:v>192.73939133178717</c:v>
                </c:pt>
                <c:pt idx="5">
                  <c:v>183.09215313588803</c:v>
                </c:pt>
                <c:pt idx="6">
                  <c:v>172.73939133178717</c:v>
                </c:pt>
                <c:pt idx="7">
                  <c:v>162.38662952768635</c:v>
                </c:pt>
                <c:pt idx="8">
                  <c:v>152.73939133178717</c:v>
                </c:pt>
                <c:pt idx="9">
                  <c:v>144.45512008432527</c:v>
                </c:pt>
                <c:pt idx="10">
                  <c:v>138.09837518040962</c:v>
                </c:pt>
                <c:pt idx="11">
                  <c:v>134.10235828022445</c:v>
                </c:pt>
                <c:pt idx="12">
                  <c:v>132.73939133178717</c:v>
                </c:pt>
                <c:pt idx="13">
                  <c:v>134.10235828022445</c:v>
                </c:pt>
                <c:pt idx="14">
                  <c:v>138.09837518040962</c:v>
                </c:pt>
                <c:pt idx="15">
                  <c:v>144.45512008432524</c:v>
                </c:pt>
                <c:pt idx="16">
                  <c:v>152.73939133178715</c:v>
                </c:pt>
                <c:pt idx="17">
                  <c:v>162.38662952768632</c:v>
                </c:pt>
                <c:pt idx="18">
                  <c:v>172.73939133178717</c:v>
                </c:pt>
                <c:pt idx="19">
                  <c:v>183.092153135888</c:v>
                </c:pt>
                <c:pt idx="20">
                  <c:v>192.73939133178715</c:v>
                </c:pt>
                <c:pt idx="21">
                  <c:v>201.02366257924908</c:v>
                </c:pt>
                <c:pt idx="22">
                  <c:v>207.3804074831647</c:v>
                </c:pt>
                <c:pt idx="23">
                  <c:v>211.3764243833499</c:v>
                </c:pt>
                <c:pt idx="24">
                  <c:v>212.73939133178717</c:v>
                </c:pt>
              </c:numCache>
            </c:numRef>
          </c:xVal>
          <c:yVal>
            <c:numRef>
              <c:f>'40 km'!$BB$58:$BB$82</c:f>
              <c:numCache>
                <c:formatCode>General</c:formatCode>
                <c:ptCount val="25"/>
                <c:pt idx="0">
                  <c:v>19.447364764306133</c:v>
                </c:pt>
                <c:pt idx="1">
                  <c:v>29.800126568406963</c:v>
                </c:pt>
                <c:pt idx="2">
                  <c:v>39.44736476430613</c:v>
                </c:pt>
                <c:pt idx="3">
                  <c:v>47.731636011768032</c:v>
                </c:pt>
                <c:pt idx="4">
                  <c:v>54.088380915683672</c:v>
                </c:pt>
                <c:pt idx="5">
                  <c:v>58.084397815868854</c:v>
                </c:pt>
                <c:pt idx="6">
                  <c:v>59.44736476430613</c:v>
                </c:pt>
                <c:pt idx="7">
                  <c:v>58.084397815868869</c:v>
                </c:pt>
                <c:pt idx="8">
                  <c:v>54.088380915683686</c:v>
                </c:pt>
                <c:pt idx="9">
                  <c:v>47.731636011768032</c:v>
                </c:pt>
                <c:pt idx="10">
                  <c:v>39.447364764306144</c:v>
                </c:pt>
                <c:pt idx="11">
                  <c:v>29.800126568406974</c:v>
                </c:pt>
                <c:pt idx="12">
                  <c:v>19.447364764306137</c:v>
                </c:pt>
                <c:pt idx="13">
                  <c:v>9.0946029602053198</c:v>
                </c:pt>
                <c:pt idx="14">
                  <c:v>-0.55263523569385598</c:v>
                </c:pt>
                <c:pt idx="15">
                  <c:v>-8.8369064831557509</c:v>
                </c:pt>
                <c:pt idx="16">
                  <c:v>-15.193651387071402</c:v>
                </c:pt>
                <c:pt idx="17">
                  <c:v>-19.189668287256591</c:v>
                </c:pt>
                <c:pt idx="18">
                  <c:v>-20.552635235693867</c:v>
                </c:pt>
                <c:pt idx="19">
                  <c:v>-19.189668287256605</c:v>
                </c:pt>
                <c:pt idx="20">
                  <c:v>-15.19365138707143</c:v>
                </c:pt>
                <c:pt idx="21">
                  <c:v>-8.8369064831557758</c:v>
                </c:pt>
                <c:pt idx="22">
                  <c:v>-0.5526352356938844</c:v>
                </c:pt>
                <c:pt idx="23">
                  <c:v>9.09460296020527</c:v>
                </c:pt>
                <c:pt idx="24">
                  <c:v>19.447364764306123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'40 km'!$BC$58:$BC$82</c:f>
              <c:numCache>
                <c:formatCode>General</c:formatCode>
                <c:ptCount val="25"/>
                <c:pt idx="0">
                  <c:v>-65.867674060357785</c:v>
                </c:pt>
                <c:pt idx="1">
                  <c:v>-67.230641008795061</c:v>
                </c:pt>
                <c:pt idx="2">
                  <c:v>-71.226657908980229</c:v>
                </c:pt>
                <c:pt idx="3">
                  <c:v>-77.583402812895883</c:v>
                </c:pt>
                <c:pt idx="4">
                  <c:v>-85.867674060357785</c:v>
                </c:pt>
                <c:pt idx="5">
                  <c:v>-95.514912256256949</c:v>
                </c:pt>
                <c:pt idx="6">
                  <c:v>-105.86767406035779</c:v>
                </c:pt>
                <c:pt idx="7">
                  <c:v>-116.22043586445861</c:v>
                </c:pt>
                <c:pt idx="8">
                  <c:v>-125.86767406035779</c:v>
                </c:pt>
                <c:pt idx="9">
                  <c:v>-134.15194530781969</c:v>
                </c:pt>
                <c:pt idx="10">
                  <c:v>-140.50869021173531</c:v>
                </c:pt>
                <c:pt idx="11">
                  <c:v>-144.50470711192051</c:v>
                </c:pt>
                <c:pt idx="12">
                  <c:v>-145.86767406035779</c:v>
                </c:pt>
                <c:pt idx="13">
                  <c:v>-144.50470711192054</c:v>
                </c:pt>
                <c:pt idx="14">
                  <c:v>-140.50869021173534</c:v>
                </c:pt>
                <c:pt idx="15">
                  <c:v>-134.15194530781969</c:v>
                </c:pt>
                <c:pt idx="16">
                  <c:v>-125.8676740603578</c:v>
                </c:pt>
                <c:pt idx="17">
                  <c:v>-116.22043586445865</c:v>
                </c:pt>
                <c:pt idx="18">
                  <c:v>-105.8676740603578</c:v>
                </c:pt>
                <c:pt idx="19">
                  <c:v>-95.514912256256977</c:v>
                </c:pt>
                <c:pt idx="20">
                  <c:v>-85.867674060357814</c:v>
                </c:pt>
                <c:pt idx="21">
                  <c:v>-77.583402812895883</c:v>
                </c:pt>
                <c:pt idx="22">
                  <c:v>-71.226657908980258</c:v>
                </c:pt>
                <c:pt idx="23">
                  <c:v>-67.230641008795061</c:v>
                </c:pt>
                <c:pt idx="24">
                  <c:v>-65.867674060357785</c:v>
                </c:pt>
              </c:numCache>
            </c:numRef>
          </c:xVal>
          <c:yVal>
            <c:numRef>
              <c:f>'40 km'!$BD$58:$BD$82</c:f>
              <c:numCache>
                <c:formatCode>General</c:formatCode>
                <c:ptCount val="25"/>
                <c:pt idx="0">
                  <c:v>-347.00018503862708</c:v>
                </c:pt>
                <c:pt idx="1">
                  <c:v>-336.64742323452623</c:v>
                </c:pt>
                <c:pt idx="2">
                  <c:v>-327.00018503862708</c:v>
                </c:pt>
                <c:pt idx="3">
                  <c:v>-318.71591379116518</c:v>
                </c:pt>
                <c:pt idx="4">
                  <c:v>-312.35916888724955</c:v>
                </c:pt>
                <c:pt idx="5">
                  <c:v>-308.36315198706438</c:v>
                </c:pt>
                <c:pt idx="6">
                  <c:v>-307.00018503862708</c:v>
                </c:pt>
                <c:pt idx="7">
                  <c:v>-308.36315198706433</c:v>
                </c:pt>
                <c:pt idx="8">
                  <c:v>-312.35916888724955</c:v>
                </c:pt>
                <c:pt idx="9">
                  <c:v>-318.71591379116518</c:v>
                </c:pt>
                <c:pt idx="10">
                  <c:v>-327.00018503862708</c:v>
                </c:pt>
                <c:pt idx="11">
                  <c:v>-336.64742323452623</c:v>
                </c:pt>
                <c:pt idx="12">
                  <c:v>-347.00018503862708</c:v>
                </c:pt>
                <c:pt idx="13">
                  <c:v>-357.35294684272787</c:v>
                </c:pt>
                <c:pt idx="14">
                  <c:v>-367.00018503862708</c:v>
                </c:pt>
                <c:pt idx="15">
                  <c:v>-375.28445628608898</c:v>
                </c:pt>
                <c:pt idx="16">
                  <c:v>-381.64120119000461</c:v>
                </c:pt>
                <c:pt idx="17">
                  <c:v>-385.63721809018978</c:v>
                </c:pt>
                <c:pt idx="18">
                  <c:v>-387.00018503862708</c:v>
                </c:pt>
                <c:pt idx="19">
                  <c:v>-385.63721809018983</c:v>
                </c:pt>
                <c:pt idx="20">
                  <c:v>-381.64120119000467</c:v>
                </c:pt>
                <c:pt idx="21">
                  <c:v>-375.28445628608898</c:v>
                </c:pt>
                <c:pt idx="22">
                  <c:v>-367.00018503862708</c:v>
                </c:pt>
                <c:pt idx="23">
                  <c:v>-357.35294684272793</c:v>
                </c:pt>
                <c:pt idx="24">
                  <c:v>-347.00018503862708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'40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98568"/>
        <c:axId val="333999744"/>
      </c:scatterChart>
      <c:valAx>
        <c:axId val="333998568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3999744"/>
        <c:crosses val="autoZero"/>
        <c:crossBetween val="midCat"/>
      </c:valAx>
      <c:valAx>
        <c:axId val="333999744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998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'50 km'!$AM$34:$AM$53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km'!$AN$34:$AN$53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'50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'50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'50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'50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'50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'50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'50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'50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152.23790317237041</c:v>
                </c:pt>
              </c:numCache>
            </c:numRef>
          </c:xVal>
          <c:yVal>
            <c:numRef>
              <c:f>'50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-3.5920606390130203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'50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-75.789062637771295</c:v>
                </c:pt>
              </c:numCache>
            </c:numRef>
          </c:xVal>
          <c:yVal>
            <c:numRef>
              <c:f>'50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-151.32384987983281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169.23122459593938</c:v>
                </c:pt>
              </c:numCache>
            </c:numRef>
          </c:xVal>
          <c:yVal>
            <c:numRef>
              <c:f>'50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76.082557226523107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235.5238140487476</c:v>
                </c:pt>
              </c:numCache>
            </c:numRef>
          </c:xVal>
          <c:yVal>
            <c:numRef>
              <c:f>'50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273.18212633163779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-105.81384098969454</c:v>
                </c:pt>
              </c:numCache>
            </c:numRef>
          </c:xVal>
          <c:yVal>
            <c:numRef>
              <c:f>'50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-347.01176967781072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51.032222864896532</c:v>
                </c:pt>
              </c:numCache>
            </c:numRef>
          </c:xVal>
          <c:yVal>
            <c:numRef>
              <c:f>'50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-22.692401318544654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'50 km'!$AM$58:$AM$82</c:f>
              <c:numCache>
                <c:formatCode>General</c:formatCode>
                <c:ptCount val="25"/>
                <c:pt idx="0">
                  <c:v>202.23790317237041</c:v>
                </c:pt>
                <c:pt idx="1">
                  <c:v>200.53419448682382</c:v>
                </c:pt>
                <c:pt idx="2">
                  <c:v>195.53917336159236</c:v>
                </c:pt>
                <c:pt idx="3">
                  <c:v>187.59324223169779</c:v>
                </c:pt>
                <c:pt idx="4">
                  <c:v>177.23790317237041</c:v>
                </c:pt>
                <c:pt idx="5">
                  <c:v>165.17885542749644</c:v>
                </c:pt>
                <c:pt idx="6">
                  <c:v>152.23790317237041</c:v>
                </c:pt>
                <c:pt idx="7">
                  <c:v>139.29695091724437</c:v>
                </c:pt>
                <c:pt idx="8">
                  <c:v>127.23790317237042</c:v>
                </c:pt>
                <c:pt idx="9">
                  <c:v>116.88256411304303</c:v>
                </c:pt>
                <c:pt idx="10">
                  <c:v>108.93663298314848</c:v>
                </c:pt>
                <c:pt idx="11">
                  <c:v>103.941611857917</c:v>
                </c:pt>
                <c:pt idx="12">
                  <c:v>102.23790317237041</c:v>
                </c:pt>
                <c:pt idx="13">
                  <c:v>103.941611857917</c:v>
                </c:pt>
                <c:pt idx="14">
                  <c:v>108.93663298314847</c:v>
                </c:pt>
                <c:pt idx="15">
                  <c:v>116.88256411304302</c:v>
                </c:pt>
                <c:pt idx="16">
                  <c:v>127.23790317237038</c:v>
                </c:pt>
                <c:pt idx="17">
                  <c:v>139.29695091724435</c:v>
                </c:pt>
                <c:pt idx="18">
                  <c:v>152.23790317237041</c:v>
                </c:pt>
                <c:pt idx="19">
                  <c:v>165.17885542749642</c:v>
                </c:pt>
                <c:pt idx="20">
                  <c:v>177.23790317237038</c:v>
                </c:pt>
                <c:pt idx="21">
                  <c:v>187.59324223169779</c:v>
                </c:pt>
                <c:pt idx="22">
                  <c:v>195.53917336159233</c:v>
                </c:pt>
                <c:pt idx="23">
                  <c:v>200.53419448682382</c:v>
                </c:pt>
                <c:pt idx="24">
                  <c:v>202.23790317237041</c:v>
                </c:pt>
              </c:numCache>
            </c:numRef>
          </c:xVal>
          <c:yVal>
            <c:numRef>
              <c:f>'50 km'!$AN$58:$AN$82</c:f>
              <c:numCache>
                <c:formatCode>General</c:formatCode>
                <c:ptCount val="25"/>
                <c:pt idx="0">
                  <c:v>-3.5920606390130203</c:v>
                </c:pt>
                <c:pt idx="1">
                  <c:v>9.3488916161130167</c:v>
                </c:pt>
                <c:pt idx="2">
                  <c:v>21.407939360986976</c:v>
                </c:pt>
                <c:pt idx="3">
                  <c:v>31.76327842031435</c:v>
                </c:pt>
                <c:pt idx="4">
                  <c:v>39.709209550208911</c:v>
                </c:pt>
                <c:pt idx="5">
                  <c:v>44.704230675440392</c:v>
                </c:pt>
                <c:pt idx="6">
                  <c:v>46.40793936098698</c:v>
                </c:pt>
                <c:pt idx="7">
                  <c:v>44.704230675440392</c:v>
                </c:pt>
                <c:pt idx="8">
                  <c:v>39.709209550208918</c:v>
                </c:pt>
                <c:pt idx="9">
                  <c:v>31.763278420314357</c:v>
                </c:pt>
                <c:pt idx="10">
                  <c:v>21.407939360986997</c:v>
                </c:pt>
                <c:pt idx="11">
                  <c:v>9.3488916161130309</c:v>
                </c:pt>
                <c:pt idx="12">
                  <c:v>-3.5920606390130141</c:v>
                </c:pt>
                <c:pt idx="13">
                  <c:v>-16.533012894139038</c:v>
                </c:pt>
                <c:pt idx="14">
                  <c:v>-28.592060639013006</c:v>
                </c:pt>
                <c:pt idx="15">
                  <c:v>-38.947399698340377</c:v>
                </c:pt>
                <c:pt idx="16">
                  <c:v>-46.893330828234937</c:v>
                </c:pt>
                <c:pt idx="17">
                  <c:v>-51.888351953466426</c:v>
                </c:pt>
                <c:pt idx="18">
                  <c:v>-53.59206063901302</c:v>
                </c:pt>
                <c:pt idx="19">
                  <c:v>-51.88835195346644</c:v>
                </c:pt>
                <c:pt idx="20">
                  <c:v>-46.893330828234973</c:v>
                </c:pt>
                <c:pt idx="21">
                  <c:v>-38.947399698340405</c:v>
                </c:pt>
                <c:pt idx="22">
                  <c:v>-28.592060639013042</c:v>
                </c:pt>
                <c:pt idx="23">
                  <c:v>-16.533012894139098</c:v>
                </c:pt>
                <c:pt idx="24">
                  <c:v>-3.5920606390130327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km'!$AS$58:$AS$82</c:f>
              <c:numCache>
                <c:formatCode>General</c:formatCode>
                <c:ptCount val="25"/>
                <c:pt idx="0">
                  <c:v>-25.789062637771295</c:v>
                </c:pt>
                <c:pt idx="1">
                  <c:v>-27.492771323317882</c:v>
                </c:pt>
                <c:pt idx="2">
                  <c:v>-32.487792448549357</c:v>
                </c:pt>
                <c:pt idx="3">
                  <c:v>-40.433723578443917</c:v>
                </c:pt>
                <c:pt idx="4">
                  <c:v>-50.789062637771288</c:v>
                </c:pt>
                <c:pt idx="5">
                  <c:v>-62.848110382645245</c:v>
                </c:pt>
                <c:pt idx="6">
                  <c:v>-75.789062637771295</c:v>
                </c:pt>
                <c:pt idx="7">
                  <c:v>-88.73001489289733</c:v>
                </c:pt>
                <c:pt idx="8">
                  <c:v>-100.78906263777128</c:v>
                </c:pt>
                <c:pt idx="9">
                  <c:v>-111.14440169709866</c:v>
                </c:pt>
                <c:pt idx="10">
                  <c:v>-119.09033282699322</c:v>
                </c:pt>
                <c:pt idx="11">
                  <c:v>-124.08535395222471</c:v>
                </c:pt>
                <c:pt idx="12">
                  <c:v>-125.78906263777129</c:v>
                </c:pt>
                <c:pt idx="13">
                  <c:v>-124.08535395222472</c:v>
                </c:pt>
                <c:pt idx="14">
                  <c:v>-119.09033282699323</c:v>
                </c:pt>
                <c:pt idx="15">
                  <c:v>-111.14440169709869</c:v>
                </c:pt>
                <c:pt idx="16">
                  <c:v>-100.78906263777131</c:v>
                </c:pt>
                <c:pt idx="17">
                  <c:v>-88.730014892897373</c:v>
                </c:pt>
                <c:pt idx="18">
                  <c:v>-75.789062637771309</c:v>
                </c:pt>
                <c:pt idx="19">
                  <c:v>-62.848110382645281</c:v>
                </c:pt>
                <c:pt idx="20">
                  <c:v>-50.789062637771323</c:v>
                </c:pt>
                <c:pt idx="21">
                  <c:v>-40.433723578443924</c:v>
                </c:pt>
                <c:pt idx="22">
                  <c:v>-32.487792448549378</c:v>
                </c:pt>
                <c:pt idx="23">
                  <c:v>-27.492771323317889</c:v>
                </c:pt>
                <c:pt idx="24">
                  <c:v>-25.789062637771295</c:v>
                </c:pt>
              </c:numCache>
            </c:numRef>
          </c:xVal>
          <c:yVal>
            <c:numRef>
              <c:f>'50 km'!$AT$58:$AT$82</c:f>
              <c:numCache>
                <c:formatCode>General</c:formatCode>
                <c:ptCount val="25"/>
                <c:pt idx="0">
                  <c:v>-151.32384987983281</c:v>
                </c:pt>
                <c:pt idx="1">
                  <c:v>-138.38289762470677</c:v>
                </c:pt>
                <c:pt idx="2">
                  <c:v>-126.32384987983281</c:v>
                </c:pt>
                <c:pt idx="3">
                  <c:v>-115.96851082050543</c:v>
                </c:pt>
                <c:pt idx="4">
                  <c:v>-108.02257969061088</c:v>
                </c:pt>
                <c:pt idx="5">
                  <c:v>-103.02755856537939</c:v>
                </c:pt>
                <c:pt idx="6">
                  <c:v>-101.32384987983281</c:v>
                </c:pt>
                <c:pt idx="7">
                  <c:v>-103.02755856537939</c:v>
                </c:pt>
                <c:pt idx="8">
                  <c:v>-108.02257969061087</c:v>
                </c:pt>
                <c:pt idx="9">
                  <c:v>-115.96851082050543</c:v>
                </c:pt>
                <c:pt idx="10">
                  <c:v>-126.32384987983279</c:v>
                </c:pt>
                <c:pt idx="11">
                  <c:v>-138.38289762470674</c:v>
                </c:pt>
                <c:pt idx="12">
                  <c:v>-151.32384987983281</c:v>
                </c:pt>
                <c:pt idx="13">
                  <c:v>-164.26480213495881</c:v>
                </c:pt>
                <c:pt idx="14">
                  <c:v>-176.32384987983278</c:v>
                </c:pt>
                <c:pt idx="15">
                  <c:v>-186.67918893916016</c:v>
                </c:pt>
                <c:pt idx="16">
                  <c:v>-194.62512006905473</c:v>
                </c:pt>
                <c:pt idx="17">
                  <c:v>-199.62014119428622</c:v>
                </c:pt>
                <c:pt idx="18">
                  <c:v>-201.32384987983281</c:v>
                </c:pt>
                <c:pt idx="19">
                  <c:v>-199.62014119428622</c:v>
                </c:pt>
                <c:pt idx="20">
                  <c:v>-194.62512006905476</c:v>
                </c:pt>
                <c:pt idx="21">
                  <c:v>-186.67918893916018</c:v>
                </c:pt>
                <c:pt idx="22">
                  <c:v>-176.32384987983284</c:v>
                </c:pt>
                <c:pt idx="23">
                  <c:v>-164.26480213495887</c:v>
                </c:pt>
                <c:pt idx="24">
                  <c:v>-151.32384987983281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km'!$AU$58:$AU$82</c:f>
              <c:numCache>
                <c:formatCode>General</c:formatCode>
                <c:ptCount val="25"/>
                <c:pt idx="0">
                  <c:v>219.23122459593938</c:v>
                </c:pt>
                <c:pt idx="1">
                  <c:v>217.52751591039279</c:v>
                </c:pt>
                <c:pt idx="2">
                  <c:v>212.5324947851613</c:v>
                </c:pt>
                <c:pt idx="3">
                  <c:v>204.58656365526676</c:v>
                </c:pt>
                <c:pt idx="4">
                  <c:v>194.23122459593938</c:v>
                </c:pt>
                <c:pt idx="5">
                  <c:v>182.17217685106542</c:v>
                </c:pt>
                <c:pt idx="6">
                  <c:v>169.23122459593938</c:v>
                </c:pt>
                <c:pt idx="7">
                  <c:v>156.29027234081335</c:v>
                </c:pt>
                <c:pt idx="8">
                  <c:v>144.23122459593938</c:v>
                </c:pt>
                <c:pt idx="9">
                  <c:v>133.875885536612</c:v>
                </c:pt>
                <c:pt idx="10">
                  <c:v>125.92995440671746</c:v>
                </c:pt>
                <c:pt idx="11">
                  <c:v>120.93493328148597</c:v>
                </c:pt>
                <c:pt idx="12">
                  <c:v>119.23122459593938</c:v>
                </c:pt>
                <c:pt idx="13">
                  <c:v>120.93493328148597</c:v>
                </c:pt>
                <c:pt idx="14">
                  <c:v>125.92995440671744</c:v>
                </c:pt>
                <c:pt idx="15">
                  <c:v>133.87588553661197</c:v>
                </c:pt>
                <c:pt idx="16">
                  <c:v>144.23122459593935</c:v>
                </c:pt>
                <c:pt idx="17">
                  <c:v>156.29027234081332</c:v>
                </c:pt>
                <c:pt idx="18">
                  <c:v>169.23122459593938</c:v>
                </c:pt>
                <c:pt idx="19">
                  <c:v>182.17217685106539</c:v>
                </c:pt>
                <c:pt idx="20">
                  <c:v>194.23122459593935</c:v>
                </c:pt>
                <c:pt idx="21">
                  <c:v>204.58656365526676</c:v>
                </c:pt>
                <c:pt idx="22">
                  <c:v>212.5324947851613</c:v>
                </c:pt>
                <c:pt idx="23">
                  <c:v>217.52751591039279</c:v>
                </c:pt>
                <c:pt idx="24">
                  <c:v>219.23122459593938</c:v>
                </c:pt>
              </c:numCache>
            </c:numRef>
          </c:xVal>
          <c:yVal>
            <c:numRef>
              <c:f>'50 km'!$AV$58:$AV$82</c:f>
              <c:numCache>
                <c:formatCode>General</c:formatCode>
                <c:ptCount val="25"/>
                <c:pt idx="0">
                  <c:v>76.082557226523107</c:v>
                </c:pt>
                <c:pt idx="1">
                  <c:v>89.023509481649143</c:v>
                </c:pt>
                <c:pt idx="2">
                  <c:v>101.08255722652311</c:v>
                </c:pt>
                <c:pt idx="3">
                  <c:v>111.43789628585048</c:v>
                </c:pt>
                <c:pt idx="4">
                  <c:v>119.38382741574503</c:v>
                </c:pt>
                <c:pt idx="5">
                  <c:v>124.37884854097652</c:v>
                </c:pt>
                <c:pt idx="6">
                  <c:v>126.08255722652311</c:v>
                </c:pt>
                <c:pt idx="7">
                  <c:v>124.37884854097652</c:v>
                </c:pt>
                <c:pt idx="8">
                  <c:v>119.38382741574505</c:v>
                </c:pt>
                <c:pt idx="9">
                  <c:v>111.43789628585048</c:v>
                </c:pt>
                <c:pt idx="10">
                  <c:v>101.08255722652312</c:v>
                </c:pt>
                <c:pt idx="11">
                  <c:v>89.023509481649157</c:v>
                </c:pt>
                <c:pt idx="12">
                  <c:v>76.082557226523107</c:v>
                </c:pt>
                <c:pt idx="13">
                  <c:v>63.141604971397086</c:v>
                </c:pt>
                <c:pt idx="14">
                  <c:v>51.082557226523122</c:v>
                </c:pt>
                <c:pt idx="15">
                  <c:v>40.727218167195751</c:v>
                </c:pt>
                <c:pt idx="16">
                  <c:v>32.78128703730119</c:v>
                </c:pt>
                <c:pt idx="17">
                  <c:v>27.786265912069702</c:v>
                </c:pt>
                <c:pt idx="18">
                  <c:v>26.082557226523107</c:v>
                </c:pt>
                <c:pt idx="19">
                  <c:v>27.786265912069688</c:v>
                </c:pt>
                <c:pt idx="20">
                  <c:v>32.781287037301155</c:v>
                </c:pt>
                <c:pt idx="21">
                  <c:v>40.727218167195723</c:v>
                </c:pt>
                <c:pt idx="22">
                  <c:v>51.082557226523086</c:v>
                </c:pt>
                <c:pt idx="23">
                  <c:v>63.14160497139703</c:v>
                </c:pt>
                <c:pt idx="24">
                  <c:v>76.082557226523093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'50 km'!$AW$58:$AW$82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km'!$AX$58:$AX$82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km'!$AY$58:$AY$82</c:f>
              <c:numCache>
                <c:formatCode>General</c:formatCode>
                <c:ptCount val="25"/>
                <c:pt idx="0">
                  <c:v>285.52381404874757</c:v>
                </c:pt>
                <c:pt idx="1">
                  <c:v>283.82010536320104</c:v>
                </c:pt>
                <c:pt idx="2">
                  <c:v>278.82508423796952</c:v>
                </c:pt>
                <c:pt idx="3">
                  <c:v>270.879153108075</c:v>
                </c:pt>
                <c:pt idx="4">
                  <c:v>260.52381404874762</c:v>
                </c:pt>
                <c:pt idx="5">
                  <c:v>248.46476630387363</c:v>
                </c:pt>
                <c:pt idx="6">
                  <c:v>235.5238140487476</c:v>
                </c:pt>
                <c:pt idx="7">
                  <c:v>222.58286179362156</c:v>
                </c:pt>
                <c:pt idx="8">
                  <c:v>210.5238140487476</c:v>
                </c:pt>
                <c:pt idx="9">
                  <c:v>200.16847498942022</c:v>
                </c:pt>
                <c:pt idx="10">
                  <c:v>192.22254385952567</c:v>
                </c:pt>
                <c:pt idx="11">
                  <c:v>187.22752273429418</c:v>
                </c:pt>
                <c:pt idx="12">
                  <c:v>185.5238140487476</c:v>
                </c:pt>
                <c:pt idx="13">
                  <c:v>187.22752273429418</c:v>
                </c:pt>
                <c:pt idx="14">
                  <c:v>192.22254385952567</c:v>
                </c:pt>
                <c:pt idx="15">
                  <c:v>200.16847498942019</c:v>
                </c:pt>
                <c:pt idx="16">
                  <c:v>210.52381404874757</c:v>
                </c:pt>
                <c:pt idx="17">
                  <c:v>222.58286179362153</c:v>
                </c:pt>
                <c:pt idx="18">
                  <c:v>235.5238140487476</c:v>
                </c:pt>
                <c:pt idx="19">
                  <c:v>248.4647663038736</c:v>
                </c:pt>
                <c:pt idx="20">
                  <c:v>260.52381404874757</c:v>
                </c:pt>
                <c:pt idx="21">
                  <c:v>270.87915310807495</c:v>
                </c:pt>
                <c:pt idx="22">
                  <c:v>278.82508423796952</c:v>
                </c:pt>
                <c:pt idx="23">
                  <c:v>283.82010536320098</c:v>
                </c:pt>
                <c:pt idx="24">
                  <c:v>285.52381404874757</c:v>
                </c:pt>
              </c:numCache>
            </c:numRef>
          </c:xVal>
          <c:yVal>
            <c:numRef>
              <c:f>'50 km'!$AZ$58:$AZ$82</c:f>
              <c:numCache>
                <c:formatCode>General</c:formatCode>
                <c:ptCount val="25"/>
                <c:pt idx="0">
                  <c:v>273.18212633163779</c:v>
                </c:pt>
                <c:pt idx="1">
                  <c:v>286.12307858676382</c:v>
                </c:pt>
                <c:pt idx="2">
                  <c:v>298.18212633163779</c:v>
                </c:pt>
                <c:pt idx="3">
                  <c:v>308.53746539096517</c:v>
                </c:pt>
                <c:pt idx="4">
                  <c:v>316.48339652085974</c:v>
                </c:pt>
                <c:pt idx="5">
                  <c:v>321.4784176460912</c:v>
                </c:pt>
                <c:pt idx="6">
                  <c:v>323.18212633163779</c:v>
                </c:pt>
                <c:pt idx="7">
                  <c:v>321.4784176460912</c:v>
                </c:pt>
                <c:pt idx="8">
                  <c:v>316.48339652085974</c:v>
                </c:pt>
                <c:pt idx="9">
                  <c:v>308.53746539096517</c:v>
                </c:pt>
                <c:pt idx="10">
                  <c:v>298.18212633163779</c:v>
                </c:pt>
                <c:pt idx="11">
                  <c:v>286.12307858676382</c:v>
                </c:pt>
                <c:pt idx="12">
                  <c:v>273.18212633163779</c:v>
                </c:pt>
                <c:pt idx="13">
                  <c:v>260.24117407651175</c:v>
                </c:pt>
                <c:pt idx="14">
                  <c:v>248.18212633163779</c:v>
                </c:pt>
                <c:pt idx="15">
                  <c:v>237.82678727231044</c:v>
                </c:pt>
                <c:pt idx="16">
                  <c:v>229.88085614241587</c:v>
                </c:pt>
                <c:pt idx="17">
                  <c:v>224.88583501718438</c:v>
                </c:pt>
                <c:pt idx="18">
                  <c:v>223.18212633163779</c:v>
                </c:pt>
                <c:pt idx="19">
                  <c:v>224.88583501718438</c:v>
                </c:pt>
                <c:pt idx="20">
                  <c:v>229.88085614241584</c:v>
                </c:pt>
                <c:pt idx="21">
                  <c:v>237.82678727231041</c:v>
                </c:pt>
                <c:pt idx="22">
                  <c:v>248.18212633163776</c:v>
                </c:pt>
                <c:pt idx="23">
                  <c:v>260.2411740765117</c:v>
                </c:pt>
                <c:pt idx="24">
                  <c:v>273.18212633163779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'50 km'!$BA$58:$BA$82</c:f>
              <c:numCache>
                <c:formatCode>General</c:formatCode>
                <c:ptCount val="25"/>
                <c:pt idx="0">
                  <c:v>-55.81384098969454</c:v>
                </c:pt>
                <c:pt idx="1">
                  <c:v>-57.517549675241128</c:v>
                </c:pt>
                <c:pt idx="2">
                  <c:v>-62.512570800472602</c:v>
                </c:pt>
                <c:pt idx="3">
                  <c:v>-70.458501930367163</c:v>
                </c:pt>
                <c:pt idx="4">
                  <c:v>-80.81384098969454</c:v>
                </c:pt>
                <c:pt idx="5">
                  <c:v>-92.872888734568491</c:v>
                </c:pt>
                <c:pt idx="6">
                  <c:v>-105.81384098969454</c:v>
                </c:pt>
                <c:pt idx="7">
                  <c:v>-118.75479324482058</c:v>
                </c:pt>
                <c:pt idx="8">
                  <c:v>-130.81384098969454</c:v>
                </c:pt>
                <c:pt idx="9">
                  <c:v>-141.16918004902192</c:v>
                </c:pt>
                <c:pt idx="10">
                  <c:v>-149.11511117891646</c:v>
                </c:pt>
                <c:pt idx="11">
                  <c:v>-154.11013230414795</c:v>
                </c:pt>
                <c:pt idx="12">
                  <c:v>-155.81384098969454</c:v>
                </c:pt>
                <c:pt idx="13">
                  <c:v>-154.11013230414795</c:v>
                </c:pt>
                <c:pt idx="14">
                  <c:v>-149.11511117891649</c:v>
                </c:pt>
                <c:pt idx="15">
                  <c:v>-141.16918004902192</c:v>
                </c:pt>
                <c:pt idx="16">
                  <c:v>-130.81384098969457</c:v>
                </c:pt>
                <c:pt idx="17">
                  <c:v>-118.75479324482062</c:v>
                </c:pt>
                <c:pt idx="18">
                  <c:v>-105.81384098969455</c:v>
                </c:pt>
                <c:pt idx="19">
                  <c:v>-92.872888734568534</c:v>
                </c:pt>
                <c:pt idx="20">
                  <c:v>-80.813840989694569</c:v>
                </c:pt>
                <c:pt idx="21">
                  <c:v>-70.458501930367163</c:v>
                </c:pt>
                <c:pt idx="22">
                  <c:v>-62.512570800472623</c:v>
                </c:pt>
                <c:pt idx="23">
                  <c:v>-57.517549675241135</c:v>
                </c:pt>
                <c:pt idx="24">
                  <c:v>-55.81384098969454</c:v>
                </c:pt>
              </c:numCache>
            </c:numRef>
          </c:xVal>
          <c:yVal>
            <c:numRef>
              <c:f>'50 km'!$BB$58:$BB$82</c:f>
              <c:numCache>
                <c:formatCode>General</c:formatCode>
                <c:ptCount val="25"/>
                <c:pt idx="0">
                  <c:v>-347.01176967781072</c:v>
                </c:pt>
                <c:pt idx="1">
                  <c:v>-334.07081742268468</c:v>
                </c:pt>
                <c:pt idx="2">
                  <c:v>-322.01176967781072</c:v>
                </c:pt>
                <c:pt idx="3">
                  <c:v>-311.65643061848334</c:v>
                </c:pt>
                <c:pt idx="4">
                  <c:v>-303.71049948858877</c:v>
                </c:pt>
                <c:pt idx="5">
                  <c:v>-298.71547836335731</c:v>
                </c:pt>
                <c:pt idx="6">
                  <c:v>-297.01176967781072</c:v>
                </c:pt>
                <c:pt idx="7">
                  <c:v>-298.71547836335731</c:v>
                </c:pt>
                <c:pt idx="8">
                  <c:v>-303.71049948858877</c:v>
                </c:pt>
                <c:pt idx="9">
                  <c:v>-311.65643061848334</c:v>
                </c:pt>
                <c:pt idx="10">
                  <c:v>-322.01176967781072</c:v>
                </c:pt>
                <c:pt idx="11">
                  <c:v>-334.07081742268468</c:v>
                </c:pt>
                <c:pt idx="12">
                  <c:v>-347.01176967781072</c:v>
                </c:pt>
                <c:pt idx="13">
                  <c:v>-359.95272193293675</c:v>
                </c:pt>
                <c:pt idx="14">
                  <c:v>-372.01176967781072</c:v>
                </c:pt>
                <c:pt idx="15">
                  <c:v>-382.3671087371381</c:v>
                </c:pt>
                <c:pt idx="16">
                  <c:v>-390.31303986703261</c:v>
                </c:pt>
                <c:pt idx="17">
                  <c:v>-395.30806099226413</c:v>
                </c:pt>
                <c:pt idx="18">
                  <c:v>-397.01176967781072</c:v>
                </c:pt>
                <c:pt idx="19">
                  <c:v>-395.30806099226413</c:v>
                </c:pt>
                <c:pt idx="20">
                  <c:v>-390.31303986703267</c:v>
                </c:pt>
                <c:pt idx="21">
                  <c:v>-382.3671087371381</c:v>
                </c:pt>
                <c:pt idx="22">
                  <c:v>-372.01176967781072</c:v>
                </c:pt>
                <c:pt idx="23">
                  <c:v>-359.95272193293681</c:v>
                </c:pt>
                <c:pt idx="24">
                  <c:v>-347.01176967781072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'50 km'!$BC$58:$BC$82</c:f>
              <c:numCache>
                <c:formatCode>General</c:formatCode>
                <c:ptCount val="25"/>
                <c:pt idx="0">
                  <c:v>101.03222286489654</c:v>
                </c:pt>
                <c:pt idx="1">
                  <c:v>99.328514179349952</c:v>
                </c:pt>
                <c:pt idx="2">
                  <c:v>94.333493054118463</c:v>
                </c:pt>
                <c:pt idx="3">
                  <c:v>86.387561924223917</c:v>
                </c:pt>
                <c:pt idx="4">
                  <c:v>76.032222864896539</c:v>
                </c:pt>
                <c:pt idx="5">
                  <c:v>63.973175120022582</c:v>
                </c:pt>
                <c:pt idx="6">
                  <c:v>51.032222864896532</c:v>
                </c:pt>
                <c:pt idx="7">
                  <c:v>38.091270609770504</c:v>
                </c:pt>
                <c:pt idx="8">
                  <c:v>26.032222864896543</c:v>
                </c:pt>
                <c:pt idx="9">
                  <c:v>15.676883805569162</c:v>
                </c:pt>
                <c:pt idx="10">
                  <c:v>7.7309526756746081</c:v>
                </c:pt>
                <c:pt idx="11">
                  <c:v>2.7359315504431194</c:v>
                </c:pt>
                <c:pt idx="12">
                  <c:v>1.0322228648965321</c:v>
                </c:pt>
                <c:pt idx="13">
                  <c:v>2.7359315504431123</c:v>
                </c:pt>
                <c:pt idx="14">
                  <c:v>7.7309526756745939</c:v>
                </c:pt>
                <c:pt idx="15">
                  <c:v>15.67688380556914</c:v>
                </c:pt>
                <c:pt idx="16">
                  <c:v>26.032222864896511</c:v>
                </c:pt>
                <c:pt idx="17">
                  <c:v>38.091270609770454</c:v>
                </c:pt>
                <c:pt idx="18">
                  <c:v>51.032222864896525</c:v>
                </c:pt>
                <c:pt idx="19">
                  <c:v>63.973175120022546</c:v>
                </c:pt>
                <c:pt idx="20">
                  <c:v>76.032222864896497</c:v>
                </c:pt>
                <c:pt idx="21">
                  <c:v>86.387561924223903</c:v>
                </c:pt>
                <c:pt idx="22">
                  <c:v>94.333493054118449</c:v>
                </c:pt>
                <c:pt idx="23">
                  <c:v>99.328514179349938</c:v>
                </c:pt>
                <c:pt idx="24">
                  <c:v>101.03222286489654</c:v>
                </c:pt>
              </c:numCache>
            </c:numRef>
          </c:xVal>
          <c:yVal>
            <c:numRef>
              <c:f>'50 km'!$BD$58:$BD$82</c:f>
              <c:numCache>
                <c:formatCode>General</c:formatCode>
                <c:ptCount val="25"/>
                <c:pt idx="0">
                  <c:v>-22.692401318544654</c:v>
                </c:pt>
                <c:pt idx="1">
                  <c:v>-9.7514490634186171</c:v>
                </c:pt>
                <c:pt idx="2">
                  <c:v>2.3075986814553424</c:v>
                </c:pt>
                <c:pt idx="3">
                  <c:v>12.662937740782716</c:v>
                </c:pt>
                <c:pt idx="4">
                  <c:v>20.608868870677277</c:v>
                </c:pt>
                <c:pt idx="5">
                  <c:v>25.603889995908759</c:v>
                </c:pt>
                <c:pt idx="6">
                  <c:v>27.307598681455346</c:v>
                </c:pt>
                <c:pt idx="7">
                  <c:v>25.603889995908759</c:v>
                </c:pt>
                <c:pt idx="8">
                  <c:v>20.608868870677284</c:v>
                </c:pt>
                <c:pt idx="9">
                  <c:v>12.662937740782723</c:v>
                </c:pt>
                <c:pt idx="10">
                  <c:v>2.3075986814553637</c:v>
                </c:pt>
                <c:pt idx="11">
                  <c:v>-9.7514490634186028</c:v>
                </c:pt>
                <c:pt idx="12">
                  <c:v>-22.692401318544647</c:v>
                </c:pt>
                <c:pt idx="13">
                  <c:v>-35.633353573670675</c:v>
                </c:pt>
                <c:pt idx="14">
                  <c:v>-47.69240131854464</c:v>
                </c:pt>
                <c:pt idx="15">
                  <c:v>-58.04774037787201</c:v>
                </c:pt>
                <c:pt idx="16">
                  <c:v>-65.993671507766578</c:v>
                </c:pt>
                <c:pt idx="17">
                  <c:v>-70.988692632998067</c:v>
                </c:pt>
                <c:pt idx="18">
                  <c:v>-72.692401318544654</c:v>
                </c:pt>
                <c:pt idx="19">
                  <c:v>-70.988692632998067</c:v>
                </c:pt>
                <c:pt idx="20">
                  <c:v>-65.993671507766607</c:v>
                </c:pt>
                <c:pt idx="21">
                  <c:v>-58.047740377872039</c:v>
                </c:pt>
                <c:pt idx="22">
                  <c:v>-47.692401318544675</c:v>
                </c:pt>
                <c:pt idx="23">
                  <c:v>-35.633353573670732</c:v>
                </c:pt>
                <c:pt idx="24">
                  <c:v>-22.692401318544665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'50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'50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95040"/>
        <c:axId val="333995432"/>
      </c:scatterChart>
      <c:valAx>
        <c:axId val="333995040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3995432"/>
        <c:crosses val="autoZero"/>
        <c:crossBetween val="midCat"/>
      </c:valAx>
      <c:valAx>
        <c:axId val="333995432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995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'60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'60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'60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'60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'60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'60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'60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'60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'60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-105.87247399567758</c:v>
                </c:pt>
              </c:numCache>
            </c:numRef>
          </c:xVal>
          <c:yVal>
            <c:numRef>
              <c:f>'60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-346.99540525059297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'60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166.57245177967718</c:v>
                </c:pt>
              </c:numCache>
            </c:numRef>
          </c:xVal>
          <c:yVal>
            <c:numRef>
              <c:f>'60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14.371620982883453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97.233093392466188</c:v>
                </c:pt>
              </c:numCache>
            </c:numRef>
          </c:xVal>
          <c:yVal>
            <c:numRef>
              <c:f>'60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-41.171970895439777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-67.137544183927631</c:v>
                </c:pt>
              </c:numCache>
            </c:numRef>
          </c:xVal>
          <c:yVal>
            <c:numRef>
              <c:f>'60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-144.51378039364454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131.22797538775629</c:v>
                </c:pt>
              </c:numCache>
            </c:numRef>
          </c:xVal>
          <c:yVal>
            <c:numRef>
              <c:f>'60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87.949657234510582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232.1423247428794</c:v>
                </c:pt>
              </c:numCache>
            </c:numRef>
          </c:xVal>
          <c:yVal>
            <c:numRef>
              <c:f>'60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263.51050591507607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'60 km'!$AM$58:$AM$82</c:f>
              <c:numCache>
                <c:formatCode>General</c:formatCode>
                <c:ptCount val="25"/>
                <c:pt idx="0">
                  <c:v>-45.872473995677581</c:v>
                </c:pt>
                <c:pt idx="1">
                  <c:v>-47.91692441833348</c:v>
                </c:pt>
                <c:pt idx="2">
                  <c:v>-53.91094976861126</c:v>
                </c:pt>
                <c:pt idx="3">
                  <c:v>-63.446067124484728</c:v>
                </c:pt>
                <c:pt idx="4">
                  <c:v>-75.872473995677581</c:v>
                </c:pt>
                <c:pt idx="5">
                  <c:v>-90.343331289526319</c:v>
                </c:pt>
                <c:pt idx="6">
                  <c:v>-105.87247399567758</c:v>
                </c:pt>
                <c:pt idx="7">
                  <c:v>-121.40161670182881</c:v>
                </c:pt>
                <c:pt idx="8">
                  <c:v>-135.87247399567758</c:v>
                </c:pt>
                <c:pt idx="9">
                  <c:v>-148.29888086687043</c:v>
                </c:pt>
                <c:pt idx="10">
                  <c:v>-157.8339982227439</c:v>
                </c:pt>
                <c:pt idx="11">
                  <c:v>-163.82802357302168</c:v>
                </c:pt>
                <c:pt idx="12">
                  <c:v>-165.87247399567758</c:v>
                </c:pt>
                <c:pt idx="13">
                  <c:v>-163.82802357302168</c:v>
                </c:pt>
                <c:pt idx="14">
                  <c:v>-157.8339982227439</c:v>
                </c:pt>
                <c:pt idx="15">
                  <c:v>-148.29888086687046</c:v>
                </c:pt>
                <c:pt idx="16">
                  <c:v>-135.87247399567761</c:v>
                </c:pt>
                <c:pt idx="17">
                  <c:v>-121.40161670182887</c:v>
                </c:pt>
                <c:pt idx="18">
                  <c:v>-105.87247399567759</c:v>
                </c:pt>
                <c:pt idx="19">
                  <c:v>-90.343331289526361</c:v>
                </c:pt>
                <c:pt idx="20">
                  <c:v>-75.872473995677623</c:v>
                </c:pt>
                <c:pt idx="21">
                  <c:v>-63.446067124484742</c:v>
                </c:pt>
                <c:pt idx="22">
                  <c:v>-53.910949768611275</c:v>
                </c:pt>
                <c:pt idx="23">
                  <c:v>-47.916924418333494</c:v>
                </c:pt>
                <c:pt idx="24">
                  <c:v>-45.872473995677581</c:v>
                </c:pt>
              </c:numCache>
            </c:numRef>
          </c:xVal>
          <c:yVal>
            <c:numRef>
              <c:f>'60 km'!$AN$58:$AN$82</c:f>
              <c:numCache>
                <c:formatCode>General</c:formatCode>
                <c:ptCount val="25"/>
                <c:pt idx="0">
                  <c:v>-346.99540525059297</c:v>
                </c:pt>
                <c:pt idx="1">
                  <c:v>-331.46626254444175</c:v>
                </c:pt>
                <c:pt idx="2">
                  <c:v>-316.99540525059297</c:v>
                </c:pt>
                <c:pt idx="3">
                  <c:v>-304.56899837940011</c:v>
                </c:pt>
                <c:pt idx="4">
                  <c:v>-295.03388102352665</c:v>
                </c:pt>
                <c:pt idx="5">
                  <c:v>-289.03985567324889</c:v>
                </c:pt>
                <c:pt idx="6">
                  <c:v>-286.99540525059297</c:v>
                </c:pt>
                <c:pt idx="7">
                  <c:v>-289.03985567324889</c:v>
                </c:pt>
                <c:pt idx="8">
                  <c:v>-295.03388102352665</c:v>
                </c:pt>
                <c:pt idx="9">
                  <c:v>-304.56899837940011</c:v>
                </c:pt>
                <c:pt idx="10">
                  <c:v>-316.99540525059297</c:v>
                </c:pt>
                <c:pt idx="11">
                  <c:v>-331.46626254444169</c:v>
                </c:pt>
                <c:pt idx="12">
                  <c:v>-346.99540525059297</c:v>
                </c:pt>
                <c:pt idx="13">
                  <c:v>-362.52454795674419</c:v>
                </c:pt>
                <c:pt idx="14">
                  <c:v>-376.99540525059297</c:v>
                </c:pt>
                <c:pt idx="15">
                  <c:v>-389.42181212178582</c:v>
                </c:pt>
                <c:pt idx="16">
                  <c:v>-398.95692947765929</c:v>
                </c:pt>
                <c:pt idx="17">
                  <c:v>-404.95095482793704</c:v>
                </c:pt>
                <c:pt idx="18">
                  <c:v>-406.99540525059297</c:v>
                </c:pt>
                <c:pt idx="19">
                  <c:v>-404.9509548279371</c:v>
                </c:pt>
                <c:pt idx="20">
                  <c:v>-398.95692947765929</c:v>
                </c:pt>
                <c:pt idx="21">
                  <c:v>-389.42181212178582</c:v>
                </c:pt>
                <c:pt idx="22">
                  <c:v>-376.99540525059297</c:v>
                </c:pt>
                <c:pt idx="23">
                  <c:v>-362.52454795674424</c:v>
                </c:pt>
                <c:pt idx="24">
                  <c:v>-346.99540525059297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'60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km'!$AS$58:$AS$82</c:f>
              <c:numCache>
                <c:formatCode>General</c:formatCode>
                <c:ptCount val="25"/>
                <c:pt idx="0">
                  <c:v>226.57245177967718</c:v>
                </c:pt>
                <c:pt idx="1">
                  <c:v>224.52800135702128</c:v>
                </c:pt>
                <c:pt idx="2">
                  <c:v>218.5339760067435</c:v>
                </c:pt>
                <c:pt idx="3">
                  <c:v>208.99885865087003</c:v>
                </c:pt>
                <c:pt idx="4">
                  <c:v>196.57245177967718</c:v>
                </c:pt>
                <c:pt idx="5">
                  <c:v>182.10159448582843</c:v>
                </c:pt>
                <c:pt idx="6">
                  <c:v>166.57245177967718</c:v>
                </c:pt>
                <c:pt idx="7">
                  <c:v>151.04330907352593</c:v>
                </c:pt>
                <c:pt idx="8">
                  <c:v>136.57245177967718</c:v>
                </c:pt>
                <c:pt idx="9">
                  <c:v>124.14604490848433</c:v>
                </c:pt>
                <c:pt idx="10">
                  <c:v>114.61092755261087</c:v>
                </c:pt>
                <c:pt idx="11">
                  <c:v>108.61690220233308</c:v>
                </c:pt>
                <c:pt idx="12">
                  <c:v>106.57245177967718</c:v>
                </c:pt>
                <c:pt idx="13">
                  <c:v>108.61690220233308</c:v>
                </c:pt>
                <c:pt idx="14">
                  <c:v>114.61092755261086</c:v>
                </c:pt>
                <c:pt idx="15">
                  <c:v>124.1460449084843</c:v>
                </c:pt>
                <c:pt idx="16">
                  <c:v>136.57245177967715</c:v>
                </c:pt>
                <c:pt idx="17">
                  <c:v>151.0433090735259</c:v>
                </c:pt>
                <c:pt idx="18">
                  <c:v>166.57245177967718</c:v>
                </c:pt>
                <c:pt idx="19">
                  <c:v>182.1015944858284</c:v>
                </c:pt>
                <c:pt idx="20">
                  <c:v>196.57245177967715</c:v>
                </c:pt>
                <c:pt idx="21">
                  <c:v>208.99885865087003</c:v>
                </c:pt>
                <c:pt idx="22">
                  <c:v>218.5339760067435</c:v>
                </c:pt>
                <c:pt idx="23">
                  <c:v>224.52800135702125</c:v>
                </c:pt>
                <c:pt idx="24">
                  <c:v>226.57245177967718</c:v>
                </c:pt>
              </c:numCache>
            </c:numRef>
          </c:xVal>
          <c:yVal>
            <c:numRef>
              <c:f>'60 km'!$AT$58:$AT$82</c:f>
              <c:numCache>
                <c:formatCode>General</c:formatCode>
                <c:ptCount val="25"/>
                <c:pt idx="0">
                  <c:v>14.371620982883453</c:v>
                </c:pt>
                <c:pt idx="1">
                  <c:v>29.900763689034697</c:v>
                </c:pt>
                <c:pt idx="2">
                  <c:v>44.371620982883449</c:v>
                </c:pt>
                <c:pt idx="3">
                  <c:v>56.798027854076295</c:v>
                </c:pt>
                <c:pt idx="4">
                  <c:v>66.333145209949762</c:v>
                </c:pt>
                <c:pt idx="5">
                  <c:v>72.327170560227543</c:v>
                </c:pt>
                <c:pt idx="6">
                  <c:v>74.371620982883456</c:v>
                </c:pt>
                <c:pt idx="7">
                  <c:v>72.327170560227557</c:v>
                </c:pt>
                <c:pt idx="8">
                  <c:v>66.333145209949777</c:v>
                </c:pt>
                <c:pt idx="9">
                  <c:v>56.798027854076309</c:v>
                </c:pt>
                <c:pt idx="10">
                  <c:v>44.371620982883471</c:v>
                </c:pt>
                <c:pt idx="11">
                  <c:v>29.900763689034711</c:v>
                </c:pt>
                <c:pt idx="12">
                  <c:v>14.37162098288346</c:v>
                </c:pt>
                <c:pt idx="13">
                  <c:v>-1.1575217232677684</c:v>
                </c:pt>
                <c:pt idx="14">
                  <c:v>-15.628379017116529</c:v>
                </c:pt>
                <c:pt idx="15">
                  <c:v>-28.054785888309372</c:v>
                </c:pt>
                <c:pt idx="16">
                  <c:v>-37.58990324418285</c:v>
                </c:pt>
                <c:pt idx="17">
                  <c:v>-43.58392859446063</c:v>
                </c:pt>
                <c:pt idx="18">
                  <c:v>-45.628379017116544</c:v>
                </c:pt>
                <c:pt idx="19">
                  <c:v>-43.583928594460659</c:v>
                </c:pt>
                <c:pt idx="20">
                  <c:v>-37.589903244182892</c:v>
                </c:pt>
                <c:pt idx="21">
                  <c:v>-28.054785888309407</c:v>
                </c:pt>
                <c:pt idx="22">
                  <c:v>-15.628379017116576</c:v>
                </c:pt>
                <c:pt idx="23">
                  <c:v>-1.1575217232678412</c:v>
                </c:pt>
                <c:pt idx="24">
                  <c:v>14.371620982883439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'60 km'!$AW$58:$AW$82</c:f>
              <c:numCache>
                <c:formatCode>General</c:formatCode>
                <c:ptCount val="25"/>
                <c:pt idx="0">
                  <c:v>157.23309339246617</c:v>
                </c:pt>
                <c:pt idx="1">
                  <c:v>155.1886429698103</c:v>
                </c:pt>
                <c:pt idx="2">
                  <c:v>149.19461761953249</c:v>
                </c:pt>
                <c:pt idx="3">
                  <c:v>139.65950026365903</c:v>
                </c:pt>
                <c:pt idx="4">
                  <c:v>127.2330933924662</c:v>
                </c:pt>
                <c:pt idx="5">
                  <c:v>112.76223609861745</c:v>
                </c:pt>
                <c:pt idx="6">
                  <c:v>97.233093392466188</c:v>
                </c:pt>
                <c:pt idx="7">
                  <c:v>81.703950686314954</c:v>
                </c:pt>
                <c:pt idx="8">
                  <c:v>67.233093392466202</c:v>
                </c:pt>
                <c:pt idx="9">
                  <c:v>54.806686521273342</c:v>
                </c:pt>
                <c:pt idx="10">
                  <c:v>45.271569165399882</c:v>
                </c:pt>
                <c:pt idx="11">
                  <c:v>39.277543815122094</c:v>
                </c:pt>
                <c:pt idx="12">
                  <c:v>37.233093392466188</c:v>
                </c:pt>
                <c:pt idx="13">
                  <c:v>39.27754381512208</c:v>
                </c:pt>
                <c:pt idx="14">
                  <c:v>45.27156916539986</c:v>
                </c:pt>
                <c:pt idx="15">
                  <c:v>54.806686521273313</c:v>
                </c:pt>
                <c:pt idx="16">
                  <c:v>67.233093392466159</c:v>
                </c:pt>
                <c:pt idx="17">
                  <c:v>81.703950686314897</c:v>
                </c:pt>
                <c:pt idx="18">
                  <c:v>97.233093392466174</c:v>
                </c:pt>
                <c:pt idx="19">
                  <c:v>112.76223609861741</c:v>
                </c:pt>
                <c:pt idx="20">
                  <c:v>127.23309339246615</c:v>
                </c:pt>
                <c:pt idx="21">
                  <c:v>139.65950026365903</c:v>
                </c:pt>
                <c:pt idx="22">
                  <c:v>149.19461761953249</c:v>
                </c:pt>
                <c:pt idx="23">
                  <c:v>155.18864296981027</c:v>
                </c:pt>
                <c:pt idx="24">
                  <c:v>157.23309339246617</c:v>
                </c:pt>
              </c:numCache>
            </c:numRef>
          </c:xVal>
          <c:yVal>
            <c:numRef>
              <c:f>'60 km'!$AX$58:$AX$82</c:f>
              <c:numCache>
                <c:formatCode>General</c:formatCode>
                <c:ptCount val="25"/>
                <c:pt idx="0">
                  <c:v>-41.171970895439777</c:v>
                </c:pt>
                <c:pt idx="1">
                  <c:v>-25.642828189288533</c:v>
                </c:pt>
                <c:pt idx="2">
                  <c:v>-11.171970895439781</c:v>
                </c:pt>
                <c:pt idx="3">
                  <c:v>1.2544359757530685</c:v>
                </c:pt>
                <c:pt idx="4">
                  <c:v>10.789553331626536</c:v>
                </c:pt>
                <c:pt idx="5">
                  <c:v>16.783578681904316</c:v>
                </c:pt>
                <c:pt idx="6">
                  <c:v>18.828029104560223</c:v>
                </c:pt>
                <c:pt idx="7">
                  <c:v>16.783578681904324</c:v>
                </c:pt>
                <c:pt idx="8">
                  <c:v>10.789553331626543</c:v>
                </c:pt>
                <c:pt idx="9">
                  <c:v>1.2544359757530756</c:v>
                </c:pt>
                <c:pt idx="10">
                  <c:v>-11.171970895439756</c:v>
                </c:pt>
                <c:pt idx="11">
                  <c:v>-25.642828189288515</c:v>
                </c:pt>
                <c:pt idx="12">
                  <c:v>-41.17197089543977</c:v>
                </c:pt>
                <c:pt idx="13">
                  <c:v>-56.701113601590997</c:v>
                </c:pt>
                <c:pt idx="14">
                  <c:v>-71.171970895439756</c:v>
                </c:pt>
                <c:pt idx="15">
                  <c:v>-83.598377766632609</c:v>
                </c:pt>
                <c:pt idx="16">
                  <c:v>-93.133495122506076</c:v>
                </c:pt>
                <c:pt idx="17">
                  <c:v>-99.127520472783857</c:v>
                </c:pt>
                <c:pt idx="18">
                  <c:v>-101.17197089543978</c:v>
                </c:pt>
                <c:pt idx="19">
                  <c:v>-99.127520472783885</c:v>
                </c:pt>
                <c:pt idx="20">
                  <c:v>-93.133495122506119</c:v>
                </c:pt>
                <c:pt idx="21">
                  <c:v>-83.598377766632638</c:v>
                </c:pt>
                <c:pt idx="22">
                  <c:v>-71.171970895439813</c:v>
                </c:pt>
                <c:pt idx="23">
                  <c:v>-56.701113601591075</c:v>
                </c:pt>
                <c:pt idx="24">
                  <c:v>-41.171970895439792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km'!$AY$58:$AY$82</c:f>
              <c:numCache>
                <c:formatCode>General</c:formatCode>
                <c:ptCount val="25"/>
                <c:pt idx="0">
                  <c:v>-7.1375441839276306</c:v>
                </c:pt>
                <c:pt idx="1">
                  <c:v>-9.1819946065835296</c:v>
                </c:pt>
                <c:pt idx="2">
                  <c:v>-15.17601995686131</c:v>
                </c:pt>
                <c:pt idx="3">
                  <c:v>-24.711137312734778</c:v>
                </c:pt>
                <c:pt idx="4">
                  <c:v>-37.137544183927623</c:v>
                </c:pt>
                <c:pt idx="5">
                  <c:v>-51.608401477776368</c:v>
                </c:pt>
                <c:pt idx="6">
                  <c:v>-67.137544183927631</c:v>
                </c:pt>
                <c:pt idx="7">
                  <c:v>-82.666686890078864</c:v>
                </c:pt>
                <c:pt idx="8">
                  <c:v>-97.137544183927616</c:v>
                </c:pt>
                <c:pt idx="9">
                  <c:v>-109.56395105512047</c:v>
                </c:pt>
                <c:pt idx="10">
                  <c:v>-119.09906841099394</c:v>
                </c:pt>
                <c:pt idx="11">
                  <c:v>-125.09309376127172</c:v>
                </c:pt>
                <c:pt idx="12">
                  <c:v>-127.13754418392763</c:v>
                </c:pt>
                <c:pt idx="13">
                  <c:v>-125.09309376127175</c:v>
                </c:pt>
                <c:pt idx="14">
                  <c:v>-119.09906841099397</c:v>
                </c:pt>
                <c:pt idx="15">
                  <c:v>-109.5639510551205</c:v>
                </c:pt>
                <c:pt idx="16">
                  <c:v>-97.137544183927659</c:v>
                </c:pt>
                <c:pt idx="17">
                  <c:v>-82.666686890078921</c:v>
                </c:pt>
                <c:pt idx="18">
                  <c:v>-67.137544183927645</c:v>
                </c:pt>
                <c:pt idx="19">
                  <c:v>-51.608401477776411</c:v>
                </c:pt>
                <c:pt idx="20">
                  <c:v>-37.137544183927673</c:v>
                </c:pt>
                <c:pt idx="21">
                  <c:v>-24.711137312734792</c:v>
                </c:pt>
                <c:pt idx="22">
                  <c:v>-15.176019956861325</c:v>
                </c:pt>
                <c:pt idx="23">
                  <c:v>-9.1819946065835438</c:v>
                </c:pt>
                <c:pt idx="24">
                  <c:v>-7.1375441839276306</c:v>
                </c:pt>
              </c:numCache>
            </c:numRef>
          </c:xVal>
          <c:yVal>
            <c:numRef>
              <c:f>'60 km'!$AZ$58:$AZ$82</c:f>
              <c:numCache>
                <c:formatCode>General</c:formatCode>
                <c:ptCount val="25"/>
                <c:pt idx="0">
                  <c:v>-144.51378039364454</c:v>
                </c:pt>
                <c:pt idx="1">
                  <c:v>-128.98463768749329</c:v>
                </c:pt>
                <c:pt idx="2">
                  <c:v>-114.51378039364454</c:v>
                </c:pt>
                <c:pt idx="3">
                  <c:v>-102.08737352245168</c:v>
                </c:pt>
                <c:pt idx="4">
                  <c:v>-92.552256166578218</c:v>
                </c:pt>
                <c:pt idx="5">
                  <c:v>-86.558230816300437</c:v>
                </c:pt>
                <c:pt idx="6">
                  <c:v>-84.513780393644538</c:v>
                </c:pt>
                <c:pt idx="7">
                  <c:v>-86.558230816300437</c:v>
                </c:pt>
                <c:pt idx="8">
                  <c:v>-92.552256166578218</c:v>
                </c:pt>
                <c:pt idx="9">
                  <c:v>-102.08737352245168</c:v>
                </c:pt>
                <c:pt idx="10">
                  <c:v>-114.51378039364451</c:v>
                </c:pt>
                <c:pt idx="11">
                  <c:v>-128.98463768749329</c:v>
                </c:pt>
                <c:pt idx="12">
                  <c:v>-144.51378039364454</c:v>
                </c:pt>
                <c:pt idx="13">
                  <c:v>-160.04292309979576</c:v>
                </c:pt>
                <c:pt idx="14">
                  <c:v>-174.51378039364451</c:v>
                </c:pt>
                <c:pt idx="15">
                  <c:v>-186.94018726483736</c:v>
                </c:pt>
                <c:pt idx="16">
                  <c:v>-196.47530462071086</c:v>
                </c:pt>
                <c:pt idx="17">
                  <c:v>-202.46932997098861</c:v>
                </c:pt>
                <c:pt idx="18">
                  <c:v>-204.51378039364454</c:v>
                </c:pt>
                <c:pt idx="19">
                  <c:v>-202.46932997098864</c:v>
                </c:pt>
                <c:pt idx="20">
                  <c:v>-196.47530462071089</c:v>
                </c:pt>
                <c:pt idx="21">
                  <c:v>-186.94018726483739</c:v>
                </c:pt>
                <c:pt idx="22">
                  <c:v>-174.51378039364457</c:v>
                </c:pt>
                <c:pt idx="23">
                  <c:v>-160.04292309979584</c:v>
                </c:pt>
                <c:pt idx="24">
                  <c:v>-144.51378039364457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'60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'60 km'!$BC$58:$BC$82</c:f>
              <c:numCache>
                <c:formatCode>General</c:formatCode>
                <c:ptCount val="25"/>
                <c:pt idx="0">
                  <c:v>191.22797538775629</c:v>
                </c:pt>
                <c:pt idx="1">
                  <c:v>189.18352496510039</c:v>
                </c:pt>
                <c:pt idx="2">
                  <c:v>183.18949961482261</c:v>
                </c:pt>
                <c:pt idx="3">
                  <c:v>173.65438225894914</c:v>
                </c:pt>
                <c:pt idx="4">
                  <c:v>161.22797538775629</c:v>
                </c:pt>
                <c:pt idx="5">
                  <c:v>146.75711809390754</c:v>
                </c:pt>
                <c:pt idx="6">
                  <c:v>131.22797538775629</c:v>
                </c:pt>
                <c:pt idx="7">
                  <c:v>115.69883268160505</c:v>
                </c:pt>
                <c:pt idx="8">
                  <c:v>101.2279753877563</c:v>
                </c:pt>
                <c:pt idx="9">
                  <c:v>88.801568516563435</c:v>
                </c:pt>
                <c:pt idx="10">
                  <c:v>79.266451160689982</c:v>
                </c:pt>
                <c:pt idx="11">
                  <c:v>73.272425810412187</c:v>
                </c:pt>
                <c:pt idx="12">
                  <c:v>71.227975387756288</c:v>
                </c:pt>
                <c:pt idx="13">
                  <c:v>73.272425810412187</c:v>
                </c:pt>
                <c:pt idx="14">
                  <c:v>79.266451160689968</c:v>
                </c:pt>
                <c:pt idx="15">
                  <c:v>88.801568516563407</c:v>
                </c:pt>
                <c:pt idx="16">
                  <c:v>101.22797538775626</c:v>
                </c:pt>
                <c:pt idx="17">
                  <c:v>115.698832681605</c:v>
                </c:pt>
                <c:pt idx="18">
                  <c:v>131.22797538775629</c:v>
                </c:pt>
                <c:pt idx="19">
                  <c:v>146.75711809390751</c:v>
                </c:pt>
                <c:pt idx="20">
                  <c:v>161.22797538775626</c:v>
                </c:pt>
                <c:pt idx="21">
                  <c:v>173.65438225894911</c:v>
                </c:pt>
                <c:pt idx="22">
                  <c:v>183.18949961482258</c:v>
                </c:pt>
                <c:pt idx="23">
                  <c:v>189.18352496510039</c:v>
                </c:pt>
                <c:pt idx="24">
                  <c:v>191.22797538775629</c:v>
                </c:pt>
              </c:numCache>
            </c:numRef>
          </c:xVal>
          <c:yVal>
            <c:numRef>
              <c:f>'60 km'!$BD$58:$BD$82</c:f>
              <c:numCache>
                <c:formatCode>General</c:formatCode>
                <c:ptCount val="25"/>
                <c:pt idx="0">
                  <c:v>87.949657234510582</c:v>
                </c:pt>
                <c:pt idx="1">
                  <c:v>103.47879994066183</c:v>
                </c:pt>
                <c:pt idx="2">
                  <c:v>117.94965723451058</c:v>
                </c:pt>
                <c:pt idx="3">
                  <c:v>130.37606410570342</c:v>
                </c:pt>
                <c:pt idx="4">
                  <c:v>139.91118146157689</c:v>
                </c:pt>
                <c:pt idx="5">
                  <c:v>145.90520681185467</c:v>
                </c:pt>
                <c:pt idx="6">
                  <c:v>147.9496572345106</c:v>
                </c:pt>
                <c:pt idx="7">
                  <c:v>145.90520681185467</c:v>
                </c:pt>
                <c:pt idx="8">
                  <c:v>139.91118146157692</c:v>
                </c:pt>
                <c:pt idx="9">
                  <c:v>130.37606410570345</c:v>
                </c:pt>
                <c:pt idx="10">
                  <c:v>117.9496572345106</c:v>
                </c:pt>
                <c:pt idx="11">
                  <c:v>103.47879994066184</c:v>
                </c:pt>
                <c:pt idx="12">
                  <c:v>87.949657234510596</c:v>
                </c:pt>
                <c:pt idx="13">
                  <c:v>72.420514528359362</c:v>
                </c:pt>
                <c:pt idx="14">
                  <c:v>57.949657234510596</c:v>
                </c:pt>
                <c:pt idx="15">
                  <c:v>45.523250363317757</c:v>
                </c:pt>
                <c:pt idx="16">
                  <c:v>35.988133007444276</c:v>
                </c:pt>
                <c:pt idx="17">
                  <c:v>29.994107657166495</c:v>
                </c:pt>
                <c:pt idx="18">
                  <c:v>27.949657234510582</c:v>
                </c:pt>
                <c:pt idx="19">
                  <c:v>29.994107657166474</c:v>
                </c:pt>
                <c:pt idx="20">
                  <c:v>35.98813300744424</c:v>
                </c:pt>
                <c:pt idx="21">
                  <c:v>45.523250363317722</c:v>
                </c:pt>
                <c:pt idx="22">
                  <c:v>57.949657234510553</c:v>
                </c:pt>
                <c:pt idx="23">
                  <c:v>72.420514528359291</c:v>
                </c:pt>
                <c:pt idx="24">
                  <c:v>87.949657234510568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'60 km'!$BE$58:$BE$82</c:f>
              <c:numCache>
                <c:formatCode>General</c:formatCode>
                <c:ptCount val="25"/>
                <c:pt idx="0">
                  <c:v>292.1423247428794</c:v>
                </c:pt>
                <c:pt idx="1">
                  <c:v>290.09787432022347</c:v>
                </c:pt>
                <c:pt idx="2">
                  <c:v>284.10384896994572</c:v>
                </c:pt>
                <c:pt idx="3">
                  <c:v>274.56873161407225</c:v>
                </c:pt>
                <c:pt idx="4">
                  <c:v>262.1423247428794</c:v>
                </c:pt>
                <c:pt idx="5">
                  <c:v>247.67146744903064</c:v>
                </c:pt>
                <c:pt idx="6">
                  <c:v>232.1423247428794</c:v>
                </c:pt>
                <c:pt idx="7">
                  <c:v>216.61318203672815</c:v>
                </c:pt>
                <c:pt idx="8">
                  <c:v>202.1423247428794</c:v>
                </c:pt>
                <c:pt idx="9">
                  <c:v>189.71591787168654</c:v>
                </c:pt>
                <c:pt idx="10">
                  <c:v>180.18080051581308</c:v>
                </c:pt>
                <c:pt idx="11">
                  <c:v>174.18677516553529</c:v>
                </c:pt>
                <c:pt idx="12">
                  <c:v>172.1423247428794</c:v>
                </c:pt>
                <c:pt idx="13">
                  <c:v>174.18677516553529</c:v>
                </c:pt>
                <c:pt idx="14">
                  <c:v>180.18080051581308</c:v>
                </c:pt>
                <c:pt idx="15">
                  <c:v>189.71591787168651</c:v>
                </c:pt>
                <c:pt idx="16">
                  <c:v>202.14232474287937</c:v>
                </c:pt>
                <c:pt idx="17">
                  <c:v>216.61318203672812</c:v>
                </c:pt>
                <c:pt idx="18">
                  <c:v>232.1423247428794</c:v>
                </c:pt>
                <c:pt idx="19">
                  <c:v>247.67146744903062</c:v>
                </c:pt>
                <c:pt idx="20">
                  <c:v>262.14232474287934</c:v>
                </c:pt>
                <c:pt idx="21">
                  <c:v>274.56873161407225</c:v>
                </c:pt>
                <c:pt idx="22">
                  <c:v>284.10384896994572</c:v>
                </c:pt>
                <c:pt idx="23">
                  <c:v>290.09787432022347</c:v>
                </c:pt>
                <c:pt idx="24">
                  <c:v>292.1423247428794</c:v>
                </c:pt>
              </c:numCache>
            </c:numRef>
          </c:xVal>
          <c:yVal>
            <c:numRef>
              <c:f>'60 km'!$BF$58:$BF$82</c:f>
              <c:numCache>
                <c:formatCode>General</c:formatCode>
                <c:ptCount val="25"/>
                <c:pt idx="0">
                  <c:v>263.51050591507607</c:v>
                </c:pt>
                <c:pt idx="1">
                  <c:v>279.03964862122729</c:v>
                </c:pt>
                <c:pt idx="2">
                  <c:v>293.51050591507607</c:v>
                </c:pt>
                <c:pt idx="3">
                  <c:v>305.93691278626892</c:v>
                </c:pt>
                <c:pt idx="4">
                  <c:v>315.47203014214239</c:v>
                </c:pt>
                <c:pt idx="5">
                  <c:v>321.46605549242014</c:v>
                </c:pt>
                <c:pt idx="6">
                  <c:v>323.51050591507607</c:v>
                </c:pt>
                <c:pt idx="7">
                  <c:v>321.4660554924202</c:v>
                </c:pt>
                <c:pt idx="8">
                  <c:v>315.47203014214239</c:v>
                </c:pt>
                <c:pt idx="9">
                  <c:v>305.93691278626892</c:v>
                </c:pt>
                <c:pt idx="10">
                  <c:v>293.51050591507607</c:v>
                </c:pt>
                <c:pt idx="11">
                  <c:v>279.03964862122734</c:v>
                </c:pt>
                <c:pt idx="12">
                  <c:v>263.51050591507607</c:v>
                </c:pt>
                <c:pt idx="13">
                  <c:v>247.98136320892485</c:v>
                </c:pt>
                <c:pt idx="14">
                  <c:v>233.5105059150761</c:v>
                </c:pt>
                <c:pt idx="15">
                  <c:v>221.08409904388324</c:v>
                </c:pt>
                <c:pt idx="16">
                  <c:v>211.54898168800975</c:v>
                </c:pt>
                <c:pt idx="17">
                  <c:v>205.55495633773199</c:v>
                </c:pt>
                <c:pt idx="18">
                  <c:v>203.51050591507607</c:v>
                </c:pt>
                <c:pt idx="19">
                  <c:v>205.55495633773197</c:v>
                </c:pt>
                <c:pt idx="20">
                  <c:v>211.54898168800972</c:v>
                </c:pt>
                <c:pt idx="21">
                  <c:v>221.08409904388321</c:v>
                </c:pt>
                <c:pt idx="22">
                  <c:v>233.51050591507604</c:v>
                </c:pt>
                <c:pt idx="23">
                  <c:v>247.98136320892476</c:v>
                </c:pt>
                <c:pt idx="24">
                  <c:v>263.51050591507607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'60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'60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02096"/>
        <c:axId val="334002488"/>
      </c:scatterChart>
      <c:valAx>
        <c:axId val="334002096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4002488"/>
        <c:crosses val="autoZero"/>
        <c:crossBetween val="midCat"/>
      </c:valAx>
      <c:valAx>
        <c:axId val="334002488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00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'70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'70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'70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'70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'70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'70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'70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'70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'70 km'!$BA$34:$BA$53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km'!$BB$34:$BB$53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-105.90482979056586</c:v>
                </c:pt>
              </c:numCache>
            </c:numRef>
          </c:xVal>
          <c:yVal>
            <c:numRef>
              <c:f>'70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-347.30707496224272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181.63111683401087</c:v>
                </c:pt>
              </c:numCache>
            </c:numRef>
          </c:xVal>
          <c:yVal>
            <c:numRef>
              <c:f>'70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58.205851611122341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'70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232.2224157174519</c:v>
                </c:pt>
              </c:numCache>
            </c:numRef>
          </c:xVal>
          <c:yVal>
            <c:numRef>
              <c:f>'70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260.23966335715977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137.93475310452601</c:v>
                </c:pt>
              </c:numCache>
            </c:numRef>
          </c:xVal>
          <c:yVal>
            <c:numRef>
              <c:f>'70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-4.6993925624362305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-73.463884568349329</c:v>
                </c:pt>
              </c:numCache>
            </c:numRef>
          </c:xVal>
          <c:yVal>
            <c:numRef>
              <c:f>'70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-132.69134300417755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'70 km'!$AM$58:$AM$82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km'!$AN$58:$AN$82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km'!$AO$58:$AO$82</c:f>
              <c:numCache>
                <c:formatCode>General</c:formatCode>
                <c:ptCount val="25"/>
                <c:pt idx="0">
                  <c:v>-35.904829790565856</c:v>
                </c:pt>
                <c:pt idx="1">
                  <c:v>-38.290021950331081</c:v>
                </c:pt>
                <c:pt idx="2">
                  <c:v>-45.283051525655146</c:v>
                </c:pt>
                <c:pt idx="3">
                  <c:v>-56.407355107507527</c:v>
                </c:pt>
                <c:pt idx="4">
                  <c:v>-70.904829790565856</c:v>
                </c:pt>
                <c:pt idx="5">
                  <c:v>-87.787496633389395</c:v>
                </c:pt>
                <c:pt idx="6">
                  <c:v>-105.90482979056586</c:v>
                </c:pt>
                <c:pt idx="7">
                  <c:v>-124.0221629477423</c:v>
                </c:pt>
                <c:pt idx="8">
                  <c:v>-140.90482979056583</c:v>
                </c:pt>
                <c:pt idx="9">
                  <c:v>-155.40230447362418</c:v>
                </c:pt>
                <c:pt idx="10">
                  <c:v>-166.52660805547654</c:v>
                </c:pt>
                <c:pt idx="11">
                  <c:v>-173.51963763080062</c:v>
                </c:pt>
                <c:pt idx="12">
                  <c:v>-175.90482979056586</c:v>
                </c:pt>
                <c:pt idx="13">
                  <c:v>-173.51963763080064</c:v>
                </c:pt>
                <c:pt idx="14">
                  <c:v>-166.52660805547657</c:v>
                </c:pt>
                <c:pt idx="15">
                  <c:v>-155.40230447362421</c:v>
                </c:pt>
                <c:pt idx="16">
                  <c:v>-140.90482979056588</c:v>
                </c:pt>
                <c:pt idx="17">
                  <c:v>-124.02216294774236</c:v>
                </c:pt>
                <c:pt idx="18">
                  <c:v>-105.90482979056587</c:v>
                </c:pt>
                <c:pt idx="19">
                  <c:v>-87.787496633389438</c:v>
                </c:pt>
                <c:pt idx="20">
                  <c:v>-70.904829790565913</c:v>
                </c:pt>
                <c:pt idx="21">
                  <c:v>-56.407355107507541</c:v>
                </c:pt>
                <c:pt idx="22">
                  <c:v>-45.283051525655168</c:v>
                </c:pt>
                <c:pt idx="23">
                  <c:v>-38.290021950331095</c:v>
                </c:pt>
                <c:pt idx="24">
                  <c:v>-35.904829790565856</c:v>
                </c:pt>
              </c:numCache>
            </c:numRef>
          </c:xVal>
          <c:yVal>
            <c:numRef>
              <c:f>'70 km'!$AP$58:$AP$82</c:f>
              <c:numCache>
                <c:formatCode>General</c:formatCode>
                <c:ptCount val="25"/>
                <c:pt idx="0">
                  <c:v>-347.30707496224272</c:v>
                </c:pt>
                <c:pt idx="1">
                  <c:v>-329.18974180506626</c:v>
                </c:pt>
                <c:pt idx="2">
                  <c:v>-312.30707496224272</c:v>
                </c:pt>
                <c:pt idx="3">
                  <c:v>-297.80960027918439</c:v>
                </c:pt>
                <c:pt idx="4">
                  <c:v>-286.68529669733203</c:v>
                </c:pt>
                <c:pt idx="5">
                  <c:v>-279.69226712200793</c:v>
                </c:pt>
                <c:pt idx="6">
                  <c:v>-277.30707496224272</c:v>
                </c:pt>
                <c:pt idx="7">
                  <c:v>-279.69226712200793</c:v>
                </c:pt>
                <c:pt idx="8">
                  <c:v>-286.68529669733203</c:v>
                </c:pt>
                <c:pt idx="9">
                  <c:v>-297.80960027918439</c:v>
                </c:pt>
                <c:pt idx="10">
                  <c:v>-312.30707496224272</c:v>
                </c:pt>
                <c:pt idx="11">
                  <c:v>-329.18974180506626</c:v>
                </c:pt>
                <c:pt idx="12">
                  <c:v>-347.30707496224272</c:v>
                </c:pt>
                <c:pt idx="13">
                  <c:v>-365.42440811941913</c:v>
                </c:pt>
                <c:pt idx="14">
                  <c:v>-382.30707496224272</c:v>
                </c:pt>
                <c:pt idx="15">
                  <c:v>-396.80454964530099</c:v>
                </c:pt>
                <c:pt idx="16">
                  <c:v>-407.92885322715341</c:v>
                </c:pt>
                <c:pt idx="17">
                  <c:v>-414.92188280247751</c:v>
                </c:pt>
                <c:pt idx="18">
                  <c:v>-417.30707496224272</c:v>
                </c:pt>
                <c:pt idx="19">
                  <c:v>-414.92188280247751</c:v>
                </c:pt>
                <c:pt idx="20">
                  <c:v>-407.92885322715347</c:v>
                </c:pt>
                <c:pt idx="21">
                  <c:v>-396.80454964530105</c:v>
                </c:pt>
                <c:pt idx="22">
                  <c:v>-382.30707496224272</c:v>
                </c:pt>
                <c:pt idx="23">
                  <c:v>-365.42440811941924</c:v>
                </c:pt>
                <c:pt idx="24">
                  <c:v>-347.30707496224272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'70 km'!$AQ$58:$AQ$82</c:f>
              <c:numCache>
                <c:formatCode>General</c:formatCode>
                <c:ptCount val="25"/>
                <c:pt idx="0">
                  <c:v>251.63111683401087</c:v>
                </c:pt>
                <c:pt idx="1">
                  <c:v>249.24592467424566</c:v>
                </c:pt>
                <c:pt idx="2">
                  <c:v>242.25289509892158</c:v>
                </c:pt>
                <c:pt idx="3">
                  <c:v>231.1285915170692</c:v>
                </c:pt>
                <c:pt idx="4">
                  <c:v>216.63111683401087</c:v>
                </c:pt>
                <c:pt idx="5">
                  <c:v>199.74844999118733</c:v>
                </c:pt>
                <c:pt idx="6">
                  <c:v>181.63111683401087</c:v>
                </c:pt>
                <c:pt idx="7">
                  <c:v>163.51378367683444</c:v>
                </c:pt>
                <c:pt idx="8">
                  <c:v>146.63111683401087</c:v>
                </c:pt>
                <c:pt idx="9">
                  <c:v>132.13364215095254</c:v>
                </c:pt>
                <c:pt idx="10">
                  <c:v>121.00933856910018</c:v>
                </c:pt>
                <c:pt idx="11">
                  <c:v>114.01630899377609</c:v>
                </c:pt>
                <c:pt idx="12">
                  <c:v>111.63111683401087</c:v>
                </c:pt>
                <c:pt idx="13">
                  <c:v>114.01630899377608</c:v>
                </c:pt>
                <c:pt idx="14">
                  <c:v>121.00933856910015</c:v>
                </c:pt>
                <c:pt idx="15">
                  <c:v>132.13364215095251</c:v>
                </c:pt>
                <c:pt idx="16">
                  <c:v>146.63111683401084</c:v>
                </c:pt>
                <c:pt idx="17">
                  <c:v>163.51378367683435</c:v>
                </c:pt>
                <c:pt idx="18">
                  <c:v>181.63111683401087</c:v>
                </c:pt>
                <c:pt idx="19">
                  <c:v>199.7484499911873</c:v>
                </c:pt>
                <c:pt idx="20">
                  <c:v>216.63111683401081</c:v>
                </c:pt>
                <c:pt idx="21">
                  <c:v>231.1285915170692</c:v>
                </c:pt>
                <c:pt idx="22">
                  <c:v>242.25289509892156</c:v>
                </c:pt>
                <c:pt idx="23">
                  <c:v>249.24592467424563</c:v>
                </c:pt>
                <c:pt idx="24">
                  <c:v>251.63111683401087</c:v>
                </c:pt>
              </c:numCache>
            </c:numRef>
          </c:xVal>
          <c:yVal>
            <c:numRef>
              <c:f>'70 km'!$AR$58:$AR$82</c:f>
              <c:numCache>
                <c:formatCode>General</c:formatCode>
                <c:ptCount val="25"/>
                <c:pt idx="0">
                  <c:v>58.205851611122341</c:v>
                </c:pt>
                <c:pt idx="1">
                  <c:v>76.323184768298802</c:v>
                </c:pt>
                <c:pt idx="2">
                  <c:v>93.205851611122341</c:v>
                </c:pt>
                <c:pt idx="3">
                  <c:v>107.70332629418067</c:v>
                </c:pt>
                <c:pt idx="4">
                  <c:v>118.82762987603304</c:v>
                </c:pt>
                <c:pt idx="5">
                  <c:v>125.82065945135712</c:v>
                </c:pt>
                <c:pt idx="6">
                  <c:v>128.20585161112234</c:v>
                </c:pt>
                <c:pt idx="7">
                  <c:v>125.82065945135712</c:v>
                </c:pt>
                <c:pt idx="8">
                  <c:v>118.82762987603306</c:v>
                </c:pt>
                <c:pt idx="9">
                  <c:v>107.70332629418067</c:v>
                </c:pt>
                <c:pt idx="10">
                  <c:v>93.20585161112237</c:v>
                </c:pt>
                <c:pt idx="11">
                  <c:v>76.323184768298816</c:v>
                </c:pt>
                <c:pt idx="12">
                  <c:v>58.205851611122348</c:v>
                </c:pt>
                <c:pt idx="13">
                  <c:v>40.088518453945916</c:v>
                </c:pt>
                <c:pt idx="14">
                  <c:v>23.205851611122362</c:v>
                </c:pt>
                <c:pt idx="15">
                  <c:v>8.7083769280640411</c:v>
                </c:pt>
                <c:pt idx="16">
                  <c:v>-2.4159266537883468</c:v>
                </c:pt>
                <c:pt idx="17">
                  <c:v>-9.4089562291124196</c:v>
                </c:pt>
                <c:pt idx="18">
                  <c:v>-11.794148388877659</c:v>
                </c:pt>
                <c:pt idx="19">
                  <c:v>-9.408956229112448</c:v>
                </c:pt>
                <c:pt idx="20">
                  <c:v>-2.4159266537883894</c:v>
                </c:pt>
                <c:pt idx="21">
                  <c:v>8.7083769280640055</c:v>
                </c:pt>
                <c:pt idx="22">
                  <c:v>23.205851611122313</c:v>
                </c:pt>
                <c:pt idx="23">
                  <c:v>40.088518453945831</c:v>
                </c:pt>
                <c:pt idx="24">
                  <c:v>58.205851611122327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km'!$AS$58:$AS$82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km'!$AT$58:$AT$82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'70 km'!$AW$58:$AW$82</c:f>
              <c:numCache>
                <c:formatCode>General</c:formatCode>
                <c:ptCount val="25"/>
                <c:pt idx="0">
                  <c:v>302.2224157174519</c:v>
                </c:pt>
                <c:pt idx="1">
                  <c:v>299.83722355768668</c:v>
                </c:pt>
                <c:pt idx="2">
                  <c:v>292.84419398236258</c:v>
                </c:pt>
                <c:pt idx="3">
                  <c:v>281.71989040051022</c:v>
                </c:pt>
                <c:pt idx="4">
                  <c:v>267.2224157174519</c:v>
                </c:pt>
                <c:pt idx="5">
                  <c:v>250.33974887462836</c:v>
                </c:pt>
                <c:pt idx="6">
                  <c:v>232.2224157174519</c:v>
                </c:pt>
                <c:pt idx="7">
                  <c:v>214.10508256027546</c:v>
                </c:pt>
                <c:pt idx="8">
                  <c:v>197.2224157174519</c:v>
                </c:pt>
                <c:pt idx="9">
                  <c:v>182.72494103439357</c:v>
                </c:pt>
                <c:pt idx="10">
                  <c:v>171.60063745254121</c:v>
                </c:pt>
                <c:pt idx="11">
                  <c:v>164.60760787721711</c:v>
                </c:pt>
                <c:pt idx="12">
                  <c:v>162.2224157174519</c:v>
                </c:pt>
                <c:pt idx="13">
                  <c:v>164.60760787721711</c:v>
                </c:pt>
                <c:pt idx="14">
                  <c:v>171.60063745254118</c:v>
                </c:pt>
                <c:pt idx="15">
                  <c:v>182.72494103439354</c:v>
                </c:pt>
                <c:pt idx="16">
                  <c:v>197.22241571745187</c:v>
                </c:pt>
                <c:pt idx="17">
                  <c:v>214.10508256027538</c:v>
                </c:pt>
                <c:pt idx="18">
                  <c:v>232.2224157174519</c:v>
                </c:pt>
                <c:pt idx="19">
                  <c:v>250.33974887462833</c:v>
                </c:pt>
                <c:pt idx="20">
                  <c:v>267.22241571745184</c:v>
                </c:pt>
                <c:pt idx="21">
                  <c:v>281.71989040051022</c:v>
                </c:pt>
                <c:pt idx="22">
                  <c:v>292.84419398236258</c:v>
                </c:pt>
                <c:pt idx="23">
                  <c:v>299.83722355768668</c:v>
                </c:pt>
                <c:pt idx="24">
                  <c:v>302.2224157174519</c:v>
                </c:pt>
              </c:numCache>
            </c:numRef>
          </c:xVal>
          <c:yVal>
            <c:numRef>
              <c:f>'70 km'!$AX$58:$AX$82</c:f>
              <c:numCache>
                <c:formatCode>General</c:formatCode>
                <c:ptCount val="25"/>
                <c:pt idx="0">
                  <c:v>260.23966335715977</c:v>
                </c:pt>
                <c:pt idx="1">
                  <c:v>278.35699651433623</c:v>
                </c:pt>
                <c:pt idx="2">
                  <c:v>295.23966335715977</c:v>
                </c:pt>
                <c:pt idx="3">
                  <c:v>309.7371380402181</c:v>
                </c:pt>
                <c:pt idx="4">
                  <c:v>320.86144162207046</c:v>
                </c:pt>
                <c:pt idx="5">
                  <c:v>327.85447119739456</c:v>
                </c:pt>
                <c:pt idx="6">
                  <c:v>330.23966335715977</c:v>
                </c:pt>
                <c:pt idx="7">
                  <c:v>327.85447119739456</c:v>
                </c:pt>
                <c:pt idx="8">
                  <c:v>320.86144162207046</c:v>
                </c:pt>
                <c:pt idx="9">
                  <c:v>309.7371380402181</c:v>
                </c:pt>
                <c:pt idx="10">
                  <c:v>295.23966335715977</c:v>
                </c:pt>
                <c:pt idx="11">
                  <c:v>278.35699651433623</c:v>
                </c:pt>
                <c:pt idx="12">
                  <c:v>260.23966335715977</c:v>
                </c:pt>
                <c:pt idx="13">
                  <c:v>242.12233019998334</c:v>
                </c:pt>
                <c:pt idx="14">
                  <c:v>225.2396633571598</c:v>
                </c:pt>
                <c:pt idx="15">
                  <c:v>210.74218867410147</c:v>
                </c:pt>
                <c:pt idx="16">
                  <c:v>199.61788509224908</c:v>
                </c:pt>
                <c:pt idx="17">
                  <c:v>192.62485551692501</c:v>
                </c:pt>
                <c:pt idx="18">
                  <c:v>190.23966335715977</c:v>
                </c:pt>
                <c:pt idx="19">
                  <c:v>192.62485551692498</c:v>
                </c:pt>
                <c:pt idx="20">
                  <c:v>199.61788509224903</c:v>
                </c:pt>
                <c:pt idx="21">
                  <c:v>210.74218867410144</c:v>
                </c:pt>
                <c:pt idx="22">
                  <c:v>225.23966335715974</c:v>
                </c:pt>
                <c:pt idx="23">
                  <c:v>242.12233019998325</c:v>
                </c:pt>
                <c:pt idx="24">
                  <c:v>260.23966335715977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'70 km'!$BA$58:$BA$82</c:f>
              <c:numCache>
                <c:formatCode>General</c:formatCode>
                <c:ptCount val="25"/>
                <c:pt idx="0">
                  <c:v>207.93475310452601</c:v>
                </c:pt>
                <c:pt idx="1">
                  <c:v>205.5495609447608</c:v>
                </c:pt>
                <c:pt idx="2">
                  <c:v>198.55653136943673</c:v>
                </c:pt>
                <c:pt idx="3">
                  <c:v>187.43222778758434</c:v>
                </c:pt>
                <c:pt idx="4">
                  <c:v>172.93475310452601</c:v>
                </c:pt>
                <c:pt idx="5">
                  <c:v>156.05208626170247</c:v>
                </c:pt>
                <c:pt idx="6">
                  <c:v>137.93475310452601</c:v>
                </c:pt>
                <c:pt idx="7">
                  <c:v>119.81741994734956</c:v>
                </c:pt>
                <c:pt idx="8">
                  <c:v>102.93475310452602</c:v>
                </c:pt>
                <c:pt idx="9">
                  <c:v>88.437278421467681</c:v>
                </c:pt>
                <c:pt idx="10">
                  <c:v>77.312974839615322</c:v>
                </c:pt>
                <c:pt idx="11">
                  <c:v>70.319945264291235</c:v>
                </c:pt>
                <c:pt idx="12">
                  <c:v>67.93475310452601</c:v>
                </c:pt>
                <c:pt idx="13">
                  <c:v>70.319945264291221</c:v>
                </c:pt>
                <c:pt idx="14">
                  <c:v>77.312974839615293</c:v>
                </c:pt>
                <c:pt idx="15">
                  <c:v>88.437278421467653</c:v>
                </c:pt>
                <c:pt idx="16">
                  <c:v>102.93475310452598</c:v>
                </c:pt>
                <c:pt idx="17">
                  <c:v>119.81741994734951</c:v>
                </c:pt>
                <c:pt idx="18">
                  <c:v>137.93475310452601</c:v>
                </c:pt>
                <c:pt idx="19">
                  <c:v>156.05208626170244</c:v>
                </c:pt>
                <c:pt idx="20">
                  <c:v>172.93475310452595</c:v>
                </c:pt>
                <c:pt idx="21">
                  <c:v>187.43222778758434</c:v>
                </c:pt>
                <c:pt idx="22">
                  <c:v>198.5565313694367</c:v>
                </c:pt>
                <c:pt idx="23">
                  <c:v>205.54956094476077</c:v>
                </c:pt>
                <c:pt idx="24">
                  <c:v>207.93475310452601</c:v>
                </c:pt>
              </c:numCache>
            </c:numRef>
          </c:xVal>
          <c:yVal>
            <c:numRef>
              <c:f>'70 km'!$BB$58:$BB$82</c:f>
              <c:numCache>
                <c:formatCode>General</c:formatCode>
                <c:ptCount val="25"/>
                <c:pt idx="0">
                  <c:v>-4.6993925624362305</c:v>
                </c:pt>
                <c:pt idx="1">
                  <c:v>13.417940594740223</c:v>
                </c:pt>
                <c:pt idx="2">
                  <c:v>30.300607437563762</c:v>
                </c:pt>
                <c:pt idx="3">
                  <c:v>44.798082120622091</c:v>
                </c:pt>
                <c:pt idx="4">
                  <c:v>55.922385702474472</c:v>
                </c:pt>
                <c:pt idx="5">
                  <c:v>62.915415277798544</c:v>
                </c:pt>
                <c:pt idx="6">
                  <c:v>65.30060743756377</c:v>
                </c:pt>
                <c:pt idx="7">
                  <c:v>62.915415277798544</c:v>
                </c:pt>
                <c:pt idx="8">
                  <c:v>55.922385702474479</c:v>
                </c:pt>
                <c:pt idx="9">
                  <c:v>44.798082120622098</c:v>
                </c:pt>
                <c:pt idx="10">
                  <c:v>30.300607437563791</c:v>
                </c:pt>
                <c:pt idx="11">
                  <c:v>13.417940594740241</c:v>
                </c:pt>
                <c:pt idx="12">
                  <c:v>-4.6993925624362216</c:v>
                </c:pt>
                <c:pt idx="13">
                  <c:v>-22.816725719612656</c:v>
                </c:pt>
                <c:pt idx="14">
                  <c:v>-39.699392562436209</c:v>
                </c:pt>
                <c:pt idx="15">
                  <c:v>-54.196867245494531</c:v>
                </c:pt>
                <c:pt idx="16">
                  <c:v>-65.321170827346918</c:v>
                </c:pt>
                <c:pt idx="17">
                  <c:v>-72.314200402670991</c:v>
                </c:pt>
                <c:pt idx="18">
                  <c:v>-74.69939256243623</c:v>
                </c:pt>
                <c:pt idx="19">
                  <c:v>-72.31420040267102</c:v>
                </c:pt>
                <c:pt idx="20">
                  <c:v>-65.321170827346961</c:v>
                </c:pt>
                <c:pt idx="21">
                  <c:v>-54.196867245494566</c:v>
                </c:pt>
                <c:pt idx="22">
                  <c:v>-39.699392562436259</c:v>
                </c:pt>
                <c:pt idx="23">
                  <c:v>-22.816725719612741</c:v>
                </c:pt>
                <c:pt idx="24">
                  <c:v>-4.6993925624362474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'70 km'!$BC$58:$BC$82</c:f>
              <c:numCache>
                <c:formatCode>General</c:formatCode>
                <c:ptCount val="25"/>
                <c:pt idx="0">
                  <c:v>-3.4638845683493287</c:v>
                </c:pt>
                <c:pt idx="1">
                  <c:v>-5.8490767281145537</c:v>
                </c:pt>
                <c:pt idx="2">
                  <c:v>-12.842106303438619</c:v>
                </c:pt>
                <c:pt idx="3">
                  <c:v>-23.966409885291</c:v>
                </c:pt>
                <c:pt idx="4">
                  <c:v>-38.463884568349322</c:v>
                </c:pt>
                <c:pt idx="5">
                  <c:v>-55.346551411172861</c:v>
                </c:pt>
                <c:pt idx="6">
                  <c:v>-73.463884568349329</c:v>
                </c:pt>
                <c:pt idx="7">
                  <c:v>-91.581217725525775</c:v>
                </c:pt>
                <c:pt idx="8">
                  <c:v>-108.46388456834931</c:v>
                </c:pt>
                <c:pt idx="9">
                  <c:v>-122.96135925140766</c:v>
                </c:pt>
                <c:pt idx="10">
                  <c:v>-134.08566283326002</c:v>
                </c:pt>
                <c:pt idx="11">
                  <c:v>-141.07869240858412</c:v>
                </c:pt>
                <c:pt idx="12">
                  <c:v>-143.46388456834933</c:v>
                </c:pt>
                <c:pt idx="13">
                  <c:v>-141.07869240858412</c:v>
                </c:pt>
                <c:pt idx="14">
                  <c:v>-134.08566283326005</c:v>
                </c:pt>
                <c:pt idx="15">
                  <c:v>-122.96135925140769</c:v>
                </c:pt>
                <c:pt idx="16">
                  <c:v>-108.46388456834936</c:v>
                </c:pt>
                <c:pt idx="17">
                  <c:v>-91.581217725525832</c:v>
                </c:pt>
                <c:pt idx="18">
                  <c:v>-73.463884568349343</c:v>
                </c:pt>
                <c:pt idx="19">
                  <c:v>-55.346551411172911</c:v>
                </c:pt>
                <c:pt idx="20">
                  <c:v>-38.463884568349378</c:v>
                </c:pt>
                <c:pt idx="21">
                  <c:v>-23.966409885291014</c:v>
                </c:pt>
                <c:pt idx="22">
                  <c:v>-12.842106303438641</c:v>
                </c:pt>
                <c:pt idx="23">
                  <c:v>-5.8490767281145679</c:v>
                </c:pt>
                <c:pt idx="24">
                  <c:v>-3.4638845683493287</c:v>
                </c:pt>
              </c:numCache>
            </c:numRef>
          </c:xVal>
          <c:yVal>
            <c:numRef>
              <c:f>'70 km'!$BD$58:$BD$82</c:f>
              <c:numCache>
                <c:formatCode>General</c:formatCode>
                <c:ptCount val="25"/>
                <c:pt idx="0">
                  <c:v>-132.69134300417755</c:v>
                </c:pt>
                <c:pt idx="1">
                  <c:v>-114.57400984700109</c:v>
                </c:pt>
                <c:pt idx="2">
                  <c:v>-97.691343004177554</c:v>
                </c:pt>
                <c:pt idx="3">
                  <c:v>-83.193868321119226</c:v>
                </c:pt>
                <c:pt idx="4">
                  <c:v>-72.069564739266852</c:v>
                </c:pt>
                <c:pt idx="5">
                  <c:v>-65.076535163942779</c:v>
                </c:pt>
                <c:pt idx="6">
                  <c:v>-62.691343004177554</c:v>
                </c:pt>
                <c:pt idx="7">
                  <c:v>-65.076535163942779</c:v>
                </c:pt>
                <c:pt idx="8">
                  <c:v>-72.069564739266838</c:v>
                </c:pt>
                <c:pt idx="9">
                  <c:v>-83.193868321119226</c:v>
                </c:pt>
                <c:pt idx="10">
                  <c:v>-97.691343004177526</c:v>
                </c:pt>
                <c:pt idx="11">
                  <c:v>-114.57400984700108</c:v>
                </c:pt>
                <c:pt idx="12">
                  <c:v>-132.69134300417755</c:v>
                </c:pt>
                <c:pt idx="13">
                  <c:v>-150.80867616135399</c:v>
                </c:pt>
                <c:pt idx="14">
                  <c:v>-167.69134300417753</c:v>
                </c:pt>
                <c:pt idx="15">
                  <c:v>-182.18881768723585</c:v>
                </c:pt>
                <c:pt idx="16">
                  <c:v>-193.31312126908824</c:v>
                </c:pt>
                <c:pt idx="17">
                  <c:v>-200.30615084441231</c:v>
                </c:pt>
                <c:pt idx="18">
                  <c:v>-202.69134300417755</c:v>
                </c:pt>
                <c:pt idx="19">
                  <c:v>-200.30615084441234</c:v>
                </c:pt>
                <c:pt idx="20">
                  <c:v>-193.3131212690883</c:v>
                </c:pt>
                <c:pt idx="21">
                  <c:v>-182.18881768723588</c:v>
                </c:pt>
                <c:pt idx="22">
                  <c:v>-167.69134300417758</c:v>
                </c:pt>
                <c:pt idx="23">
                  <c:v>-150.80867616135407</c:v>
                </c:pt>
                <c:pt idx="24">
                  <c:v>-132.69134300417758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'70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'70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03664"/>
        <c:axId val="334005624"/>
      </c:scatterChart>
      <c:valAx>
        <c:axId val="334003664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4005624"/>
        <c:crosses val="autoZero"/>
        <c:crossBetween val="midCat"/>
      </c:valAx>
      <c:valAx>
        <c:axId val="334005624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003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'80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'80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'80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'80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'80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'80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'80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'80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'80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182.21696768198655</c:v>
                </c:pt>
              </c:numCache>
            </c:numRef>
          </c:xVal>
          <c:yVal>
            <c:numRef>
              <c:f>'80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46.860750097517226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'80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146.07024363322688</c:v>
                </c:pt>
              </c:numCache>
            </c:numRef>
          </c:xVal>
          <c:yVal>
            <c:numRef>
              <c:f>'80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4.6624012722013743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-100.28747405387708</c:v>
                </c:pt>
              </c:numCache>
            </c:numRef>
          </c:xVal>
          <c:yVal>
            <c:numRef>
              <c:f>'80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-276.03022968551693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233.37295969318015</c:v>
                </c:pt>
              </c:numCache>
            </c:numRef>
          </c:xVal>
          <c:yVal>
            <c:numRef>
              <c:f>'80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258.26375720238428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'80 km'!$AM$58:$AM$82</c:f>
              <c:numCache>
                <c:formatCode>General</c:formatCode>
                <c:ptCount val="25"/>
                <c:pt idx="0">
                  <c:v>262.21696768198655</c:v>
                </c:pt>
                <c:pt idx="1">
                  <c:v>259.49103378511199</c:v>
                </c:pt>
                <c:pt idx="2">
                  <c:v>251.49899998474166</c:v>
                </c:pt>
                <c:pt idx="3">
                  <c:v>238.78551017691035</c:v>
                </c:pt>
                <c:pt idx="4">
                  <c:v>222.21696768198655</c:v>
                </c:pt>
                <c:pt idx="5">
                  <c:v>202.92249129018822</c:v>
                </c:pt>
                <c:pt idx="6">
                  <c:v>182.21696768198655</c:v>
                </c:pt>
                <c:pt idx="7">
                  <c:v>161.5114440737849</c:v>
                </c:pt>
                <c:pt idx="8">
                  <c:v>142.21696768198655</c:v>
                </c:pt>
                <c:pt idx="9">
                  <c:v>125.64842518706274</c:v>
                </c:pt>
                <c:pt idx="10">
                  <c:v>112.93493537923146</c:v>
                </c:pt>
                <c:pt idx="11">
                  <c:v>104.9429015788611</c:v>
                </c:pt>
                <c:pt idx="12">
                  <c:v>102.21696768198655</c:v>
                </c:pt>
                <c:pt idx="13">
                  <c:v>104.94290157886107</c:v>
                </c:pt>
                <c:pt idx="14">
                  <c:v>112.93493537923143</c:v>
                </c:pt>
                <c:pt idx="15">
                  <c:v>125.64842518706271</c:v>
                </c:pt>
                <c:pt idx="16">
                  <c:v>142.21696768198652</c:v>
                </c:pt>
                <c:pt idx="17">
                  <c:v>161.51144407378482</c:v>
                </c:pt>
                <c:pt idx="18">
                  <c:v>182.21696768198652</c:v>
                </c:pt>
                <c:pt idx="19">
                  <c:v>202.92249129018816</c:v>
                </c:pt>
                <c:pt idx="20">
                  <c:v>222.21696768198649</c:v>
                </c:pt>
                <c:pt idx="21">
                  <c:v>238.78551017691035</c:v>
                </c:pt>
                <c:pt idx="22">
                  <c:v>251.4989999847416</c:v>
                </c:pt>
                <c:pt idx="23">
                  <c:v>259.49103378511199</c:v>
                </c:pt>
                <c:pt idx="24">
                  <c:v>262.21696768198655</c:v>
                </c:pt>
              </c:numCache>
            </c:numRef>
          </c:xVal>
          <c:yVal>
            <c:numRef>
              <c:f>'80 km'!$AN$58:$AN$82</c:f>
              <c:numCache>
                <c:formatCode>General</c:formatCode>
                <c:ptCount val="25"/>
                <c:pt idx="0">
                  <c:v>46.860750097517226</c:v>
                </c:pt>
                <c:pt idx="1">
                  <c:v>67.566273705718885</c:v>
                </c:pt>
                <c:pt idx="2">
                  <c:v>86.860750097517212</c:v>
                </c:pt>
                <c:pt idx="3">
                  <c:v>103.42929259244102</c:v>
                </c:pt>
                <c:pt idx="4">
                  <c:v>116.14278240027231</c:v>
                </c:pt>
                <c:pt idx="5">
                  <c:v>124.13481620064267</c:v>
                </c:pt>
                <c:pt idx="6">
                  <c:v>126.86075009751723</c:v>
                </c:pt>
                <c:pt idx="7">
                  <c:v>124.13481620064269</c:v>
                </c:pt>
                <c:pt idx="8">
                  <c:v>116.14278240027232</c:v>
                </c:pt>
                <c:pt idx="9">
                  <c:v>103.42929259244103</c:v>
                </c:pt>
                <c:pt idx="10">
                  <c:v>86.860750097517254</c:v>
                </c:pt>
                <c:pt idx="11">
                  <c:v>67.566273705718913</c:v>
                </c:pt>
                <c:pt idx="12">
                  <c:v>46.860750097517233</c:v>
                </c:pt>
                <c:pt idx="13">
                  <c:v>26.155226489315599</c:v>
                </c:pt>
                <c:pt idx="14">
                  <c:v>6.8607500975172471</c:v>
                </c:pt>
                <c:pt idx="15">
                  <c:v>-9.7077923974065428</c:v>
                </c:pt>
                <c:pt idx="16">
                  <c:v>-22.421282205237844</c:v>
                </c:pt>
                <c:pt idx="17">
                  <c:v>-30.413316005608223</c:v>
                </c:pt>
                <c:pt idx="18">
                  <c:v>-33.139249902482774</c:v>
                </c:pt>
                <c:pt idx="19">
                  <c:v>-30.413316005608252</c:v>
                </c:pt>
                <c:pt idx="20">
                  <c:v>-22.421282205237901</c:v>
                </c:pt>
                <c:pt idx="21">
                  <c:v>-9.7077923974065925</c:v>
                </c:pt>
                <c:pt idx="22">
                  <c:v>6.8607500975171902</c:v>
                </c:pt>
                <c:pt idx="23">
                  <c:v>26.155226489315499</c:v>
                </c:pt>
                <c:pt idx="24">
                  <c:v>46.860750097517204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'80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km'!$AS$58:$AS$82</c:f>
              <c:numCache>
                <c:formatCode>General</c:formatCode>
                <c:ptCount val="25"/>
                <c:pt idx="0">
                  <c:v>226.07024363322688</c:v>
                </c:pt>
                <c:pt idx="1">
                  <c:v>223.34430973635233</c:v>
                </c:pt>
                <c:pt idx="2">
                  <c:v>215.35227593598199</c:v>
                </c:pt>
                <c:pt idx="3">
                  <c:v>202.63878612815068</c:v>
                </c:pt>
                <c:pt idx="4">
                  <c:v>186.07024363322688</c:v>
                </c:pt>
                <c:pt idx="5">
                  <c:v>166.77576724142855</c:v>
                </c:pt>
                <c:pt idx="6">
                  <c:v>146.07024363322688</c:v>
                </c:pt>
                <c:pt idx="7">
                  <c:v>125.36472002502524</c:v>
                </c:pt>
                <c:pt idx="8">
                  <c:v>106.07024363322689</c:v>
                </c:pt>
                <c:pt idx="9">
                  <c:v>89.501701138303076</c:v>
                </c:pt>
                <c:pt idx="10">
                  <c:v>76.788211330471796</c:v>
                </c:pt>
                <c:pt idx="11">
                  <c:v>68.796177530101431</c:v>
                </c:pt>
                <c:pt idx="12">
                  <c:v>66.07024363322688</c:v>
                </c:pt>
                <c:pt idx="13">
                  <c:v>68.796177530101403</c:v>
                </c:pt>
                <c:pt idx="14">
                  <c:v>76.788211330471768</c:v>
                </c:pt>
                <c:pt idx="15">
                  <c:v>89.501701138303048</c:v>
                </c:pt>
                <c:pt idx="16">
                  <c:v>106.07024363322685</c:v>
                </c:pt>
                <c:pt idx="17">
                  <c:v>125.36472002502515</c:v>
                </c:pt>
                <c:pt idx="18">
                  <c:v>146.07024363322685</c:v>
                </c:pt>
                <c:pt idx="19">
                  <c:v>166.7757672414285</c:v>
                </c:pt>
                <c:pt idx="20">
                  <c:v>186.07024363322682</c:v>
                </c:pt>
                <c:pt idx="21">
                  <c:v>202.63878612815068</c:v>
                </c:pt>
                <c:pt idx="22">
                  <c:v>215.35227593598194</c:v>
                </c:pt>
                <c:pt idx="23">
                  <c:v>223.34430973635233</c:v>
                </c:pt>
                <c:pt idx="24">
                  <c:v>226.07024363322688</c:v>
                </c:pt>
              </c:numCache>
            </c:numRef>
          </c:xVal>
          <c:yVal>
            <c:numRef>
              <c:f>'80 km'!$AT$58:$AT$82</c:f>
              <c:numCache>
                <c:formatCode>General</c:formatCode>
                <c:ptCount val="25"/>
                <c:pt idx="0">
                  <c:v>4.6624012722013743</c:v>
                </c:pt>
                <c:pt idx="1">
                  <c:v>25.367924880403034</c:v>
                </c:pt>
                <c:pt idx="2">
                  <c:v>44.662401272201365</c:v>
                </c:pt>
                <c:pt idx="3">
                  <c:v>61.230943767125169</c:v>
                </c:pt>
                <c:pt idx="4">
                  <c:v>73.944433574956463</c:v>
                </c:pt>
                <c:pt idx="5">
                  <c:v>81.936467375326828</c:v>
                </c:pt>
                <c:pt idx="6">
                  <c:v>84.662401272201379</c:v>
                </c:pt>
                <c:pt idx="7">
                  <c:v>81.936467375326842</c:v>
                </c:pt>
                <c:pt idx="8">
                  <c:v>73.944433574956477</c:v>
                </c:pt>
                <c:pt idx="9">
                  <c:v>61.230943767125176</c:v>
                </c:pt>
                <c:pt idx="10">
                  <c:v>44.6624012722014</c:v>
                </c:pt>
                <c:pt idx="11">
                  <c:v>25.367924880403056</c:v>
                </c:pt>
                <c:pt idx="12">
                  <c:v>4.6624012722013841</c:v>
                </c:pt>
                <c:pt idx="13">
                  <c:v>-16.043122336000252</c:v>
                </c:pt>
                <c:pt idx="14">
                  <c:v>-35.337598727798607</c:v>
                </c:pt>
                <c:pt idx="15">
                  <c:v>-51.906141222722397</c:v>
                </c:pt>
                <c:pt idx="16">
                  <c:v>-64.619631030553691</c:v>
                </c:pt>
                <c:pt idx="17">
                  <c:v>-72.61166483092407</c:v>
                </c:pt>
                <c:pt idx="18">
                  <c:v>-75.337598727798621</c:v>
                </c:pt>
                <c:pt idx="19">
                  <c:v>-72.611664830924099</c:v>
                </c:pt>
                <c:pt idx="20">
                  <c:v>-64.619631030553748</c:v>
                </c:pt>
                <c:pt idx="21">
                  <c:v>-51.906141222722447</c:v>
                </c:pt>
                <c:pt idx="22">
                  <c:v>-35.337598727798664</c:v>
                </c:pt>
                <c:pt idx="23">
                  <c:v>-16.043122336000351</c:v>
                </c:pt>
                <c:pt idx="24">
                  <c:v>4.6624012722013548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km'!$AU$58:$AU$82</c:f>
              <c:numCache>
                <c:formatCode>General</c:formatCode>
                <c:ptCount val="25"/>
                <c:pt idx="0">
                  <c:v>-20.287474053877077</c:v>
                </c:pt>
                <c:pt idx="1">
                  <c:v>-23.013407950751613</c:v>
                </c:pt>
                <c:pt idx="2">
                  <c:v>-31.005441751121978</c:v>
                </c:pt>
                <c:pt idx="3">
                  <c:v>-43.718931558953273</c:v>
                </c:pt>
                <c:pt idx="4">
                  <c:v>-60.287474053877069</c:v>
                </c:pt>
                <c:pt idx="5">
                  <c:v>-79.581950445675403</c:v>
                </c:pt>
                <c:pt idx="6">
                  <c:v>-100.28747405387708</c:v>
                </c:pt>
                <c:pt idx="7">
                  <c:v>-120.99299766207872</c:v>
                </c:pt>
                <c:pt idx="8">
                  <c:v>-140.28747405387708</c:v>
                </c:pt>
                <c:pt idx="9">
                  <c:v>-156.85601654880088</c:v>
                </c:pt>
                <c:pt idx="10">
                  <c:v>-169.56950635663216</c:v>
                </c:pt>
                <c:pt idx="11">
                  <c:v>-177.56154015700253</c:v>
                </c:pt>
                <c:pt idx="12">
                  <c:v>-180.28747405387708</c:v>
                </c:pt>
                <c:pt idx="13">
                  <c:v>-177.56154015700255</c:v>
                </c:pt>
                <c:pt idx="14">
                  <c:v>-169.56950635663219</c:v>
                </c:pt>
                <c:pt idx="15">
                  <c:v>-156.85601654880091</c:v>
                </c:pt>
                <c:pt idx="16">
                  <c:v>-140.28747405387711</c:v>
                </c:pt>
                <c:pt idx="17">
                  <c:v>-120.99299766207881</c:v>
                </c:pt>
                <c:pt idx="18">
                  <c:v>-100.28747405387709</c:v>
                </c:pt>
                <c:pt idx="19">
                  <c:v>-79.58195044567546</c:v>
                </c:pt>
                <c:pt idx="20">
                  <c:v>-60.287474053877133</c:v>
                </c:pt>
                <c:pt idx="21">
                  <c:v>-43.718931558953287</c:v>
                </c:pt>
                <c:pt idx="22">
                  <c:v>-31.005441751122007</c:v>
                </c:pt>
                <c:pt idx="23">
                  <c:v>-23.013407950751628</c:v>
                </c:pt>
                <c:pt idx="24">
                  <c:v>-20.287474053877077</c:v>
                </c:pt>
              </c:numCache>
            </c:numRef>
          </c:xVal>
          <c:yVal>
            <c:numRef>
              <c:f>'80 km'!$AV$58:$AV$82</c:f>
              <c:numCache>
                <c:formatCode>General</c:formatCode>
                <c:ptCount val="25"/>
                <c:pt idx="0">
                  <c:v>-276.03022968551693</c:v>
                </c:pt>
                <c:pt idx="1">
                  <c:v>-255.32470607731528</c:v>
                </c:pt>
                <c:pt idx="2">
                  <c:v>-236.03022968551693</c:v>
                </c:pt>
                <c:pt idx="3">
                  <c:v>-219.46168719059312</c:v>
                </c:pt>
                <c:pt idx="4">
                  <c:v>-206.74819738276184</c:v>
                </c:pt>
                <c:pt idx="5">
                  <c:v>-198.75616358239148</c:v>
                </c:pt>
                <c:pt idx="6">
                  <c:v>-196.03022968551693</c:v>
                </c:pt>
                <c:pt idx="7">
                  <c:v>-198.75616358239148</c:v>
                </c:pt>
                <c:pt idx="8">
                  <c:v>-206.74819738276182</c:v>
                </c:pt>
                <c:pt idx="9">
                  <c:v>-219.46168719059312</c:v>
                </c:pt>
                <c:pt idx="10">
                  <c:v>-236.0302296855169</c:v>
                </c:pt>
                <c:pt idx="11">
                  <c:v>-255.32470607731526</c:v>
                </c:pt>
                <c:pt idx="12">
                  <c:v>-276.03022968551693</c:v>
                </c:pt>
                <c:pt idx="13">
                  <c:v>-296.73575329371857</c:v>
                </c:pt>
                <c:pt idx="14">
                  <c:v>-316.03022968551693</c:v>
                </c:pt>
                <c:pt idx="15">
                  <c:v>-332.59877218044068</c:v>
                </c:pt>
                <c:pt idx="16">
                  <c:v>-345.31226198827198</c:v>
                </c:pt>
                <c:pt idx="17">
                  <c:v>-353.30429578864238</c:v>
                </c:pt>
                <c:pt idx="18">
                  <c:v>-356.03022968551693</c:v>
                </c:pt>
                <c:pt idx="19">
                  <c:v>-353.30429578864243</c:v>
                </c:pt>
                <c:pt idx="20">
                  <c:v>-345.31226198827204</c:v>
                </c:pt>
                <c:pt idx="21">
                  <c:v>-332.59877218044073</c:v>
                </c:pt>
                <c:pt idx="22">
                  <c:v>-316.03022968551699</c:v>
                </c:pt>
                <c:pt idx="23">
                  <c:v>-296.73575329371863</c:v>
                </c:pt>
                <c:pt idx="24">
                  <c:v>-276.03022968551693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'80 km'!$AW$58:$AW$82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km'!$AX$58:$AX$82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'80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'80 km'!$BC$58:$BC$82</c:f>
              <c:numCache>
                <c:formatCode>General</c:formatCode>
                <c:ptCount val="25"/>
                <c:pt idx="0">
                  <c:v>313.37295969318018</c:v>
                </c:pt>
                <c:pt idx="1">
                  <c:v>310.64702579630563</c:v>
                </c:pt>
                <c:pt idx="2">
                  <c:v>302.65499199593523</c:v>
                </c:pt>
                <c:pt idx="3">
                  <c:v>289.94150218810398</c:v>
                </c:pt>
                <c:pt idx="4">
                  <c:v>273.37295969318018</c:v>
                </c:pt>
                <c:pt idx="5">
                  <c:v>254.07848330138182</c:v>
                </c:pt>
                <c:pt idx="6">
                  <c:v>233.37295969318015</c:v>
                </c:pt>
                <c:pt idx="7">
                  <c:v>212.6674360849785</c:v>
                </c:pt>
                <c:pt idx="8">
                  <c:v>193.37295969318018</c:v>
                </c:pt>
                <c:pt idx="9">
                  <c:v>176.80441719825635</c:v>
                </c:pt>
                <c:pt idx="10">
                  <c:v>164.09092739042507</c:v>
                </c:pt>
                <c:pt idx="11">
                  <c:v>156.0988935900547</c:v>
                </c:pt>
                <c:pt idx="12">
                  <c:v>153.37295969318015</c:v>
                </c:pt>
                <c:pt idx="13">
                  <c:v>156.09889359005467</c:v>
                </c:pt>
                <c:pt idx="14">
                  <c:v>164.09092739042504</c:v>
                </c:pt>
                <c:pt idx="15">
                  <c:v>176.80441719825632</c:v>
                </c:pt>
                <c:pt idx="16">
                  <c:v>193.37295969318012</c:v>
                </c:pt>
                <c:pt idx="17">
                  <c:v>212.66743608497842</c:v>
                </c:pt>
                <c:pt idx="18">
                  <c:v>233.37295969318012</c:v>
                </c:pt>
                <c:pt idx="19">
                  <c:v>254.07848330138177</c:v>
                </c:pt>
                <c:pt idx="20">
                  <c:v>273.37295969318006</c:v>
                </c:pt>
                <c:pt idx="21">
                  <c:v>289.94150218810393</c:v>
                </c:pt>
                <c:pt idx="22">
                  <c:v>302.65499199593523</c:v>
                </c:pt>
                <c:pt idx="23">
                  <c:v>310.64702579630557</c:v>
                </c:pt>
                <c:pt idx="24">
                  <c:v>313.37295969318018</c:v>
                </c:pt>
              </c:numCache>
            </c:numRef>
          </c:xVal>
          <c:yVal>
            <c:numRef>
              <c:f>'80 km'!$BD$58:$BD$82</c:f>
              <c:numCache>
                <c:formatCode>General</c:formatCode>
                <c:ptCount val="25"/>
                <c:pt idx="0">
                  <c:v>258.26375720238428</c:v>
                </c:pt>
                <c:pt idx="1">
                  <c:v>278.96928081058593</c:v>
                </c:pt>
                <c:pt idx="2">
                  <c:v>298.26375720238428</c:v>
                </c:pt>
                <c:pt idx="3">
                  <c:v>314.83229969730809</c:v>
                </c:pt>
                <c:pt idx="4">
                  <c:v>327.5457895051394</c:v>
                </c:pt>
                <c:pt idx="5">
                  <c:v>335.53782330550973</c:v>
                </c:pt>
                <c:pt idx="6">
                  <c:v>338.26375720238428</c:v>
                </c:pt>
                <c:pt idx="7">
                  <c:v>335.53782330550973</c:v>
                </c:pt>
                <c:pt idx="8">
                  <c:v>327.5457895051394</c:v>
                </c:pt>
                <c:pt idx="9">
                  <c:v>314.83229969730809</c:v>
                </c:pt>
                <c:pt idx="10">
                  <c:v>298.26375720238434</c:v>
                </c:pt>
                <c:pt idx="11">
                  <c:v>278.96928081058599</c:v>
                </c:pt>
                <c:pt idx="12">
                  <c:v>258.26375720238428</c:v>
                </c:pt>
                <c:pt idx="13">
                  <c:v>237.55823359418267</c:v>
                </c:pt>
                <c:pt idx="14">
                  <c:v>218.26375720238431</c:v>
                </c:pt>
                <c:pt idx="15">
                  <c:v>201.69521470746051</c:v>
                </c:pt>
                <c:pt idx="16">
                  <c:v>188.98172489962923</c:v>
                </c:pt>
                <c:pt idx="17">
                  <c:v>180.98969109925883</c:v>
                </c:pt>
                <c:pt idx="18">
                  <c:v>178.26375720238428</c:v>
                </c:pt>
                <c:pt idx="19">
                  <c:v>180.98969109925881</c:v>
                </c:pt>
                <c:pt idx="20">
                  <c:v>188.98172489962917</c:v>
                </c:pt>
                <c:pt idx="21">
                  <c:v>201.69521470746048</c:v>
                </c:pt>
                <c:pt idx="22">
                  <c:v>218.26375720238426</c:v>
                </c:pt>
                <c:pt idx="23">
                  <c:v>237.55823359418255</c:v>
                </c:pt>
                <c:pt idx="24">
                  <c:v>258.26375720238428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'80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'80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'80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04840"/>
        <c:axId val="334005232"/>
      </c:scatterChart>
      <c:valAx>
        <c:axId val="334004840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334005232"/>
        <c:crosses val="autoZero"/>
        <c:crossBetween val="midCat"/>
      </c:valAx>
      <c:valAx>
        <c:axId val="334005232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004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/>
  <sheetViews>
    <sheetView tabSelected="1" zoomScale="90" workbookViewId="0"/>
  </sheetViews>
  <pageMargins left="0.511811024" right="0.511811024" top="0.78740157499999996" bottom="0.78740157499999996" header="0.31496062000000002" footer="0.31496062000000002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3</xdr:row>
      <xdr:rowOff>350520</xdr:rowOff>
    </xdr:from>
    <xdr:ext cx="1501140" cy="464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5257800" y="731520"/>
              <a:ext cx="1501140" cy="46482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5257800" y="731520"/>
              <a:ext cx="1501140" cy="46482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𝐴_𝑡=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(𝐷^2−〖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(𝐷−2𝑡)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2)/4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6</xdr:col>
      <xdr:colOff>416119</xdr:colOff>
      <xdr:row>1</xdr:row>
      <xdr:rowOff>83820</xdr:rowOff>
    </xdr:from>
    <xdr:to>
      <xdr:col>8</xdr:col>
      <xdr:colOff>239771</xdr:colOff>
      <xdr:row>8</xdr:row>
      <xdr:rowOff>168134</xdr:rowOff>
    </xdr:to>
    <xdr:grpSp>
      <xdr:nvGrpSpPr>
        <xdr:cNvPr id="3" name="Grupo 2"/>
        <xdr:cNvGrpSpPr/>
      </xdr:nvGrpSpPr>
      <xdr:grpSpPr>
        <a:xfrm>
          <a:off x="5795839" y="266700"/>
          <a:ext cx="1042852" cy="1760714"/>
          <a:chOff x="5842883" y="269350"/>
          <a:chExt cx="1042852" cy="1760714"/>
        </a:xfrm>
      </xdr:grpSpPr>
      <xdr:grpSp>
        <xdr:nvGrpSpPr>
          <xdr:cNvPr id="4" name="Grupo 3"/>
          <xdr:cNvGrpSpPr/>
        </xdr:nvGrpSpPr>
        <xdr:grpSpPr>
          <a:xfrm>
            <a:off x="5842883" y="269350"/>
            <a:ext cx="1042852" cy="1760714"/>
            <a:chOff x="5844540" y="266700"/>
            <a:chExt cx="1042852" cy="1760714"/>
          </a:xfrm>
        </xdr:grpSpPr>
        <xdr:sp macro="" textlink="">
          <xdr:nvSpPr>
            <xdr:cNvPr id="7" name="CaixaDeTexto 6"/>
            <xdr:cNvSpPr txBox="1"/>
          </xdr:nvSpPr>
          <xdr:spPr>
            <a:xfrm>
              <a:off x="6590212" y="1798592"/>
              <a:ext cx="297180" cy="2288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100"/>
                <a:t>t</a:t>
              </a:r>
            </a:p>
          </xdr:txBody>
        </xdr:sp>
        <xdr:grpSp>
          <xdr:nvGrpSpPr>
            <xdr:cNvPr id="8" name="Grupo 7"/>
            <xdr:cNvGrpSpPr/>
          </xdr:nvGrpSpPr>
          <xdr:grpSpPr>
            <a:xfrm>
              <a:off x="5844540" y="266700"/>
              <a:ext cx="940525" cy="1569148"/>
              <a:chOff x="5844540" y="266700"/>
              <a:chExt cx="940525" cy="1569148"/>
            </a:xfrm>
          </xdr:grpSpPr>
          <xdr:grpSp>
            <xdr:nvGrpSpPr>
              <xdr:cNvPr id="9" name="Grupo 8"/>
              <xdr:cNvGrpSpPr/>
            </xdr:nvGrpSpPr>
            <xdr:grpSpPr>
              <a:xfrm>
                <a:off x="5844540" y="266700"/>
                <a:ext cx="915240" cy="1546860"/>
                <a:chOff x="5844540" y="266700"/>
                <a:chExt cx="915240" cy="1546860"/>
              </a:xfrm>
            </xdr:grpSpPr>
            <xdr:sp macro="" textlink="">
              <xdr:nvSpPr>
                <xdr:cNvPr id="15" name="CaixaDeTexto 14"/>
                <xdr:cNvSpPr txBox="1"/>
              </xdr:nvSpPr>
              <xdr:spPr>
                <a:xfrm>
                  <a:off x="6149340" y="266700"/>
                  <a:ext cx="297180" cy="228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pt-BR" sz="1100"/>
                    <a:t>D</a:t>
                  </a:r>
                </a:p>
              </xdr:txBody>
            </xdr:sp>
            <xdr:grpSp>
              <xdr:nvGrpSpPr>
                <xdr:cNvPr id="16" name="Grupo 15"/>
                <xdr:cNvGrpSpPr/>
              </xdr:nvGrpSpPr>
              <xdr:grpSpPr>
                <a:xfrm>
                  <a:off x="5844540" y="541020"/>
                  <a:ext cx="915240" cy="1272540"/>
                  <a:chOff x="5844540" y="541020"/>
                  <a:chExt cx="915240" cy="1272540"/>
                </a:xfrm>
              </xdr:grpSpPr>
              <xdr:grpSp>
                <xdr:nvGrpSpPr>
                  <xdr:cNvPr id="17" name="Grupo 16"/>
                  <xdr:cNvGrpSpPr/>
                </xdr:nvGrpSpPr>
                <xdr:grpSpPr>
                  <a:xfrm>
                    <a:off x="5844540" y="541020"/>
                    <a:ext cx="907620" cy="1021920"/>
                    <a:chOff x="5905500" y="541020"/>
                    <a:chExt cx="907620" cy="1021920"/>
                  </a:xfrm>
                </xdr:grpSpPr>
                <xdr:sp macro="" textlink="">
                  <xdr:nvSpPr>
                    <xdr:cNvPr id="20" name="Rosca 19"/>
                    <xdr:cNvSpPr/>
                  </xdr:nvSpPr>
                  <xdr:spPr>
                    <a:xfrm>
                      <a:off x="5913120" y="662940"/>
                      <a:ext cx="900000" cy="900000"/>
                    </a:xfrm>
                    <a:prstGeom prst="donut">
                      <a:avLst>
                        <a:gd name="adj" fmla="val 6663"/>
                      </a:avLst>
                    </a:prstGeom>
                    <a:pattFill prst="narHorz">
                      <a:fgClr>
                        <a:schemeClr val="tx1"/>
                      </a:fgClr>
                      <a:bgClr>
                        <a:schemeClr val="bg1"/>
                      </a:bgClr>
                    </a:patt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pt-BR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cxnSp macro="">
                  <xdr:nvCxnSpPr>
                    <xdr:cNvPr id="21" name="Conector de seta reta 20"/>
                    <xdr:cNvCxnSpPr/>
                  </xdr:nvCxnSpPr>
                  <xdr:spPr>
                    <a:xfrm>
                      <a:off x="5905500" y="541020"/>
                      <a:ext cx="900000" cy="0"/>
                    </a:xfrm>
                    <a:prstGeom prst="straightConnector1">
                      <a:avLst/>
                    </a:prstGeom>
                    <a:ln>
                      <a:headEnd type="triangle"/>
                      <a:tailEnd type="triangle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8" name="Conector reto 17"/>
                  <xdr:cNvCxnSpPr/>
                </xdr:nvCxnSpPr>
                <xdr:spPr>
                  <a:xfrm>
                    <a:off x="6759780" y="1112940"/>
                    <a:ext cx="0" cy="70062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9" name="Conector reto 18"/>
                  <xdr:cNvCxnSpPr/>
                </xdr:nvCxnSpPr>
                <xdr:spPr>
                  <a:xfrm>
                    <a:off x="6698820" y="1105320"/>
                    <a:ext cx="0" cy="70200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10" name="Grupo 9"/>
              <xdr:cNvGrpSpPr/>
            </xdr:nvGrpSpPr>
            <xdr:grpSpPr>
              <a:xfrm>
                <a:off x="6678384" y="1779815"/>
                <a:ext cx="106681" cy="56033"/>
                <a:chOff x="6678384" y="1779815"/>
                <a:chExt cx="106681" cy="56033"/>
              </a:xfrm>
            </xdr:grpSpPr>
            <xdr:cxnSp macro="">
              <xdr:nvCxnSpPr>
                <xdr:cNvPr id="11" name="Conector reto 10"/>
                <xdr:cNvCxnSpPr/>
              </xdr:nvCxnSpPr>
              <xdr:spPr>
                <a:xfrm>
                  <a:off x="6686550" y="1782536"/>
                  <a:ext cx="32657" cy="5331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Conector reto 11"/>
                <xdr:cNvCxnSpPr/>
              </xdr:nvCxnSpPr>
              <xdr:spPr>
                <a:xfrm>
                  <a:off x="6743700" y="1779815"/>
                  <a:ext cx="32657" cy="5331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" name="Conector reto 12"/>
                <xdr:cNvCxnSpPr/>
              </xdr:nvCxnSpPr>
              <xdr:spPr>
                <a:xfrm flipV="1">
                  <a:off x="6678384" y="1804145"/>
                  <a:ext cx="44087" cy="161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Conector reto 13"/>
                <xdr:cNvCxnSpPr/>
              </xdr:nvCxnSpPr>
              <xdr:spPr>
                <a:xfrm flipV="1">
                  <a:off x="6740978" y="1804153"/>
                  <a:ext cx="44087" cy="161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</xdr:grpSp>
      <xdr:cxnSp macro="">
        <xdr:nvCxnSpPr>
          <xdr:cNvPr id="5" name="Conector reto 4"/>
          <xdr:cNvCxnSpPr>
            <a:stCxn id="6" idx="1"/>
          </xdr:cNvCxnSpPr>
        </xdr:nvCxnSpPr>
        <xdr:spPr>
          <a:xfrm flipH="1">
            <a:off x="5974264" y="1091610"/>
            <a:ext cx="194440" cy="2092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CaixaDeTexto 5"/>
          <xdr:cNvSpPr txBox="1"/>
        </xdr:nvSpPr>
        <xdr:spPr>
          <a:xfrm>
            <a:off x="6168704" y="977199"/>
            <a:ext cx="307953" cy="2288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/>
              <a:t>A</a:t>
            </a:r>
            <a:r>
              <a:rPr lang="pt-BR" sz="1100" baseline="-25000"/>
              <a:t>t</a:t>
            </a:r>
          </a:p>
        </xdr:txBody>
      </xdr:sp>
    </xdr:grpSp>
    <xdr:clientData/>
  </xdr:twoCellAnchor>
  <xdr:oneCellAnchor>
    <xdr:from>
      <xdr:col>0</xdr:col>
      <xdr:colOff>114300</xdr:colOff>
      <xdr:row>9</xdr:row>
      <xdr:rowOff>91440</xdr:rowOff>
    </xdr:from>
    <xdr:ext cx="7734300" cy="670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/>
            <xdr:cNvSpPr txBox="1"/>
          </xdr:nvSpPr>
          <xdr:spPr>
            <a:xfrm>
              <a:off x="114300" y="1737360"/>
              <a:ext cx="7734300" cy="67056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𝐹𝑈𝑁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ÇÃ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𝑉𝑜𝑙𝑢𝑚𝑒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𝑡𝑜𝑡𝑎𝑙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ç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𝑝𝑜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ç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𝑚𝑎𝑛𝑖𝑓𝑜𝑙𝑑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nary>
                      <m:naryPr>
                        <m:chr m:val="∑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p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rad>
                              <m:radPr>
                                <m:degHide m:val="on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pt-B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latin typeface="Cambria Math" panose="02040503050406030204" pitchFamily="18" charset="0"/>
                                              </a:rPr>
                                              <m:t>𝑗</m:t>
                                            </m:r>
                                          </m:sub>
                                        </m:sSub>
                                        <m:r>
                                          <a:rPr lang="pt-BR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𝑗</m:t>
                                            </m:r>
                                          </m:sub>
                                        </m:sSub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rad>
                          </m:e>
                        </m:nary>
                      </m:e>
                    </m:nary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𝑚𝑎𝑛𝑖𝑓𝑜𝑙𝑑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𝑐𝑜𝑠𝑡𝑎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</m:sSub>
                    <m:nary>
                      <m:naryPr>
                        <m:chr m:val="∑"/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sup>
                      <m:e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2" name="CaixaDeTexto 21"/>
            <xdr:cNvSpPr txBox="1"/>
          </xdr:nvSpPr>
          <xdr:spPr>
            <a:xfrm>
              <a:off x="114300" y="1737360"/>
              <a:ext cx="7734300" cy="67056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𝐹𝑈𝑁ÇÃ𝑂 𝑉𝑜𝑙𝑢𝑚𝑒_𝑡𝑜𝑡𝑎𝑙_𝑎ç𝑜=𝐴_(𝑡(𝑝𝑜ç𝑜−𝑚𝑎𝑛𝑖𝑓𝑜𝑙𝑑)) ∑_(𝑗=1)^𝑀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▒∑_(</a:t>
              </a:r>
              <a:r>
                <a:rPr lang="pt-BR" sz="1100" b="0" i="0">
                  <a:latin typeface="Cambria Math" panose="02040503050406030204" pitchFamily="18" charset="0"/>
                </a:rPr>
                <a:t>𝑖=1)^𝑃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pt-BR" sz="1100" b="0" i="0">
                  <a:latin typeface="Cambria Math" panose="02040503050406030204" pitchFamily="18" charset="0"/>
                </a:rPr>
                <a:t>𝑐_𝑖𝑗 √((𝑥_𝑗−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 )^</a:t>
              </a:r>
              <a:r>
                <a:rPr lang="pt-BR" sz="1100" b="0" i="0">
                  <a:latin typeface="Cambria Math" panose="02040503050406030204" pitchFamily="18" charset="0"/>
                </a:rPr>
                <a:t>2+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(𝑦_𝑗−𝑦_𝑖 )^2 )〗</a:t>
              </a:r>
              <a:r>
                <a:rPr lang="pt-BR" sz="1100" b="0" i="0">
                  <a:latin typeface="Cambria Math" panose="02040503050406030204" pitchFamily="18" charset="0"/>
                </a:rPr>
                <a:t>+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𝐴_(𝑡(𝑚𝑎𝑛𝑖𝑓𝑜𝑙𝑑−𝑐𝑜𝑠𝑡𝑎)) ∑_(𝑗=1)^𝑀▒〖𝑐_𝑖𝑗 √((𝑥_𝑗 )^2+(𝑦_𝑗 )^2 )〗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129540</xdr:colOff>
      <xdr:row>13</xdr:row>
      <xdr:rowOff>106680</xdr:rowOff>
    </xdr:from>
    <xdr:to>
      <xdr:col>5</xdr:col>
      <xdr:colOff>792480</xdr:colOff>
      <xdr:row>17</xdr:row>
      <xdr:rowOff>68580</xdr:rowOff>
    </xdr:to>
    <xdr:sp macro="" textlink="">
      <xdr:nvSpPr>
        <xdr:cNvPr id="23" name="CaixaDeTexto 22"/>
        <xdr:cNvSpPr txBox="1"/>
      </xdr:nvSpPr>
      <xdr:spPr>
        <a:xfrm>
          <a:off x="2567940" y="2484120"/>
          <a:ext cx="1089660" cy="6934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Soma</a:t>
          </a:r>
          <a:r>
            <a:rPr lang="pt-BR" sz="1100" baseline="0"/>
            <a:t> das distâncias das conexões entre poço e manifold</a:t>
          </a:r>
          <a:endParaRPr lang="pt-BR" sz="1100"/>
        </a:p>
      </xdr:txBody>
    </xdr:sp>
    <xdr:clientData/>
  </xdr:twoCellAnchor>
  <xdr:twoCellAnchor>
    <xdr:from>
      <xdr:col>7</xdr:col>
      <xdr:colOff>312420</xdr:colOff>
      <xdr:row>13</xdr:row>
      <xdr:rowOff>129540</xdr:rowOff>
    </xdr:from>
    <xdr:to>
      <xdr:col>9</xdr:col>
      <xdr:colOff>502920</xdr:colOff>
      <xdr:row>17</xdr:row>
      <xdr:rowOff>60960</xdr:rowOff>
    </xdr:to>
    <xdr:sp macro="" textlink="">
      <xdr:nvSpPr>
        <xdr:cNvPr id="24" name="CaixaDeTexto 23"/>
        <xdr:cNvSpPr txBox="1"/>
      </xdr:nvSpPr>
      <xdr:spPr>
        <a:xfrm>
          <a:off x="4579620" y="2506980"/>
          <a:ext cx="1409700" cy="66294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Soma</a:t>
          </a:r>
          <a:r>
            <a:rPr lang="pt-BR" sz="1100" baseline="0"/>
            <a:t> das distâncias das conexões entre manifold e costa</a:t>
          </a:r>
          <a:endParaRPr lang="pt-BR" sz="1100"/>
        </a:p>
      </xdr:txBody>
    </xdr:sp>
    <xdr:clientData/>
  </xdr:twoCellAnchor>
  <xdr:twoCellAnchor>
    <xdr:from>
      <xdr:col>1</xdr:col>
      <xdr:colOff>548640</xdr:colOff>
      <xdr:row>13</xdr:row>
      <xdr:rowOff>121920</xdr:rowOff>
    </xdr:from>
    <xdr:to>
      <xdr:col>2</xdr:col>
      <xdr:colOff>198120</xdr:colOff>
      <xdr:row>16</xdr:row>
      <xdr:rowOff>38100</xdr:rowOff>
    </xdr:to>
    <xdr:sp macro="" textlink="">
      <xdr:nvSpPr>
        <xdr:cNvPr id="25" name="CaixaDeTexto 24"/>
        <xdr:cNvSpPr txBox="1"/>
      </xdr:nvSpPr>
      <xdr:spPr>
        <a:xfrm>
          <a:off x="1158240" y="2499360"/>
          <a:ext cx="259080" cy="4648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Função a ser minimizada</a:t>
          </a:r>
        </a:p>
      </xdr:txBody>
    </xdr:sp>
    <xdr:clientData/>
  </xdr:twoCellAnchor>
  <xdr:twoCellAnchor>
    <xdr:from>
      <xdr:col>5</xdr:col>
      <xdr:colOff>800100</xdr:colOff>
      <xdr:row>5</xdr:row>
      <xdr:rowOff>144780</xdr:rowOff>
    </xdr:from>
    <xdr:to>
      <xdr:col>6</xdr:col>
      <xdr:colOff>495300</xdr:colOff>
      <xdr:row>10</xdr:row>
      <xdr:rowOff>38100</xdr:rowOff>
    </xdr:to>
    <xdr:cxnSp macro="">
      <xdr:nvCxnSpPr>
        <xdr:cNvPr id="26" name="Conector de seta reta 25"/>
        <xdr:cNvCxnSpPr/>
      </xdr:nvCxnSpPr>
      <xdr:spPr>
        <a:xfrm>
          <a:off x="5273040" y="1363980"/>
          <a:ext cx="601980" cy="8991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327660</xdr:colOff>
      <xdr:row>4</xdr:row>
      <xdr:rowOff>228600</xdr:rowOff>
    </xdr:from>
    <xdr:to>
      <xdr:col>5</xdr:col>
      <xdr:colOff>68580</xdr:colOff>
      <xdr:row>10</xdr:row>
      <xdr:rowOff>7620</xdr:rowOff>
    </xdr:to>
    <xdr:cxnSp macro="">
      <xdr:nvCxnSpPr>
        <xdr:cNvPr id="27" name="Conector de seta reta 26"/>
        <xdr:cNvCxnSpPr/>
      </xdr:nvCxnSpPr>
      <xdr:spPr>
        <a:xfrm flipH="1">
          <a:off x="2156460" y="914400"/>
          <a:ext cx="960120" cy="9220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2"/>
  <sheetViews>
    <sheetView topLeftCell="AI1" zoomScale="60" zoomScaleNormal="6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.6640625" customWidth="1"/>
    <col min="31" max="31" width="10.88671875" customWidth="1"/>
    <col min="32" max="32" width="9" customWidth="1"/>
    <col min="33" max="33" width="9.44140625" customWidth="1"/>
    <col min="34" max="34" width="7.664062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  <col min="66" max="66" width="11" customWidth="1"/>
  </cols>
  <sheetData>
    <row r="1" spans="1:62" x14ac:dyDescent="0.3">
      <c r="I1" s="113" t="s">
        <v>31</v>
      </c>
      <c r="J1" s="113"/>
      <c r="K1" s="113"/>
      <c r="L1" s="113"/>
      <c r="M1" s="113"/>
      <c r="N1" s="5"/>
      <c r="O1" s="5"/>
      <c r="P1" s="5"/>
      <c r="Q1" s="5"/>
      <c r="R1" s="5"/>
      <c r="S1" s="5"/>
      <c r="T1" s="5"/>
      <c r="U1" s="5"/>
      <c r="V1" s="5"/>
      <c r="W1" s="5"/>
      <c r="Y1" s="113" t="s">
        <v>32</v>
      </c>
      <c r="Z1" s="113"/>
      <c r="AA1" s="113"/>
      <c r="AB1" s="113"/>
      <c r="AC1" s="113"/>
      <c r="AD1" s="5"/>
      <c r="AE1" s="5"/>
      <c r="AF1" s="5"/>
      <c r="AG1" s="5"/>
      <c r="AH1" s="5"/>
      <c r="AI1" s="5"/>
      <c r="AJ1" s="7"/>
      <c r="AK1" s="114" t="s">
        <v>48</v>
      </c>
      <c r="AL1" s="7"/>
      <c r="AN1" s="113" t="s">
        <v>32</v>
      </c>
      <c r="AO1" s="113"/>
      <c r="AP1" s="113"/>
      <c r="AQ1" s="113"/>
      <c r="AR1" s="113"/>
      <c r="AS1" s="113"/>
      <c r="AT1" s="113"/>
      <c r="AU1" s="113"/>
      <c r="BA1" s="6" t="s">
        <v>43</v>
      </c>
      <c r="BB1" s="6"/>
      <c r="BC1" s="6"/>
      <c r="BD1" s="6"/>
      <c r="BE1" s="6"/>
      <c r="BF1" s="6"/>
      <c r="BG1" s="6"/>
      <c r="BH1" s="6"/>
    </row>
    <row r="2" spans="1:62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15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2" x14ac:dyDescent="0.3">
      <c r="X3" t="s">
        <v>24</v>
      </c>
      <c r="Y3">
        <f>AN3</f>
        <v>131.00050346462965</v>
      </c>
      <c r="Z3">
        <f t="shared" ref="Z3:AG4" si="0">AO3</f>
        <v>-87.136134513180835</v>
      </c>
      <c r="AA3">
        <f t="shared" si="0"/>
        <v>191.08401899311414</v>
      </c>
      <c r="AB3">
        <f t="shared" si="0"/>
        <v>140.54427370275027</v>
      </c>
      <c r="AC3">
        <f t="shared" si="0"/>
        <v>82.084668107424363</v>
      </c>
      <c r="AD3">
        <f t="shared" si="0"/>
        <v>165.20040801193989</v>
      </c>
      <c r="AE3">
        <f t="shared" si="0"/>
        <v>228.20746687624617</v>
      </c>
      <c r="AF3">
        <f t="shared" si="0"/>
        <v>252.29392015113669</v>
      </c>
      <c r="AG3">
        <f>AV3</f>
        <v>169.95366848523631</v>
      </c>
      <c r="AH3">
        <f t="shared" ref="AH3" si="1">AW3</f>
        <v>-105.55819187022414</v>
      </c>
      <c r="AJ3" s="8"/>
      <c r="AK3" s="9">
        <v>16</v>
      </c>
      <c r="AL3" s="8"/>
      <c r="AM3" t="s">
        <v>24</v>
      </c>
      <c r="AN3">
        <v>131.00050346462965</v>
      </c>
      <c r="AO3">
        <v>-87.136134513180835</v>
      </c>
      <c r="AP3">
        <v>191.08401899311414</v>
      </c>
      <c r="AQ3">
        <v>140.54427370275027</v>
      </c>
      <c r="AR3">
        <v>82.084668107424363</v>
      </c>
      <c r="AS3">
        <v>165.20040801193989</v>
      </c>
      <c r="AT3">
        <v>228.20746687624617</v>
      </c>
      <c r="AU3">
        <v>252.29392015113669</v>
      </c>
      <c r="AV3">
        <v>169.95366848523631</v>
      </c>
      <c r="AW3">
        <v>-105.55819187022414</v>
      </c>
    </row>
    <row r="4" spans="1:62" x14ac:dyDescent="0.3">
      <c r="H4" t="s">
        <v>45</v>
      </c>
      <c r="I4">
        <f>SUM(I7:I26)</f>
        <v>1</v>
      </c>
      <c r="J4">
        <f t="shared" ref="J4:P4" si="2">SUM(J7:J26)</f>
        <v>1</v>
      </c>
      <c r="K4">
        <f t="shared" si="2"/>
        <v>3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3</v>
      </c>
      <c r="P4">
        <f t="shared" si="2"/>
        <v>1</v>
      </c>
      <c r="Q4">
        <f>SUM(Q7:Q26)</f>
        <v>2</v>
      </c>
      <c r="R4">
        <f>SUM(R7:R26)</f>
        <v>5</v>
      </c>
      <c r="X4" t="s">
        <v>25</v>
      </c>
      <c r="Y4">
        <f>AN4</f>
        <v>-46.123296651021185</v>
      </c>
      <c r="Z4">
        <f t="shared" si="0"/>
        <v>-183.8585885386635</v>
      </c>
      <c r="AA4">
        <f t="shared" si="0"/>
        <v>35.655698343696535</v>
      </c>
      <c r="AB4">
        <f t="shared" si="0"/>
        <v>15.344576341296726</v>
      </c>
      <c r="AC4">
        <f t="shared" si="0"/>
        <v>-36.925979222905362</v>
      </c>
      <c r="AD4">
        <f t="shared" si="0"/>
        <v>115.99887692873973</v>
      </c>
      <c r="AE4">
        <f t="shared" si="0"/>
        <v>264.83040319782793</v>
      </c>
      <c r="AF4">
        <f t="shared" si="0"/>
        <v>303.57795981173359</v>
      </c>
      <c r="AG4">
        <f t="shared" si="0"/>
        <v>-0.87324481733384907</v>
      </c>
      <c r="AH4">
        <f>AW4</f>
        <v>-346.93346814098032</v>
      </c>
      <c r="AJ4" s="8"/>
      <c r="AK4" s="8"/>
      <c r="AL4" s="8"/>
      <c r="AM4" t="s">
        <v>25</v>
      </c>
      <c r="AN4">
        <v>-46.123296651021185</v>
      </c>
      <c r="AO4">
        <v>-183.8585885386635</v>
      </c>
      <c r="AP4">
        <v>35.655698343696535</v>
      </c>
      <c r="AQ4">
        <v>15.344576341296726</v>
      </c>
      <c r="AR4">
        <v>-36.925979222905362</v>
      </c>
      <c r="AS4">
        <v>115.99887692873973</v>
      </c>
      <c r="AT4">
        <v>264.83040319782793</v>
      </c>
      <c r="AU4">
        <v>303.57795981173359</v>
      </c>
      <c r="AV4">
        <v>-0.87324481733384907</v>
      </c>
      <c r="AW4">
        <v>-346.93346814098032</v>
      </c>
    </row>
    <row r="6" spans="1:62" x14ac:dyDescent="0.3">
      <c r="E6" t="s">
        <v>24</v>
      </c>
      <c r="F6" t="s">
        <v>25</v>
      </c>
      <c r="X6" t="s">
        <v>34</v>
      </c>
    </row>
    <row r="7" spans="1:62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14.461619041967365</v>
      </c>
      <c r="Y7">
        <f>SQRT((Y$3-$E7)^2+(Y$4-$F7)^2)</f>
        <v>47.751041787754524</v>
      </c>
      <c r="Z7">
        <f t="shared" ref="Z7:AD22" si="5">SQRT((Z$3-$E7)^2+(Z$4-$F7)^2)</f>
        <v>291.88266039493226</v>
      </c>
      <c r="AA7">
        <f>SQRT((AA$3-$E7)^2+(AA$4-$F7)^2)</f>
        <v>62.770902245169069</v>
      </c>
      <c r="AB7">
        <f t="shared" si="5"/>
        <v>14.461619041967365</v>
      </c>
      <c r="AC7">
        <f>SQRT((AC$3-$E7)^2+(AC$4-$F7)^2)</f>
        <v>68.183501451123163</v>
      </c>
      <c r="AD7">
        <f>SQRT((AD$3-$E7)^2+(AD$4-$F7)^2)</f>
        <v>118.00666546136797</v>
      </c>
      <c r="AE7">
        <f t="shared" ref="AE7:AH22" si="6">SQRT((AE$3-$E7)^2+(AE$4-$F7)^2)</f>
        <v>278.58905371465312</v>
      </c>
      <c r="AF7">
        <f t="shared" si="6"/>
        <v>323.18535841200293</v>
      </c>
      <c r="AG7">
        <f>SQRT((AG$3-$E7)^2+(AG$4-$F7)^2)</f>
        <v>31.259022586792316</v>
      </c>
      <c r="AH7">
        <f>SQRT((AH$3-$E7)^2+(AH$4-$F7)^2)</f>
        <v>425.1361000599868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14.461619041967365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A26" si="8">AN7*$AH$41</f>
        <v>0</v>
      </c>
      <c r="BB7">
        <f t="shared" ref="BB7:BB26" si="9">AO7*$AH$41</f>
        <v>0</v>
      </c>
      <c r="BC7">
        <f t="shared" ref="BC7:BC26" si="10">AP7*$AH$41</f>
        <v>0</v>
      </c>
      <c r="BD7">
        <f t="shared" ref="BD7:BD26" si="11">AQ7*$AH$41</f>
        <v>287.50264120640418</v>
      </c>
      <c r="BE7">
        <f t="shared" ref="BE7:BE26" si="12">AR7*$AH$41</f>
        <v>0</v>
      </c>
      <c r="BF7">
        <f t="shared" ref="BF7:BF26" si="13">AS7*$AH$41</f>
        <v>0</v>
      </c>
      <c r="BG7">
        <f t="shared" ref="BG7:BG26" si="14">AT7*$AH$41</f>
        <v>0</v>
      </c>
      <c r="BH7">
        <f t="shared" ref="BH7:BH26" si="15">AU7*$AH$41</f>
        <v>0</v>
      </c>
      <c r="BI7">
        <f t="shared" ref="BI7:BI26" si="16">AV7*$AH$41</f>
        <v>0</v>
      </c>
      <c r="BJ7">
        <f t="shared" ref="BJ7:BJ26" si="17">AW7*$AH$41</f>
        <v>0</v>
      </c>
    </row>
    <row r="8" spans="1:62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18">IF(Y8=$X8,1,0)</f>
        <v>0</v>
      </c>
      <c r="J8">
        <f t="shared" si="3"/>
        <v>0</v>
      </c>
      <c r="K8">
        <f t="shared" si="3"/>
        <v>1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9">SUM(I8:R8)</f>
        <v>1</v>
      </c>
      <c r="W8">
        <f>IF(X8&gt;$AK$3,(X8-$AK$3)*SUM(Y8:AH8),0)</f>
        <v>0</v>
      </c>
      <c r="X8">
        <f t="shared" ref="X8:X27" si="20">MIN(Y8:AH8)</f>
        <v>10.662911695785626</v>
      </c>
      <c r="Y8">
        <f t="shared" ref="Y8:AH27" si="21">SQRT((Y$3-$E8)^2+(Y$4-$F8)^2)</f>
        <v>91.20378529435105</v>
      </c>
      <c r="Z8">
        <f t="shared" si="5"/>
        <v>345.20817768269859</v>
      </c>
      <c r="AA8">
        <f t="shared" si="5"/>
        <v>10.662911695785626</v>
      </c>
      <c r="AB8">
        <f t="shared" si="5"/>
        <v>47.757040607980336</v>
      </c>
      <c r="AC8">
        <f t="shared" si="5"/>
        <v>122.34079780520084</v>
      </c>
      <c r="AD8">
        <f t="shared" si="5"/>
        <v>92.88800249453989</v>
      </c>
      <c r="AE8">
        <f t="shared" si="6"/>
        <v>242.5863230879616</v>
      </c>
      <c r="AF8">
        <f t="shared" si="6"/>
        <v>285.36881868552075</v>
      </c>
      <c r="AG8">
        <f t="shared" si="6"/>
        <v>31.691016865149376</v>
      </c>
      <c r="AH8">
        <f t="shared" si="6"/>
        <v>473.88707861032697</v>
      </c>
      <c r="AN8">
        <f t="shared" si="7"/>
        <v>0</v>
      </c>
      <c r="AO8">
        <f t="shared" si="7"/>
        <v>0</v>
      </c>
      <c r="AP8">
        <f t="shared" si="7"/>
        <v>10.662911695785626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9"/>
        <v>0</v>
      </c>
      <c r="BC8">
        <f t="shared" si="10"/>
        <v>211.98285382796101</v>
      </c>
      <c r="BD8">
        <f t="shared" si="11"/>
        <v>0</v>
      </c>
      <c r="BE8">
        <f t="shared" si="12"/>
        <v>0</v>
      </c>
      <c r="BF8">
        <f t="shared" si="13"/>
        <v>0</v>
      </c>
      <c r="BG8">
        <f t="shared" si="14"/>
        <v>0</v>
      </c>
      <c r="BH8">
        <f t="shared" si="15"/>
        <v>0</v>
      </c>
      <c r="BI8">
        <f t="shared" si="16"/>
        <v>0</v>
      </c>
      <c r="BJ8">
        <f t="shared" si="17"/>
        <v>0</v>
      </c>
    </row>
    <row r="9" spans="1:62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18"/>
        <v>0</v>
      </c>
      <c r="J9">
        <f t="shared" si="3"/>
        <v>0</v>
      </c>
      <c r="K9">
        <f t="shared" si="3"/>
        <v>1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9"/>
        <v>1</v>
      </c>
      <c r="W9">
        <f t="shared" si="4"/>
        <v>0</v>
      </c>
      <c r="X9">
        <f t="shared" si="20"/>
        <v>6.3026029202175096</v>
      </c>
      <c r="Y9">
        <f t="shared" si="21"/>
        <v>106.03551337641514</v>
      </c>
      <c r="Z9">
        <f t="shared" si="5"/>
        <v>359.89070071282197</v>
      </c>
      <c r="AA9">
        <f t="shared" si="5"/>
        <v>6.3026029202175096</v>
      </c>
      <c r="AB9">
        <f t="shared" si="5"/>
        <v>60.623694885879814</v>
      </c>
      <c r="AC9">
        <f t="shared" si="5"/>
        <v>136.6978299502122</v>
      </c>
      <c r="AD9">
        <f t="shared" si="5"/>
        <v>85.629501017560926</v>
      </c>
      <c r="AE9">
        <f t="shared" si="6"/>
        <v>230.29347901016467</v>
      </c>
      <c r="AF9">
        <f t="shared" si="6"/>
        <v>272.56229641486794</v>
      </c>
      <c r="AG9">
        <f t="shared" si="6"/>
        <v>46.412886262808499</v>
      </c>
      <c r="AH9">
        <f t="shared" si="6"/>
        <v>488.7156356328926</v>
      </c>
      <c r="AN9">
        <f t="shared" si="7"/>
        <v>0</v>
      </c>
      <c r="AO9">
        <f t="shared" si="7"/>
        <v>0</v>
      </c>
      <c r="AP9">
        <f t="shared" si="7"/>
        <v>6.3026029202175096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9"/>
        <v>0</v>
      </c>
      <c r="BC9">
        <f t="shared" si="10"/>
        <v>125.29821044098134</v>
      </c>
      <c r="BD9">
        <f t="shared" si="11"/>
        <v>0</v>
      </c>
      <c r="BE9">
        <f t="shared" si="12"/>
        <v>0</v>
      </c>
      <c r="BF9">
        <f t="shared" si="13"/>
        <v>0</v>
      </c>
      <c r="BG9">
        <f t="shared" si="14"/>
        <v>0</v>
      </c>
      <c r="BH9">
        <f t="shared" si="15"/>
        <v>0</v>
      </c>
      <c r="BI9">
        <f t="shared" si="16"/>
        <v>0</v>
      </c>
      <c r="BJ9">
        <f t="shared" si="17"/>
        <v>0</v>
      </c>
    </row>
    <row r="10" spans="1:62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18"/>
        <v>1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9"/>
        <v>1</v>
      </c>
      <c r="W10">
        <f t="shared" si="4"/>
        <v>0</v>
      </c>
      <c r="X10">
        <f t="shared" si="20"/>
        <v>15.837796127645477</v>
      </c>
      <c r="Y10">
        <f t="shared" si="21"/>
        <v>15.837796127645477</v>
      </c>
      <c r="Z10">
        <f t="shared" si="5"/>
        <v>266.82962658201251</v>
      </c>
      <c r="AA10">
        <f t="shared" si="5"/>
        <v>99.65124911872482</v>
      </c>
      <c r="AB10">
        <f t="shared" si="5"/>
        <v>68.382593862802196</v>
      </c>
      <c r="AC10">
        <f t="shared" si="5"/>
        <v>65.223454332764362</v>
      </c>
      <c r="AD10">
        <f t="shared" si="5"/>
        <v>170.03440055579964</v>
      </c>
      <c r="AE10">
        <f t="shared" si="6"/>
        <v>328.33306945732625</v>
      </c>
      <c r="AF10">
        <f t="shared" si="6"/>
        <v>372.1516901077058</v>
      </c>
      <c r="AG10">
        <f t="shared" si="6"/>
        <v>57.533185979668204</v>
      </c>
      <c r="AH10">
        <f t="shared" si="6"/>
        <v>386.54570745778881</v>
      </c>
      <c r="AN10">
        <f t="shared" si="7"/>
        <v>15.837796127645477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>AN10*$AH$41</f>
        <v>314.86157977006064</v>
      </c>
      <c r="BB10">
        <f t="shared" si="9"/>
        <v>0</v>
      </c>
      <c r="BC10">
        <f t="shared" si="10"/>
        <v>0</v>
      </c>
      <c r="BD10">
        <f t="shared" si="11"/>
        <v>0</v>
      </c>
      <c r="BE10">
        <f t="shared" si="12"/>
        <v>0</v>
      </c>
      <c r="BF10">
        <f t="shared" si="13"/>
        <v>0</v>
      </c>
      <c r="BG10">
        <f t="shared" si="14"/>
        <v>0</v>
      </c>
      <c r="BH10">
        <f t="shared" si="15"/>
        <v>0</v>
      </c>
      <c r="BI10">
        <f t="shared" si="16"/>
        <v>0</v>
      </c>
      <c r="BJ10">
        <f t="shared" si="17"/>
        <v>0</v>
      </c>
    </row>
    <row r="11" spans="1:62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18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1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9"/>
        <v>1</v>
      </c>
      <c r="W11">
        <f t="shared" si="4"/>
        <v>0</v>
      </c>
      <c r="X11">
        <f t="shared" si="20"/>
        <v>15.974975439868633</v>
      </c>
      <c r="Y11">
        <f t="shared" si="21"/>
        <v>177.76401758899178</v>
      </c>
      <c r="Z11">
        <f t="shared" si="5"/>
        <v>407.38826453463361</v>
      </c>
      <c r="AA11">
        <f t="shared" si="5"/>
        <v>90.517154934180354</v>
      </c>
      <c r="AB11">
        <f t="shared" si="5"/>
        <v>116.18811413261882</v>
      </c>
      <c r="AC11">
        <f t="shared" si="5"/>
        <v>188.53285184658625</v>
      </c>
      <c r="AD11">
        <f t="shared" si="5"/>
        <v>15.974975439868633</v>
      </c>
      <c r="AE11">
        <f t="shared" si="6"/>
        <v>148.25701231662617</v>
      </c>
      <c r="AF11">
        <f t="shared" si="6"/>
        <v>193.09617154182487</v>
      </c>
      <c r="AG11">
        <f t="shared" si="6"/>
        <v>126.39815928453037</v>
      </c>
      <c r="AH11">
        <f t="shared" si="6"/>
        <v>550.90100352650506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15.974975439868633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9"/>
        <v>0</v>
      </c>
      <c r="BC11">
        <f t="shared" si="10"/>
        <v>0</v>
      </c>
      <c r="BD11">
        <f t="shared" si="11"/>
        <v>0</v>
      </c>
      <c r="BE11">
        <f t="shared" si="12"/>
        <v>0</v>
      </c>
      <c r="BF11">
        <f t="shared" si="13"/>
        <v>317.5887581356767</v>
      </c>
      <c r="BG11">
        <f t="shared" si="14"/>
        <v>0</v>
      </c>
      <c r="BH11">
        <f t="shared" si="15"/>
        <v>0</v>
      </c>
      <c r="BI11">
        <f t="shared" si="16"/>
        <v>0</v>
      </c>
      <c r="BJ11">
        <f t="shared" si="17"/>
        <v>0</v>
      </c>
    </row>
    <row r="12" spans="1:62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18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1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9"/>
        <v>1</v>
      </c>
      <c r="W12">
        <f t="shared" si="4"/>
        <v>0</v>
      </c>
      <c r="X12">
        <f t="shared" si="20"/>
        <v>15.742477340670259</v>
      </c>
      <c r="Y12">
        <f t="shared" si="21"/>
        <v>34.118564107705595</v>
      </c>
      <c r="Z12">
        <f t="shared" si="5"/>
        <v>233.13866771816515</v>
      </c>
      <c r="AA12">
        <f t="shared" si="5"/>
        <v>121.28243131796965</v>
      </c>
      <c r="AB12">
        <f t="shared" si="5"/>
        <v>71.201694627672509</v>
      </c>
      <c r="AC12">
        <f t="shared" si="5"/>
        <v>15.742477340670259</v>
      </c>
      <c r="AD12">
        <f t="shared" si="5"/>
        <v>171.23780957925354</v>
      </c>
      <c r="AE12">
        <f t="shared" si="6"/>
        <v>332.85442577652526</v>
      </c>
      <c r="AF12">
        <f t="shared" si="6"/>
        <v>378.0166732160377</v>
      </c>
      <c r="AG12">
        <f t="shared" si="6"/>
        <v>83.134073143106008</v>
      </c>
      <c r="AH12">
        <f t="shared" si="6"/>
        <v>366.89973623505097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15.742477340670259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9"/>
        <v>0</v>
      </c>
      <c r="BC12">
        <f t="shared" si="10"/>
        <v>0</v>
      </c>
      <c r="BD12">
        <f t="shared" si="11"/>
        <v>0</v>
      </c>
      <c r="BE12">
        <f t="shared" si="12"/>
        <v>312.96660501429926</v>
      </c>
      <c r="BF12">
        <f t="shared" si="13"/>
        <v>0</v>
      </c>
      <c r="BG12">
        <f t="shared" si="14"/>
        <v>0</v>
      </c>
      <c r="BH12">
        <f t="shared" si="15"/>
        <v>0</v>
      </c>
      <c r="BI12">
        <f t="shared" si="16"/>
        <v>0</v>
      </c>
      <c r="BJ12">
        <f t="shared" si="17"/>
        <v>0</v>
      </c>
    </row>
    <row r="13" spans="1:62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18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1</v>
      </c>
      <c r="R13">
        <f t="shared" si="3"/>
        <v>0</v>
      </c>
      <c r="U13">
        <f t="shared" si="19"/>
        <v>1</v>
      </c>
      <c r="W13">
        <f t="shared" si="4"/>
        <v>0</v>
      </c>
      <c r="X13">
        <f t="shared" si="20"/>
        <v>8.5368738076932509</v>
      </c>
      <c r="Y13">
        <f t="shared" si="21"/>
        <v>61.469514416877374</v>
      </c>
      <c r="Z13">
        <f t="shared" si="5"/>
        <v>318.82567890969153</v>
      </c>
      <c r="AA13">
        <f t="shared" si="5"/>
        <v>43.453472400825476</v>
      </c>
      <c r="AB13">
        <f t="shared" si="5"/>
        <v>42.105658904171406</v>
      </c>
      <c r="AC13">
        <f t="shared" si="5"/>
        <v>100.10739895826185</v>
      </c>
      <c r="AD13">
        <f t="shared" si="5"/>
        <v>122.07962436840991</v>
      </c>
      <c r="AE13">
        <f t="shared" si="6"/>
        <v>275.10993660978693</v>
      </c>
      <c r="AF13">
        <f t="shared" si="6"/>
        <v>318.08261766762706</v>
      </c>
      <c r="AG13">
        <f t="shared" si="6"/>
        <v>8.5368738076932509</v>
      </c>
      <c r="AH13">
        <f t="shared" si="6"/>
        <v>443.27422375129299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8.5368738076932509</v>
      </c>
      <c r="AW13">
        <f t="shared" si="7"/>
        <v>0</v>
      </c>
      <c r="BA13">
        <f t="shared" si="8"/>
        <v>0</v>
      </c>
      <c r="BB13">
        <f t="shared" si="9"/>
        <v>0</v>
      </c>
      <c r="BC13">
        <f t="shared" si="10"/>
        <v>0</v>
      </c>
      <c r="BD13">
        <f t="shared" si="11"/>
        <v>0</v>
      </c>
      <c r="BE13">
        <f t="shared" si="12"/>
        <v>0</v>
      </c>
      <c r="BF13">
        <f t="shared" si="13"/>
        <v>0</v>
      </c>
      <c r="BG13">
        <f t="shared" si="14"/>
        <v>0</v>
      </c>
      <c r="BH13">
        <f t="shared" si="15"/>
        <v>0</v>
      </c>
      <c r="BI13">
        <f t="shared" si="16"/>
        <v>169.71638930848837</v>
      </c>
      <c r="BJ13">
        <f t="shared" si="17"/>
        <v>0</v>
      </c>
    </row>
    <row r="14" spans="1:62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18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1</v>
      </c>
      <c r="R14">
        <f t="shared" si="3"/>
        <v>0</v>
      </c>
      <c r="U14">
        <f t="shared" si="19"/>
        <v>1</v>
      </c>
      <c r="W14">
        <f t="shared" si="4"/>
        <v>0</v>
      </c>
      <c r="X14">
        <f t="shared" si="20"/>
        <v>5.297235454805187</v>
      </c>
      <c r="Y14">
        <f t="shared" si="21"/>
        <v>62.568633310565914</v>
      </c>
      <c r="Z14">
        <f t="shared" si="5"/>
        <v>319.29110963324501</v>
      </c>
      <c r="AA14">
        <f t="shared" si="5"/>
        <v>40.70221112051707</v>
      </c>
      <c r="AB14">
        <f t="shared" si="5"/>
        <v>38.638679233352313</v>
      </c>
      <c r="AC14">
        <f t="shared" si="5"/>
        <v>99.488572168951293</v>
      </c>
      <c r="AD14">
        <f t="shared" si="5"/>
        <v>118.225526075361</v>
      </c>
      <c r="AE14">
        <f t="shared" si="6"/>
        <v>271.86021492497673</v>
      </c>
      <c r="AF14">
        <f t="shared" si="6"/>
        <v>314.97231304994341</v>
      </c>
      <c r="AG14">
        <f t="shared" si="6"/>
        <v>5.297235454805187</v>
      </c>
      <c r="AH14">
        <f t="shared" si="6"/>
        <v>444.88254361530664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5.297235454805187</v>
      </c>
      <c r="AW14">
        <f t="shared" si="7"/>
        <v>0</v>
      </c>
      <c r="BA14">
        <f t="shared" si="8"/>
        <v>0</v>
      </c>
      <c r="BB14">
        <f t="shared" si="9"/>
        <v>0</v>
      </c>
      <c r="BC14">
        <f t="shared" si="10"/>
        <v>0</v>
      </c>
      <c r="BD14">
        <f t="shared" si="11"/>
        <v>0</v>
      </c>
      <c r="BE14">
        <f t="shared" si="12"/>
        <v>0</v>
      </c>
      <c r="BF14">
        <f t="shared" si="13"/>
        <v>0</v>
      </c>
      <c r="BG14">
        <f t="shared" si="14"/>
        <v>0</v>
      </c>
      <c r="BH14">
        <f t="shared" si="15"/>
        <v>0</v>
      </c>
      <c r="BI14">
        <f t="shared" si="16"/>
        <v>105.31111211884846</v>
      </c>
      <c r="BJ14">
        <f t="shared" si="17"/>
        <v>0</v>
      </c>
    </row>
    <row r="15" spans="1:62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18"/>
        <v>0</v>
      </c>
      <c r="J15">
        <f t="shared" si="3"/>
        <v>0</v>
      </c>
      <c r="K15">
        <f t="shared" si="3"/>
        <v>1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9"/>
        <v>1</v>
      </c>
      <c r="W15">
        <f t="shared" si="4"/>
        <v>0</v>
      </c>
      <c r="X15">
        <f t="shared" si="20"/>
        <v>15.441856748625595</v>
      </c>
      <c r="Y15">
        <f t="shared" si="21"/>
        <v>116.65894919458253</v>
      </c>
      <c r="Z15">
        <f t="shared" si="5"/>
        <v>369.79499653583611</v>
      </c>
      <c r="AA15">
        <f t="shared" si="5"/>
        <v>15.441856748625595</v>
      </c>
      <c r="AB15">
        <f t="shared" si="5"/>
        <v>69.145811105818879</v>
      </c>
      <c r="AC15">
        <f t="shared" si="5"/>
        <v>146.2363919614308</v>
      </c>
      <c r="AD15">
        <f t="shared" si="5"/>
        <v>79.257487503165038</v>
      </c>
      <c r="AE15">
        <f t="shared" si="6"/>
        <v>220.2739187363446</v>
      </c>
      <c r="AF15">
        <f t="shared" si="6"/>
        <v>262.2867528083849</v>
      </c>
      <c r="AG15">
        <f t="shared" si="6"/>
        <v>57.111592125173672</v>
      </c>
      <c r="AH15">
        <f t="shared" si="6"/>
        <v>499.3405534659272</v>
      </c>
      <c r="AN15">
        <f t="shared" si="7"/>
        <v>0</v>
      </c>
      <c r="AO15">
        <f t="shared" si="7"/>
        <v>0</v>
      </c>
      <c r="AP15">
        <f t="shared" si="7"/>
        <v>15.441856748625595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9"/>
        <v>0</v>
      </c>
      <c r="BC15">
        <f t="shared" si="10"/>
        <v>306.99015009849364</v>
      </c>
      <c r="BD15">
        <f t="shared" si="11"/>
        <v>0</v>
      </c>
      <c r="BE15">
        <f t="shared" si="12"/>
        <v>0</v>
      </c>
      <c r="BF15">
        <f t="shared" si="13"/>
        <v>0</v>
      </c>
      <c r="BG15">
        <f t="shared" si="14"/>
        <v>0</v>
      </c>
      <c r="BH15">
        <f t="shared" si="15"/>
        <v>0</v>
      </c>
      <c r="BI15">
        <f t="shared" si="16"/>
        <v>0</v>
      </c>
      <c r="BJ15">
        <f t="shared" si="17"/>
        <v>0</v>
      </c>
    </row>
    <row r="16" spans="1:62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18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9"/>
        <v>1</v>
      </c>
      <c r="W16">
        <f t="shared" si="4"/>
        <v>0</v>
      </c>
      <c r="X16">
        <f t="shared" si="20"/>
        <v>15.629507593451473</v>
      </c>
      <c r="Y16">
        <f t="shared" si="21"/>
        <v>74.710505647747993</v>
      </c>
      <c r="Z16">
        <f t="shared" si="5"/>
        <v>318.15047638857504</v>
      </c>
      <c r="AA16">
        <f t="shared" si="5"/>
        <v>39.932372746177926</v>
      </c>
      <c r="AB16">
        <f t="shared" si="5"/>
        <v>15.629507593451473</v>
      </c>
      <c r="AC16">
        <f t="shared" si="5"/>
        <v>94.044657388221609</v>
      </c>
      <c r="AD16">
        <f t="shared" si="5"/>
        <v>91.455326442934492</v>
      </c>
      <c r="AE16">
        <f t="shared" si="6"/>
        <v>251.08920470953464</v>
      </c>
      <c r="AF16">
        <f t="shared" si="6"/>
        <v>295.51210380678822</v>
      </c>
      <c r="AG16">
        <f t="shared" si="6"/>
        <v>31.578687755655714</v>
      </c>
      <c r="AH16">
        <f t="shared" si="6"/>
        <v>453.03551187563488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15.629507593451473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9"/>
        <v>0</v>
      </c>
      <c r="BC16">
        <f t="shared" si="10"/>
        <v>0</v>
      </c>
      <c r="BD16">
        <f t="shared" si="11"/>
        <v>310.7207222671762</v>
      </c>
      <c r="BE16">
        <f t="shared" si="12"/>
        <v>0</v>
      </c>
      <c r="BF16">
        <f t="shared" si="13"/>
        <v>0</v>
      </c>
      <c r="BG16">
        <f t="shared" si="14"/>
        <v>0</v>
      </c>
      <c r="BH16">
        <f t="shared" si="15"/>
        <v>0</v>
      </c>
      <c r="BI16">
        <f t="shared" si="16"/>
        <v>0</v>
      </c>
      <c r="BJ16">
        <f t="shared" si="17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18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19"/>
        <v>1</v>
      </c>
      <c r="W17">
        <f t="shared" si="4"/>
        <v>0</v>
      </c>
      <c r="X17">
        <f t="shared" si="20"/>
        <v>15.993189980310143</v>
      </c>
      <c r="Y17">
        <f t="shared" si="21"/>
        <v>339.06496560588403</v>
      </c>
      <c r="Z17">
        <f t="shared" si="5"/>
        <v>558.31295309229608</v>
      </c>
      <c r="AA17">
        <f t="shared" si="5"/>
        <v>246.57365773468251</v>
      </c>
      <c r="AB17">
        <f t="shared" si="5"/>
        <v>277.42715006386385</v>
      </c>
      <c r="AC17">
        <f t="shared" si="5"/>
        <v>347.11002447324688</v>
      </c>
      <c r="AD17">
        <f t="shared" si="5"/>
        <v>174.12707426419723</v>
      </c>
      <c r="AE17">
        <f t="shared" si="6"/>
        <v>15.993189980310143</v>
      </c>
      <c r="AF17">
        <f t="shared" si="6"/>
        <v>37.199578923497405</v>
      </c>
      <c r="AG17">
        <f t="shared" si="6"/>
        <v>286.0161629900237</v>
      </c>
      <c r="AH17">
        <f t="shared" si="6"/>
        <v>708.10176583272732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15.993189980310143</v>
      </c>
      <c r="AU17">
        <f t="shared" si="7"/>
        <v>0</v>
      </c>
      <c r="AV17">
        <f t="shared" si="7"/>
        <v>0</v>
      </c>
      <c r="AW17">
        <f t="shared" si="7"/>
        <v>0</v>
      </c>
      <c r="BA17">
        <f t="shared" si="8"/>
        <v>0</v>
      </c>
      <c r="BB17">
        <f t="shared" si="9"/>
        <v>0</v>
      </c>
      <c r="BC17">
        <f t="shared" si="10"/>
        <v>0</v>
      </c>
      <c r="BD17">
        <f t="shared" si="11"/>
        <v>0</v>
      </c>
      <c r="BE17">
        <f t="shared" si="12"/>
        <v>0</v>
      </c>
      <c r="BF17">
        <f t="shared" si="13"/>
        <v>0</v>
      </c>
      <c r="BG17">
        <f t="shared" si="14"/>
        <v>317.95087032173956</v>
      </c>
      <c r="BH17">
        <f t="shared" si="15"/>
        <v>0</v>
      </c>
      <c r="BI17">
        <f t="shared" si="16"/>
        <v>0</v>
      </c>
      <c r="BJ17">
        <f t="shared" si="17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18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19"/>
        <v>1</v>
      </c>
      <c r="W18">
        <f t="shared" si="4"/>
        <v>0</v>
      </c>
      <c r="X18">
        <f t="shared" si="20"/>
        <v>14.324804717363422</v>
      </c>
      <c r="Y18">
        <f t="shared" si="21"/>
        <v>316.38579357543347</v>
      </c>
      <c r="Z18">
        <f t="shared" si="5"/>
        <v>542.68846126831511</v>
      </c>
      <c r="AA18">
        <f t="shared" si="5"/>
        <v>221.352009430458</v>
      </c>
      <c r="AB18">
        <f t="shared" si="5"/>
        <v>255.46540160093045</v>
      </c>
      <c r="AC18">
        <f t="shared" si="5"/>
        <v>327.57920511528528</v>
      </c>
      <c r="AD18">
        <f t="shared" si="5"/>
        <v>153.54697655163582</v>
      </c>
      <c r="AE18">
        <f t="shared" si="6"/>
        <v>14.324804717363422</v>
      </c>
      <c r="AF18">
        <f t="shared" si="6"/>
        <v>53.761799766704797</v>
      </c>
      <c r="AG18">
        <f t="shared" si="6"/>
        <v>261.72006191798482</v>
      </c>
      <c r="AH18">
        <f t="shared" si="6"/>
        <v>689.67436311174879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14.324804717363422</v>
      </c>
      <c r="AU18">
        <f t="shared" si="7"/>
        <v>0</v>
      </c>
      <c r="AV18">
        <f t="shared" si="7"/>
        <v>0</v>
      </c>
      <c r="AW18">
        <f t="shared" si="7"/>
        <v>0</v>
      </c>
      <c r="BA18">
        <f t="shared" si="8"/>
        <v>0</v>
      </c>
      <c r="BB18">
        <f t="shared" si="9"/>
        <v>0</v>
      </c>
      <c r="BC18">
        <f t="shared" si="10"/>
        <v>0</v>
      </c>
      <c r="BD18">
        <f t="shared" si="11"/>
        <v>0</v>
      </c>
      <c r="BE18">
        <f t="shared" si="12"/>
        <v>0</v>
      </c>
      <c r="BF18">
        <f t="shared" si="13"/>
        <v>0</v>
      </c>
      <c r="BG18">
        <f t="shared" si="14"/>
        <v>284.78271893737218</v>
      </c>
      <c r="BH18">
        <f t="shared" si="15"/>
        <v>0</v>
      </c>
      <c r="BI18">
        <f t="shared" si="16"/>
        <v>0</v>
      </c>
      <c r="BJ18">
        <f t="shared" si="17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18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19"/>
        <v>1</v>
      </c>
      <c r="W19">
        <f t="shared" si="4"/>
        <v>0</v>
      </c>
      <c r="X19">
        <f t="shared" si="20"/>
        <v>8.8986302175719736</v>
      </c>
      <c r="Y19">
        <f t="shared" si="21"/>
        <v>321.93702958681138</v>
      </c>
      <c r="Z19">
        <f t="shared" si="5"/>
        <v>547.15153082795382</v>
      </c>
      <c r="AA19">
        <f t="shared" si="5"/>
        <v>227.23388361204834</v>
      </c>
      <c r="AB19">
        <f t="shared" si="5"/>
        <v>260.89048284537722</v>
      </c>
      <c r="AC19">
        <f t="shared" si="5"/>
        <v>332.6453170684473</v>
      </c>
      <c r="AD19">
        <f t="shared" si="5"/>
        <v>158.67669008623298</v>
      </c>
      <c r="AE19">
        <f t="shared" si="6"/>
        <v>8.8986302175719736</v>
      </c>
      <c r="AF19">
        <f t="shared" si="6"/>
        <v>48.248448995524313</v>
      </c>
      <c r="AG19">
        <f t="shared" si="6"/>
        <v>267.48846412934574</v>
      </c>
      <c r="AH19">
        <f t="shared" si="6"/>
        <v>694.61921487975644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8.8986302175719736</v>
      </c>
      <c r="AU19">
        <f t="shared" si="7"/>
        <v>0</v>
      </c>
      <c r="AV19">
        <f t="shared" si="7"/>
        <v>0</v>
      </c>
      <c r="AW19">
        <f t="shared" si="7"/>
        <v>0</v>
      </c>
      <c r="BA19">
        <f t="shared" si="8"/>
        <v>0</v>
      </c>
      <c r="BB19">
        <f t="shared" si="9"/>
        <v>0</v>
      </c>
      <c r="BC19">
        <f t="shared" si="10"/>
        <v>0</v>
      </c>
      <c r="BD19">
        <f t="shared" si="11"/>
        <v>0</v>
      </c>
      <c r="BE19">
        <f t="shared" si="12"/>
        <v>0</v>
      </c>
      <c r="BF19">
        <f t="shared" si="13"/>
        <v>0</v>
      </c>
      <c r="BG19">
        <f t="shared" si="14"/>
        <v>176.90824818761223</v>
      </c>
      <c r="BH19">
        <f t="shared" si="15"/>
        <v>0</v>
      </c>
      <c r="BI19">
        <f t="shared" si="16"/>
        <v>0</v>
      </c>
      <c r="BJ19">
        <f t="shared" si="17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18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1</v>
      </c>
      <c r="Q20">
        <f t="shared" si="3"/>
        <v>0</v>
      </c>
      <c r="R20">
        <f t="shared" si="3"/>
        <v>0</v>
      </c>
      <c r="U20">
        <f t="shared" si="19"/>
        <v>1</v>
      </c>
      <c r="W20">
        <f t="shared" si="4"/>
        <v>0</v>
      </c>
      <c r="X20">
        <f t="shared" si="20"/>
        <v>15.539651964483761</v>
      </c>
      <c r="Y20">
        <f t="shared" si="21"/>
        <v>384.54488155610835</v>
      </c>
      <c r="Z20">
        <f t="shared" si="5"/>
        <v>609.41043937701102</v>
      </c>
      <c r="AA20">
        <f t="shared" si="5"/>
        <v>288.54857612248463</v>
      </c>
      <c r="AB20">
        <f t="shared" si="5"/>
        <v>323.74784416618809</v>
      </c>
      <c r="AC20">
        <f t="shared" si="5"/>
        <v>395.70370428631082</v>
      </c>
      <c r="AD20">
        <f t="shared" si="5"/>
        <v>221.7415639489341</v>
      </c>
      <c r="AE20">
        <f t="shared" si="6"/>
        <v>60.996334838240678</v>
      </c>
      <c r="AF20">
        <f t="shared" si="6"/>
        <v>15.539651964483761</v>
      </c>
      <c r="AG20">
        <f t="shared" si="6"/>
        <v>329.37323067820995</v>
      </c>
      <c r="AH20">
        <f t="shared" si="6"/>
        <v>757.60631939117684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15.539651964483761</v>
      </c>
      <c r="AV20">
        <f t="shared" si="7"/>
        <v>0</v>
      </c>
      <c r="AW20">
        <f t="shared" si="7"/>
        <v>0</v>
      </c>
      <c r="BA20">
        <f t="shared" si="8"/>
        <v>0</v>
      </c>
      <c r="BB20">
        <f t="shared" si="9"/>
        <v>0</v>
      </c>
      <c r="BC20">
        <f t="shared" si="10"/>
        <v>0</v>
      </c>
      <c r="BD20">
        <f t="shared" si="11"/>
        <v>0</v>
      </c>
      <c r="BE20">
        <f t="shared" si="12"/>
        <v>0</v>
      </c>
      <c r="BF20">
        <f t="shared" si="13"/>
        <v>0</v>
      </c>
      <c r="BG20">
        <f t="shared" si="14"/>
        <v>0</v>
      </c>
      <c r="BH20">
        <f t="shared" si="15"/>
        <v>308.93435722875893</v>
      </c>
      <c r="BI20">
        <f t="shared" si="16"/>
        <v>0</v>
      </c>
      <c r="BJ20">
        <f t="shared" si="17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18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1</v>
      </c>
      <c r="U21">
        <f t="shared" si="19"/>
        <v>1</v>
      </c>
      <c r="W21">
        <f t="shared" si="4"/>
        <v>0</v>
      </c>
      <c r="X21">
        <f t="shared" si="20"/>
        <v>6.9212479694643543</v>
      </c>
      <c r="Y21">
        <f t="shared" si="21"/>
        <v>388.96965191146643</v>
      </c>
      <c r="Z21">
        <f t="shared" si="5"/>
        <v>170.98690956668489</v>
      </c>
      <c r="AA21">
        <f t="shared" si="5"/>
        <v>490.42223932473394</v>
      </c>
      <c r="AB21">
        <f t="shared" si="5"/>
        <v>444.43328512369345</v>
      </c>
      <c r="AC21">
        <f t="shared" si="5"/>
        <v>368.96357281624904</v>
      </c>
      <c r="AD21">
        <f t="shared" si="5"/>
        <v>542.91818204507013</v>
      </c>
      <c r="AE21">
        <f t="shared" si="6"/>
        <v>703.56465704953291</v>
      </c>
      <c r="AF21">
        <f t="shared" si="6"/>
        <v>749.1130412741212</v>
      </c>
      <c r="AG21">
        <f t="shared" si="6"/>
        <v>448.60695947437165</v>
      </c>
      <c r="AH21">
        <f t="shared" si="6"/>
        <v>6.9212479694643543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6.9212479694643543</v>
      </c>
      <c r="BA21">
        <f t="shared" si="8"/>
        <v>0</v>
      </c>
      <c r="BB21">
        <f t="shared" si="9"/>
        <v>0</v>
      </c>
      <c r="BC21">
        <f t="shared" si="10"/>
        <v>0</v>
      </c>
      <c r="BD21">
        <f t="shared" si="11"/>
        <v>0</v>
      </c>
      <c r="BE21">
        <f t="shared" si="12"/>
        <v>0</v>
      </c>
      <c r="BF21">
        <f t="shared" si="13"/>
        <v>0</v>
      </c>
      <c r="BG21">
        <f t="shared" si="14"/>
        <v>0</v>
      </c>
      <c r="BH21">
        <f t="shared" si="15"/>
        <v>0</v>
      </c>
      <c r="BI21">
        <f t="shared" si="16"/>
        <v>0</v>
      </c>
      <c r="BJ21">
        <f t="shared" si="17"/>
        <v>137.59711591702668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18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1</v>
      </c>
      <c r="U22">
        <f t="shared" si="19"/>
        <v>1</v>
      </c>
      <c r="W22">
        <f t="shared" si="4"/>
        <v>0</v>
      </c>
      <c r="X22">
        <f t="shared" si="20"/>
        <v>15.022766880936935</v>
      </c>
      <c r="Y22">
        <f t="shared" si="21"/>
        <v>367.69063379539381</v>
      </c>
      <c r="Z22">
        <f t="shared" si="5"/>
        <v>152.09476281409096</v>
      </c>
      <c r="AA22">
        <f t="shared" si="5"/>
        <v>469.13251956155801</v>
      </c>
      <c r="AB22">
        <f t="shared" si="5"/>
        <v>423.07452943860352</v>
      </c>
      <c r="AC22">
        <f t="shared" si="5"/>
        <v>347.61451790607805</v>
      </c>
      <c r="AD22">
        <f t="shared" si="5"/>
        <v>521.58072725917509</v>
      </c>
      <c r="AE22">
        <f t="shared" si="6"/>
        <v>682.26592451443264</v>
      </c>
      <c r="AF22">
        <f t="shared" si="6"/>
        <v>727.80829395009505</v>
      </c>
      <c r="AG22">
        <f t="shared" si="6"/>
        <v>427.34112057887677</v>
      </c>
      <c r="AH22">
        <f t="shared" si="6"/>
        <v>15.022766880936935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15.022766880936935</v>
      </c>
      <c r="BA22">
        <f t="shared" si="8"/>
        <v>0</v>
      </c>
      <c r="BB22">
        <f t="shared" si="9"/>
        <v>0</v>
      </c>
      <c r="BC22">
        <f t="shared" si="10"/>
        <v>0</v>
      </c>
      <c r="BD22">
        <f t="shared" si="11"/>
        <v>0</v>
      </c>
      <c r="BE22">
        <f t="shared" si="12"/>
        <v>0</v>
      </c>
      <c r="BF22">
        <f t="shared" si="13"/>
        <v>0</v>
      </c>
      <c r="BG22">
        <f t="shared" si="14"/>
        <v>0</v>
      </c>
      <c r="BH22">
        <f t="shared" si="15"/>
        <v>0</v>
      </c>
      <c r="BI22">
        <f t="shared" si="16"/>
        <v>0</v>
      </c>
      <c r="BJ22">
        <f t="shared" si="17"/>
        <v>298.65847966009574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18"/>
        <v>0</v>
      </c>
      <c r="J23">
        <f t="shared" si="18"/>
        <v>0</v>
      </c>
      <c r="K23">
        <f t="shared" si="18"/>
        <v>0</v>
      </c>
      <c r="L23">
        <f t="shared" si="18"/>
        <v>0</v>
      </c>
      <c r="M23">
        <f t="shared" si="18"/>
        <v>0</v>
      </c>
      <c r="N23">
        <f t="shared" si="18"/>
        <v>0</v>
      </c>
      <c r="O23">
        <f t="shared" si="18"/>
        <v>0</v>
      </c>
      <c r="P23">
        <f t="shared" si="18"/>
        <v>0</v>
      </c>
      <c r="Q23">
        <f t="shared" si="18"/>
        <v>0</v>
      </c>
      <c r="R23">
        <f t="shared" si="18"/>
        <v>1</v>
      </c>
      <c r="U23">
        <f t="shared" si="19"/>
        <v>1</v>
      </c>
      <c r="W23">
        <f t="shared" si="4"/>
        <v>0</v>
      </c>
      <c r="X23">
        <f t="shared" si="20"/>
        <v>5.4947650783750559</v>
      </c>
      <c r="Y23">
        <f t="shared" si="21"/>
        <v>387.72441006661063</v>
      </c>
      <c r="Z23">
        <f t="shared" si="21"/>
        <v>167.29697387217897</v>
      </c>
      <c r="AA23">
        <f t="shared" si="21"/>
        <v>489.14325155589921</v>
      </c>
      <c r="AB23">
        <f t="shared" si="21"/>
        <v>442.83957995773306</v>
      </c>
      <c r="AC23">
        <f t="shared" si="21"/>
        <v>367.11297791186252</v>
      </c>
      <c r="AD23">
        <f t="shared" si="21"/>
        <v>540.99276942060351</v>
      </c>
      <c r="AE23">
        <f t="shared" si="21"/>
        <v>701.49432457352009</v>
      </c>
      <c r="AF23">
        <f t="shared" si="21"/>
        <v>747.05922945315865</v>
      </c>
      <c r="AG23">
        <f t="shared" si="21"/>
        <v>447.39262611419139</v>
      </c>
      <c r="AH23">
        <f t="shared" si="21"/>
        <v>5.4947650783750559</v>
      </c>
      <c r="AK23">
        <f>AM29*1000*0.0254^2</f>
        <v>51853.551651928377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5.4947650783750559</v>
      </c>
      <c r="BA23">
        <f t="shared" si="8"/>
        <v>0</v>
      </c>
      <c r="BB23">
        <f t="shared" si="9"/>
        <v>0</v>
      </c>
      <c r="BC23">
        <f t="shared" si="10"/>
        <v>0</v>
      </c>
      <c r="BD23">
        <f t="shared" si="11"/>
        <v>0</v>
      </c>
      <c r="BE23">
        <f t="shared" si="12"/>
        <v>0</v>
      </c>
      <c r="BF23">
        <f t="shared" si="13"/>
        <v>0</v>
      </c>
      <c r="BG23">
        <f t="shared" si="14"/>
        <v>0</v>
      </c>
      <c r="BH23">
        <f t="shared" si="15"/>
        <v>0</v>
      </c>
      <c r="BI23">
        <f t="shared" si="16"/>
        <v>0</v>
      </c>
      <c r="BJ23">
        <f t="shared" si="17"/>
        <v>109.23807827167268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18"/>
        <v>0</v>
      </c>
      <c r="J24">
        <f t="shared" si="18"/>
        <v>1</v>
      </c>
      <c r="K24">
        <f t="shared" si="18"/>
        <v>0</v>
      </c>
      <c r="L24">
        <f t="shared" si="18"/>
        <v>0</v>
      </c>
      <c r="M24">
        <f t="shared" si="18"/>
        <v>0</v>
      </c>
      <c r="N24">
        <f t="shared" si="18"/>
        <v>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18"/>
        <v>0</v>
      </c>
      <c r="U24">
        <f t="shared" si="19"/>
        <v>1</v>
      </c>
      <c r="W24">
        <f t="shared" si="4"/>
        <v>0</v>
      </c>
      <c r="X24">
        <f t="shared" si="20"/>
        <v>15.643739709864473</v>
      </c>
      <c r="Y24">
        <f t="shared" si="21"/>
        <v>271.70517940746407</v>
      </c>
      <c r="Z24">
        <f t="shared" si="21"/>
        <v>15.643739709864473</v>
      </c>
      <c r="AA24">
        <f>SQRT((AA$3-$E24)^2+(AA$4-$F24)^2)</f>
        <v>368.78925524354622</v>
      </c>
      <c r="AB24">
        <f t="shared" si="21"/>
        <v>317.21468081696781</v>
      </c>
      <c r="AC24">
        <f t="shared" si="21"/>
        <v>238.79667629775273</v>
      </c>
      <c r="AD24">
        <f t="shared" si="21"/>
        <v>407.22572979296979</v>
      </c>
      <c r="AE24">
        <f t="shared" si="21"/>
        <v>563.9531930932344</v>
      </c>
      <c r="AF24">
        <f t="shared" si="21"/>
        <v>609.51744838760567</v>
      </c>
      <c r="AG24">
        <f t="shared" si="21"/>
        <v>329.6538732083049</v>
      </c>
      <c r="AH24">
        <f t="shared" si="21"/>
        <v>149.69705978011734</v>
      </c>
      <c r="AN24">
        <f t="shared" si="7"/>
        <v>0</v>
      </c>
      <c r="AO24">
        <f t="shared" si="7"/>
        <v>15.643739709864473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9"/>
        <v>311.0036623063807</v>
      </c>
      <c r="BC24">
        <f t="shared" si="10"/>
        <v>0</v>
      </c>
      <c r="BD24">
        <f t="shared" si="11"/>
        <v>0</v>
      </c>
      <c r="BE24">
        <f t="shared" si="12"/>
        <v>0</v>
      </c>
      <c r="BF24">
        <f t="shared" si="13"/>
        <v>0</v>
      </c>
      <c r="BG24">
        <f t="shared" si="14"/>
        <v>0</v>
      </c>
      <c r="BH24">
        <f t="shared" si="15"/>
        <v>0</v>
      </c>
      <c r="BI24">
        <f t="shared" si="16"/>
        <v>0</v>
      </c>
      <c r="BJ24">
        <f t="shared" si="17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18"/>
        <v>0</v>
      </c>
      <c r="J25">
        <f t="shared" si="18"/>
        <v>0</v>
      </c>
      <c r="K25">
        <f t="shared" si="18"/>
        <v>0</v>
      </c>
      <c r="L25">
        <f t="shared" si="18"/>
        <v>0</v>
      </c>
      <c r="M25">
        <f t="shared" si="18"/>
        <v>0</v>
      </c>
      <c r="N25">
        <f t="shared" si="18"/>
        <v>0</v>
      </c>
      <c r="O25">
        <f t="shared" si="18"/>
        <v>0</v>
      </c>
      <c r="P25">
        <f t="shared" si="18"/>
        <v>0</v>
      </c>
      <c r="Q25">
        <f t="shared" si="18"/>
        <v>0</v>
      </c>
      <c r="R25">
        <f t="shared" si="18"/>
        <v>1</v>
      </c>
      <c r="U25">
        <f t="shared" si="19"/>
        <v>1</v>
      </c>
      <c r="W25">
        <f t="shared" si="4"/>
        <v>0</v>
      </c>
      <c r="X25">
        <f t="shared" si="20"/>
        <v>3.8560888037448922</v>
      </c>
      <c r="Y25">
        <f>SQRT((Y$3-$E25)^2+(Y$4-$F25)^2)</f>
        <v>385.19441597143532</v>
      </c>
      <c r="Z25">
        <f t="shared" si="21"/>
        <v>167.78662276893007</v>
      </c>
      <c r="AA25">
        <f t="shared" si="21"/>
        <v>486.64728846901704</v>
      </c>
      <c r="AB25">
        <f t="shared" si="21"/>
        <v>440.66981490483226</v>
      </c>
      <c r="AC25">
        <f t="shared" si="21"/>
        <v>365.2213239209517</v>
      </c>
      <c r="AD25">
        <f t="shared" si="21"/>
        <v>539.18267235795622</v>
      </c>
      <c r="AE25">
        <f t="shared" si="21"/>
        <v>699.84635120892312</v>
      </c>
      <c r="AF25">
        <f t="shared" si="21"/>
        <v>745.39237119526399</v>
      </c>
      <c r="AG25">
        <f t="shared" si="21"/>
        <v>444.83150489566862</v>
      </c>
      <c r="AH25">
        <f t="shared" si="21"/>
        <v>3.8560888037448922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3.8560888037448922</v>
      </c>
      <c r="BA25">
        <f t="shared" si="8"/>
        <v>0</v>
      </c>
      <c r="BB25">
        <f t="shared" si="9"/>
        <v>0</v>
      </c>
      <c r="BC25">
        <f t="shared" si="10"/>
        <v>0</v>
      </c>
      <c r="BD25">
        <f t="shared" si="11"/>
        <v>0</v>
      </c>
      <c r="BE25">
        <f t="shared" si="12"/>
        <v>0</v>
      </c>
      <c r="BF25">
        <f t="shared" si="13"/>
        <v>0</v>
      </c>
      <c r="BG25">
        <f t="shared" si="14"/>
        <v>0</v>
      </c>
      <c r="BH25">
        <f t="shared" si="15"/>
        <v>0</v>
      </c>
      <c r="BI25">
        <f t="shared" si="16"/>
        <v>0</v>
      </c>
      <c r="BJ25">
        <f t="shared" si="17"/>
        <v>76.660553191579623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18"/>
        <v>0</v>
      </c>
      <c r="J26">
        <f t="shared" si="18"/>
        <v>0</v>
      </c>
      <c r="K26">
        <f t="shared" si="18"/>
        <v>0</v>
      </c>
      <c r="L26">
        <f t="shared" si="18"/>
        <v>0</v>
      </c>
      <c r="M26">
        <f t="shared" si="18"/>
        <v>0</v>
      </c>
      <c r="N26">
        <f t="shared" si="18"/>
        <v>0</v>
      </c>
      <c r="O26">
        <f t="shared" si="18"/>
        <v>0</v>
      </c>
      <c r="P26">
        <f t="shared" si="18"/>
        <v>0</v>
      </c>
      <c r="Q26">
        <f t="shared" si="18"/>
        <v>0</v>
      </c>
      <c r="R26">
        <f t="shared" si="18"/>
        <v>1</v>
      </c>
      <c r="U26">
        <f t="shared" si="19"/>
        <v>1</v>
      </c>
      <c r="W26">
        <f t="shared" si="4"/>
        <v>0</v>
      </c>
      <c r="X26">
        <f t="shared" si="20"/>
        <v>0.32048824681919813</v>
      </c>
      <c r="Y26">
        <f t="shared" si="21"/>
        <v>382.92671289485793</v>
      </c>
      <c r="Z26">
        <f t="shared" si="21"/>
        <v>164.20916610587369</v>
      </c>
      <c r="AA26">
        <f t="shared" si="21"/>
        <v>484.3604730264899</v>
      </c>
      <c r="AB26">
        <f t="shared" si="21"/>
        <v>438.19117175149518</v>
      </c>
      <c r="AC26">
        <f t="shared" si="21"/>
        <v>362.58923204965208</v>
      </c>
      <c r="AD26">
        <f t="shared" si="21"/>
        <v>536.51116631275033</v>
      </c>
      <c r="AE26">
        <f t="shared" si="21"/>
        <v>697.09414213314744</v>
      </c>
      <c r="AF26">
        <f t="shared" si="21"/>
        <v>742.64990913107079</v>
      </c>
      <c r="AG26">
        <f t="shared" si="21"/>
        <v>442.58406144136865</v>
      </c>
      <c r="AH26">
        <f t="shared" si="21"/>
        <v>0.32048824681919813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0.32048824681919813</v>
      </c>
      <c r="BA26">
        <f t="shared" si="8"/>
        <v>0</v>
      </c>
      <c r="BB26">
        <f t="shared" si="9"/>
        <v>0</v>
      </c>
      <c r="BC26">
        <f t="shared" si="10"/>
        <v>0</v>
      </c>
      <c r="BD26">
        <f t="shared" si="11"/>
        <v>0</v>
      </c>
      <c r="BE26">
        <f t="shared" si="12"/>
        <v>0</v>
      </c>
      <c r="BF26">
        <f t="shared" si="13"/>
        <v>0</v>
      </c>
      <c r="BG26">
        <f t="shared" si="14"/>
        <v>0</v>
      </c>
      <c r="BH26">
        <f t="shared" si="15"/>
        <v>0</v>
      </c>
      <c r="BI26">
        <f t="shared" si="16"/>
        <v>0</v>
      </c>
      <c r="BJ26">
        <f t="shared" si="17"/>
        <v>6.3714316611948654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20"/>
        <v>90.007892319931869</v>
      </c>
      <c r="Y27">
        <f>SQRT((Y$3-$E27)^2+(Y$4-$F27)^2)</f>
        <v>138.88300976701413</v>
      </c>
      <c r="Z27">
        <f t="shared" si="21"/>
        <v>203.46175689138417</v>
      </c>
      <c r="AA27">
        <f t="shared" si="21"/>
        <v>194.38217803836207</v>
      </c>
      <c r="AB27">
        <f t="shared" si="21"/>
        <v>141.37945004040532</v>
      </c>
      <c r="AC27">
        <f t="shared" si="21"/>
        <v>90.007892319931869</v>
      </c>
      <c r="AD27">
        <f t="shared" si="21"/>
        <v>201.85864919799775</v>
      </c>
      <c r="AE27">
        <f t="shared" si="21"/>
        <v>349.59089003576327</v>
      </c>
      <c r="AF27">
        <f t="shared" si="21"/>
        <v>394.73003411025451</v>
      </c>
      <c r="AG27">
        <f t="shared" si="21"/>
        <v>169.95591189511651</v>
      </c>
      <c r="AH27">
        <f t="shared" si="21"/>
        <v>362.63668207620645</v>
      </c>
      <c r="AN27">
        <f>I27*SQRT((AN$3-$E27)^2+(AN$4-$F27)^2)</f>
        <v>138.88300976701413</v>
      </c>
      <c r="AO27">
        <f t="shared" si="7"/>
        <v>203.46175689138417</v>
      </c>
      <c r="AP27">
        <f t="shared" si="7"/>
        <v>194.38217803836207</v>
      </c>
      <c r="AQ27">
        <f t="shared" si="7"/>
        <v>141.37945004040532</v>
      </c>
      <c r="AR27">
        <f t="shared" si="7"/>
        <v>90.007892319931869</v>
      </c>
      <c r="AS27">
        <f t="shared" si="7"/>
        <v>201.85864919799775</v>
      </c>
      <c r="AT27">
        <f t="shared" si="7"/>
        <v>349.59089003576327</v>
      </c>
      <c r="AU27">
        <f t="shared" si="7"/>
        <v>394.73003411025451</v>
      </c>
      <c r="AV27">
        <f t="shared" si="7"/>
        <v>169.95591189511651</v>
      </c>
      <c r="AW27">
        <f t="shared" si="7"/>
        <v>362.63668207620645</v>
      </c>
      <c r="BA27">
        <f>IF(I4&gt;0, AN27*$AH$42,0)</f>
        <v>4690.3738143192786</v>
      </c>
      <c r="BB27">
        <f>IF(J4&gt;0, AO27*$AH$42,0)</f>
        <v>6871.3350779167831</v>
      </c>
      <c r="BC27">
        <f t="shared" ref="BC27:BJ27" si="22">IF(K4&gt;0, AP27*$AH$42,0)</f>
        <v>6564.6984420265908</v>
      </c>
      <c r="BD27">
        <f t="shared" si="22"/>
        <v>4774.6838973666518</v>
      </c>
      <c r="BE27">
        <f t="shared" si="22"/>
        <v>3039.7574327320403</v>
      </c>
      <c r="BF27">
        <f t="shared" si="22"/>
        <v>6817.1947308778808</v>
      </c>
      <c r="BG27">
        <f t="shared" si="22"/>
        <v>11806.425847906414</v>
      </c>
      <c r="BH27">
        <f t="shared" si="22"/>
        <v>13330.870484604258</v>
      </c>
      <c r="BI27">
        <f t="shared" si="22"/>
        <v>5739.7716256214107</v>
      </c>
      <c r="BJ27">
        <f t="shared" si="22"/>
        <v>12247.009915577466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80373.165806820602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131.00050346462965</v>
      </c>
      <c r="AN31">
        <f>IF(I$4&gt;0,AN4,0)</f>
        <v>-46.123296651021185</v>
      </c>
      <c r="AO31">
        <f>IF(J$4&gt;0,AO3,0)</f>
        <v>-87.136134513180835</v>
      </c>
      <c r="AP31">
        <f>IF(J$4&gt;0,AO4,0)</f>
        <v>-183.8585885386635</v>
      </c>
      <c r="AQ31">
        <f>IF(K$4&gt;0,AP3,0)</f>
        <v>191.08401899311414</v>
      </c>
      <c r="AR31">
        <f>IF(K$4&gt;0,AP4,0)</f>
        <v>35.655698343696535</v>
      </c>
      <c r="AS31">
        <f>IF(L$4&gt;0,AQ3,0)</f>
        <v>140.54427370275027</v>
      </c>
      <c r="AT31">
        <f>IF(L$4&gt;0,AQ4,0)</f>
        <v>15.344576341296726</v>
      </c>
      <c r="AU31">
        <f>IF(M$4&gt;0,AR3,0)</f>
        <v>82.084668107424363</v>
      </c>
      <c r="AV31">
        <f>IF(M$4&gt;0,AR4,0)</f>
        <v>-36.925979222905362</v>
      </c>
      <c r="AW31">
        <f>IF(N$4&gt;0,AS3,0)</f>
        <v>165.20040801193989</v>
      </c>
      <c r="AX31">
        <f>IF(N$4&gt;0,AS4,0)</f>
        <v>115.99887692873973</v>
      </c>
      <c r="AY31">
        <f>IF(O$4&gt;0,AT3,0)</f>
        <v>228.20746687624617</v>
      </c>
      <c r="AZ31">
        <f>IF(O$4&gt;0,AT4,0)</f>
        <v>264.83040319782793</v>
      </c>
      <c r="BA31">
        <f>IF(P$4&gt;0,AU3,0)</f>
        <v>252.29392015113669</v>
      </c>
      <c r="BB31">
        <f>IF(P$4&gt;0,AU4,0)</f>
        <v>303.57795981173359</v>
      </c>
      <c r="BC31">
        <f>IF(Q$4&gt;0,AV3,0)</f>
        <v>169.95366848523631</v>
      </c>
      <c r="BD31">
        <f>IF(Q$4&gt;0,AV4,0)</f>
        <v>-0.87324481733384907</v>
      </c>
      <c r="BE31">
        <f>IF(R$4&gt;0,AW3,0)</f>
        <v>-105.55819187022414</v>
      </c>
      <c r="BF31">
        <f>IF(R$4&gt;0,AW4,0)</f>
        <v>-346.93346814098032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23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24">IF(I8=1,$E8,0)</f>
        <v>0</v>
      </c>
      <c r="AN35">
        <f t="shared" ref="AN35:AN53" si="25">IF(I8=1,$F8,0)</f>
        <v>0</v>
      </c>
      <c r="AO35">
        <f t="shared" ref="AO35:AO53" si="26">IF(J8=1,$E8,0)</f>
        <v>0</v>
      </c>
      <c r="AP35">
        <f t="shared" ref="AP35:AP53" si="27">IF(J8=1,$F8,0)</f>
        <v>0</v>
      </c>
      <c r="AQ35">
        <f t="shared" ref="AQ35:AQ53" si="28">IF(K8=1,$E8,0)</f>
        <v>187.15555025761509</v>
      </c>
      <c r="AR35">
        <f t="shared" ref="AR35:AR53" si="29">IF(K8=1,$F8,0)</f>
        <v>25.742837039999788</v>
      </c>
      <c r="AS35">
        <f t="shared" ref="AS35:AS53" si="30">IF(L8=1,$E8,0)</f>
        <v>0</v>
      </c>
      <c r="AT35">
        <f t="shared" ref="AT35:AT53" si="31">IF(L8=1,$F8,0)</f>
        <v>0</v>
      </c>
      <c r="AU35">
        <f t="shared" ref="AU35:AU53" si="32">IF(M8=1,$E8,0)</f>
        <v>0</v>
      </c>
      <c r="AV35">
        <f t="shared" si="23"/>
        <v>0</v>
      </c>
      <c r="AW35">
        <f t="shared" ref="AW35:AW53" si="33">IF(N8=1,$E8,0)</f>
        <v>0</v>
      </c>
      <c r="AX35">
        <f t="shared" ref="AX35:AX53" si="34">IF(N8=1,$F8,0)</f>
        <v>0</v>
      </c>
      <c r="AY35">
        <f t="shared" ref="AY35:AY53" si="35">IF(O8=1,$E8,0)</f>
        <v>0</v>
      </c>
      <c r="AZ35">
        <f t="shared" ref="AZ35:AZ53" si="36">IF(O8=1,$F8,0)</f>
        <v>0</v>
      </c>
      <c r="BA35">
        <f t="shared" ref="BA35:BA53" si="37">IF(P8=1,$E8,0)</f>
        <v>0</v>
      </c>
      <c r="BB35">
        <f t="shared" ref="BB35:BB53" si="38">IF(P8=1,$F8,0)</f>
        <v>0</v>
      </c>
      <c r="BC35">
        <f t="shared" ref="BC35:BC53" si="39">IF(Q8=1,$E8,0)</f>
        <v>0</v>
      </c>
      <c r="BD35">
        <f t="shared" ref="BD35:BD53" si="40">IF(Q8=1,$F8,0)</f>
        <v>0</v>
      </c>
      <c r="BE35">
        <f t="shared" ref="BE35:BE53" si="41">IF(R8=1,$E8,0)</f>
        <v>0</v>
      </c>
      <c r="BF35">
        <f t="shared" ref="BF35:BF53" si="42">IF(R8=1,$F8,0)</f>
        <v>0</v>
      </c>
    </row>
    <row r="36" spans="31:58" ht="15.6" x14ac:dyDescent="0.3">
      <c r="AL36" s="3">
        <v>3</v>
      </c>
      <c r="AM36">
        <f t="shared" si="24"/>
        <v>0</v>
      </c>
      <c r="AN36">
        <f t="shared" si="25"/>
        <v>0</v>
      </c>
      <c r="AO36">
        <f t="shared" si="26"/>
        <v>0</v>
      </c>
      <c r="AP36">
        <f t="shared" si="27"/>
        <v>0</v>
      </c>
      <c r="AQ36">
        <f t="shared" si="28"/>
        <v>197.31262144035065</v>
      </c>
      <c r="AR36">
        <f t="shared" si="29"/>
        <v>36.618670370400125</v>
      </c>
      <c r="AS36">
        <f t="shared" si="30"/>
        <v>0</v>
      </c>
      <c r="AT36">
        <f t="shared" si="31"/>
        <v>0</v>
      </c>
      <c r="AU36">
        <f t="shared" si="32"/>
        <v>0</v>
      </c>
      <c r="AV36">
        <f t="shared" si="23"/>
        <v>0</v>
      </c>
      <c r="AW36">
        <f t="shared" si="33"/>
        <v>0</v>
      </c>
      <c r="AX36">
        <f t="shared" si="34"/>
        <v>0</v>
      </c>
      <c r="AY36">
        <f t="shared" si="35"/>
        <v>0</v>
      </c>
      <c r="AZ36">
        <f t="shared" si="36"/>
        <v>0</v>
      </c>
      <c r="BA36">
        <f t="shared" si="37"/>
        <v>0</v>
      </c>
      <c r="BB36">
        <f t="shared" si="38"/>
        <v>0</v>
      </c>
      <c r="BC36">
        <f t="shared" si="39"/>
        <v>0</v>
      </c>
      <c r="BD36">
        <f t="shared" si="40"/>
        <v>0</v>
      </c>
      <c r="BE36">
        <f t="shared" si="41"/>
        <v>0</v>
      </c>
      <c r="BF36">
        <f t="shared" si="42"/>
        <v>0</v>
      </c>
    </row>
    <row r="37" spans="31:58" ht="15.6" x14ac:dyDescent="0.3">
      <c r="AL37" s="3">
        <v>4</v>
      </c>
      <c r="AM37">
        <f t="shared" si="24"/>
        <v>145.3292280110459</v>
      </c>
      <c r="AN37">
        <f t="shared" si="25"/>
        <v>-52.870402627200185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f t="shared" si="30"/>
        <v>0</v>
      </c>
      <c r="AT37">
        <f t="shared" si="31"/>
        <v>0</v>
      </c>
      <c r="AU37">
        <f t="shared" si="32"/>
        <v>0</v>
      </c>
      <c r="AV37">
        <f t="shared" si="23"/>
        <v>0</v>
      </c>
      <c r="AW37">
        <f t="shared" si="33"/>
        <v>0</v>
      </c>
      <c r="AX37">
        <f t="shared" si="34"/>
        <v>0</v>
      </c>
      <c r="AY37">
        <f t="shared" si="35"/>
        <v>0</v>
      </c>
      <c r="AZ37">
        <f t="shared" si="36"/>
        <v>0</v>
      </c>
      <c r="BA37">
        <f t="shared" si="37"/>
        <v>0</v>
      </c>
      <c r="BB37">
        <f t="shared" si="38"/>
        <v>0</v>
      </c>
      <c r="BC37">
        <f t="shared" si="39"/>
        <v>0</v>
      </c>
      <c r="BD37">
        <f t="shared" si="40"/>
        <v>0</v>
      </c>
      <c r="BE37">
        <f t="shared" si="41"/>
        <v>0</v>
      </c>
      <c r="BF37">
        <f t="shared" si="42"/>
        <v>0</v>
      </c>
    </row>
    <row r="38" spans="31:58" ht="15.6" x14ac:dyDescent="0.3">
      <c r="AL38" s="3">
        <v>5</v>
      </c>
      <c r="AM38">
        <f t="shared" si="24"/>
        <v>0</v>
      </c>
      <c r="AN38">
        <f t="shared" si="25"/>
        <v>0</v>
      </c>
      <c r="AO38">
        <f t="shared" si="26"/>
        <v>0</v>
      </c>
      <c r="AP38">
        <f t="shared" si="27"/>
        <v>0</v>
      </c>
      <c r="AQ38">
        <f t="shared" si="28"/>
        <v>0</v>
      </c>
      <c r="AR38">
        <f t="shared" si="29"/>
        <v>0</v>
      </c>
      <c r="AS38">
        <f t="shared" si="30"/>
        <v>0</v>
      </c>
      <c r="AT38">
        <f t="shared" si="31"/>
        <v>0</v>
      </c>
      <c r="AU38">
        <f t="shared" si="32"/>
        <v>0</v>
      </c>
      <c r="AV38">
        <f t="shared" si="23"/>
        <v>0</v>
      </c>
      <c r="AW38">
        <f t="shared" si="33"/>
        <v>178.22108152485387</v>
      </c>
      <c r="AX38">
        <f t="shared" si="34"/>
        <v>125.25424842719976</v>
      </c>
      <c r="AY38">
        <f t="shared" si="35"/>
        <v>0</v>
      </c>
      <c r="AZ38">
        <f t="shared" si="36"/>
        <v>0</v>
      </c>
      <c r="BA38">
        <f t="shared" si="37"/>
        <v>0</v>
      </c>
      <c r="BB38">
        <f t="shared" si="38"/>
        <v>0</v>
      </c>
      <c r="BC38">
        <f t="shared" si="39"/>
        <v>0</v>
      </c>
      <c r="BD38">
        <f t="shared" si="40"/>
        <v>0</v>
      </c>
      <c r="BE38">
        <f t="shared" si="41"/>
        <v>0</v>
      </c>
      <c r="BF38">
        <f t="shared" si="42"/>
        <v>0</v>
      </c>
    </row>
    <row r="39" spans="31:58" ht="15.6" x14ac:dyDescent="0.3">
      <c r="AL39" s="3">
        <v>6</v>
      </c>
      <c r="AM39">
        <f t="shared" si="24"/>
        <v>0</v>
      </c>
      <c r="AN39">
        <f t="shared" si="25"/>
        <v>0</v>
      </c>
      <c r="AO39">
        <f t="shared" si="26"/>
        <v>0</v>
      </c>
      <c r="AP39">
        <f t="shared" si="27"/>
        <v>0</v>
      </c>
      <c r="AQ39">
        <f t="shared" si="28"/>
        <v>0</v>
      </c>
      <c r="AR39">
        <f t="shared" si="29"/>
        <v>0</v>
      </c>
      <c r="AS39">
        <f t="shared" si="30"/>
        <v>0</v>
      </c>
      <c r="AT39">
        <f t="shared" si="31"/>
        <v>0</v>
      </c>
      <c r="AU39">
        <f t="shared" si="32"/>
        <v>97.242455849967683</v>
      </c>
      <c r="AV39">
        <f t="shared" si="23"/>
        <v>-41.176516080000013</v>
      </c>
      <c r="AW39">
        <f t="shared" si="33"/>
        <v>0</v>
      </c>
      <c r="AX39">
        <f t="shared" si="34"/>
        <v>0</v>
      </c>
      <c r="AY39">
        <f t="shared" si="35"/>
        <v>0</v>
      </c>
      <c r="AZ39">
        <f t="shared" si="36"/>
        <v>0</v>
      </c>
      <c r="BA39">
        <f t="shared" si="37"/>
        <v>0</v>
      </c>
      <c r="BB39">
        <f t="shared" si="38"/>
        <v>0</v>
      </c>
      <c r="BC39">
        <f t="shared" si="39"/>
        <v>0</v>
      </c>
      <c r="BD39">
        <f t="shared" si="40"/>
        <v>0</v>
      </c>
      <c r="BE39">
        <f t="shared" si="41"/>
        <v>0</v>
      </c>
      <c r="BF39">
        <f t="shared" si="42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24"/>
        <v>0</v>
      </c>
      <c r="AN40">
        <f t="shared" si="25"/>
        <v>0</v>
      </c>
      <c r="AO40">
        <f t="shared" si="26"/>
        <v>0</v>
      </c>
      <c r="AP40">
        <f t="shared" si="27"/>
        <v>0</v>
      </c>
      <c r="AQ40">
        <f t="shared" si="28"/>
        <v>0</v>
      </c>
      <c r="AR40">
        <f t="shared" si="29"/>
        <v>0</v>
      </c>
      <c r="AS40">
        <f t="shared" si="30"/>
        <v>0</v>
      </c>
      <c r="AT40">
        <f t="shared" si="31"/>
        <v>0</v>
      </c>
      <c r="AU40">
        <f t="shared" si="32"/>
        <v>0</v>
      </c>
      <c r="AV40">
        <f t="shared" si="23"/>
        <v>0</v>
      </c>
      <c r="AW40">
        <f t="shared" si="33"/>
        <v>0</v>
      </c>
      <c r="AX40">
        <f t="shared" si="34"/>
        <v>0</v>
      </c>
      <c r="AY40">
        <f t="shared" si="35"/>
        <v>0</v>
      </c>
      <c r="AZ40">
        <f t="shared" si="36"/>
        <v>0</v>
      </c>
      <c r="BA40">
        <f t="shared" si="37"/>
        <v>0</v>
      </c>
      <c r="BB40">
        <f t="shared" si="38"/>
        <v>0</v>
      </c>
      <c r="BC40">
        <f t="shared" si="39"/>
        <v>177.1303169836857</v>
      </c>
      <c r="BD40">
        <f t="shared" si="40"/>
        <v>-5.4964396800000443</v>
      </c>
      <c r="BE40">
        <f t="shared" si="41"/>
        <v>0</v>
      </c>
      <c r="BF40">
        <f t="shared" si="42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24"/>
        <v>0</v>
      </c>
      <c r="AN41">
        <f t="shared" si="25"/>
        <v>0</v>
      </c>
      <c r="AO41">
        <f t="shared" si="26"/>
        <v>0</v>
      </c>
      <c r="AP41">
        <f t="shared" si="27"/>
        <v>0</v>
      </c>
      <c r="AQ41">
        <f t="shared" si="28"/>
        <v>0</v>
      </c>
      <c r="AR41">
        <f t="shared" si="29"/>
        <v>0</v>
      </c>
      <c r="AS41">
        <f t="shared" si="30"/>
        <v>0</v>
      </c>
      <c r="AT41">
        <f t="shared" si="31"/>
        <v>0</v>
      </c>
      <c r="AU41">
        <f t="shared" si="32"/>
        <v>0</v>
      </c>
      <c r="AV41">
        <f t="shared" si="23"/>
        <v>0</v>
      </c>
      <c r="AW41">
        <f t="shared" si="33"/>
        <v>0</v>
      </c>
      <c r="AX41">
        <f t="shared" si="34"/>
        <v>0</v>
      </c>
      <c r="AY41">
        <f t="shared" si="35"/>
        <v>0</v>
      </c>
      <c r="AZ41">
        <f t="shared" si="36"/>
        <v>0</v>
      </c>
      <c r="BA41">
        <f t="shared" si="37"/>
        <v>0</v>
      </c>
      <c r="BB41">
        <f t="shared" si="38"/>
        <v>0</v>
      </c>
      <c r="BC41">
        <f t="shared" si="39"/>
        <v>175.1681896325675</v>
      </c>
      <c r="BD41">
        <f t="shared" si="40"/>
        <v>-1.8056999999999368</v>
      </c>
      <c r="BE41">
        <f t="shared" si="41"/>
        <v>0</v>
      </c>
      <c r="BF41">
        <f t="shared" si="42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24"/>
        <v>0</v>
      </c>
      <c r="AN42">
        <f t="shared" si="25"/>
        <v>0</v>
      </c>
      <c r="AO42">
        <f t="shared" si="26"/>
        <v>0</v>
      </c>
      <c r="AP42">
        <f t="shared" si="27"/>
        <v>0</v>
      </c>
      <c r="AQ42">
        <f t="shared" si="28"/>
        <v>202.49217255065452</v>
      </c>
      <c r="AR42">
        <f t="shared" si="29"/>
        <v>46.062665829600043</v>
      </c>
      <c r="AS42">
        <f t="shared" si="30"/>
        <v>0</v>
      </c>
      <c r="AT42">
        <f t="shared" si="31"/>
        <v>0</v>
      </c>
      <c r="AU42">
        <f t="shared" si="32"/>
        <v>0</v>
      </c>
      <c r="AV42">
        <f t="shared" si="23"/>
        <v>0</v>
      </c>
      <c r="AW42">
        <f t="shared" si="33"/>
        <v>0</v>
      </c>
      <c r="AX42">
        <f t="shared" si="34"/>
        <v>0</v>
      </c>
      <c r="AY42">
        <f t="shared" si="35"/>
        <v>0</v>
      </c>
      <c r="AZ42">
        <f t="shared" si="36"/>
        <v>0</v>
      </c>
      <c r="BA42">
        <f t="shared" si="37"/>
        <v>0</v>
      </c>
      <c r="BB42">
        <f t="shared" si="38"/>
        <v>0</v>
      </c>
      <c r="BC42">
        <f t="shared" si="39"/>
        <v>0</v>
      </c>
      <c r="BD42">
        <f t="shared" si="40"/>
        <v>0</v>
      </c>
      <c r="BE42">
        <f t="shared" si="41"/>
        <v>0</v>
      </c>
      <c r="BF42">
        <f t="shared" si="42"/>
        <v>0</v>
      </c>
    </row>
    <row r="43" spans="31:58" ht="15.6" x14ac:dyDescent="0.3">
      <c r="AL43" s="3">
        <v>10</v>
      </c>
      <c r="AM43">
        <f t="shared" si="24"/>
        <v>0</v>
      </c>
      <c r="AN43">
        <f t="shared" si="25"/>
        <v>0</v>
      </c>
      <c r="AO43">
        <f t="shared" si="26"/>
        <v>0</v>
      </c>
      <c r="AP43">
        <f t="shared" si="27"/>
        <v>0</v>
      </c>
      <c r="AQ43">
        <f t="shared" si="28"/>
        <v>0</v>
      </c>
      <c r="AR43">
        <f t="shared" si="29"/>
        <v>0</v>
      </c>
      <c r="AS43">
        <f t="shared" si="30"/>
        <v>152.48255061688815</v>
      </c>
      <c r="AT43">
        <f t="shared" si="31"/>
        <v>25.432145519999786</v>
      </c>
      <c r="AU43">
        <f t="shared" si="32"/>
        <v>0</v>
      </c>
      <c r="AV43">
        <f t="shared" si="23"/>
        <v>0</v>
      </c>
      <c r="AW43">
        <f t="shared" si="33"/>
        <v>0</v>
      </c>
      <c r="AX43">
        <f t="shared" si="34"/>
        <v>0</v>
      </c>
      <c r="AY43">
        <f t="shared" si="35"/>
        <v>0</v>
      </c>
      <c r="AZ43">
        <f t="shared" si="36"/>
        <v>0</v>
      </c>
      <c r="BA43">
        <f t="shared" si="37"/>
        <v>0</v>
      </c>
      <c r="BB43">
        <f t="shared" si="38"/>
        <v>0</v>
      </c>
      <c r="BC43">
        <f t="shared" si="39"/>
        <v>0</v>
      </c>
      <c r="BD43">
        <f t="shared" si="40"/>
        <v>0</v>
      </c>
      <c r="BE43">
        <f t="shared" si="41"/>
        <v>0</v>
      </c>
      <c r="BF43">
        <f t="shared" si="42"/>
        <v>0</v>
      </c>
    </row>
    <row r="44" spans="31:58" ht="15.6" x14ac:dyDescent="0.3">
      <c r="AL44" s="3">
        <v>11</v>
      </c>
      <c r="AM44">
        <f t="shared" si="24"/>
        <v>0</v>
      </c>
      <c r="AN44">
        <f t="shared" si="25"/>
        <v>0</v>
      </c>
      <c r="AO44">
        <f t="shared" si="26"/>
        <v>0</v>
      </c>
      <c r="AP44">
        <f t="shared" si="27"/>
        <v>0</v>
      </c>
      <c r="AQ44">
        <f t="shared" si="28"/>
        <v>0</v>
      </c>
      <c r="AR44">
        <f t="shared" si="29"/>
        <v>0</v>
      </c>
      <c r="AS44">
        <f t="shared" si="30"/>
        <v>0</v>
      </c>
      <c r="AT44">
        <f t="shared" si="31"/>
        <v>0</v>
      </c>
      <c r="AU44">
        <f t="shared" si="32"/>
        <v>0</v>
      </c>
      <c r="AV44">
        <f t="shared" si="23"/>
        <v>0</v>
      </c>
      <c r="AW44">
        <f t="shared" si="33"/>
        <v>0</v>
      </c>
      <c r="AX44">
        <f t="shared" si="34"/>
        <v>0</v>
      </c>
      <c r="AY44">
        <f t="shared" si="35"/>
        <v>223.4416511504169</v>
      </c>
      <c r="AZ44">
        <f t="shared" si="36"/>
        <v>280.09700485680008</v>
      </c>
      <c r="BA44">
        <f t="shared" si="37"/>
        <v>0</v>
      </c>
      <c r="BB44">
        <f t="shared" si="38"/>
        <v>0</v>
      </c>
      <c r="BC44">
        <f t="shared" si="39"/>
        <v>0</v>
      </c>
      <c r="BD44">
        <f t="shared" si="40"/>
        <v>0</v>
      </c>
      <c r="BE44">
        <f t="shared" si="41"/>
        <v>0</v>
      </c>
      <c r="BF44">
        <f t="shared" si="42"/>
        <v>0</v>
      </c>
    </row>
    <row r="45" spans="31:58" ht="15.6" x14ac:dyDescent="0.3">
      <c r="AL45" s="3">
        <v>12</v>
      </c>
      <c r="AM45">
        <f t="shared" si="24"/>
        <v>0</v>
      </c>
      <c r="AN45">
        <f t="shared" si="25"/>
        <v>0</v>
      </c>
      <c r="AO45">
        <f t="shared" si="26"/>
        <v>0</v>
      </c>
      <c r="AP45">
        <f t="shared" si="27"/>
        <v>0</v>
      </c>
      <c r="AQ45">
        <f t="shared" si="28"/>
        <v>0</v>
      </c>
      <c r="AR45">
        <f t="shared" si="29"/>
        <v>0</v>
      </c>
      <c r="AS45">
        <f t="shared" si="30"/>
        <v>0</v>
      </c>
      <c r="AT45">
        <f t="shared" si="31"/>
        <v>0</v>
      </c>
      <c r="AU45">
        <f t="shared" si="32"/>
        <v>0</v>
      </c>
      <c r="AV45">
        <f t="shared" si="23"/>
        <v>0</v>
      </c>
      <c r="AW45">
        <f t="shared" si="33"/>
        <v>0</v>
      </c>
      <c r="AX45">
        <f t="shared" si="34"/>
        <v>0</v>
      </c>
      <c r="AY45">
        <f t="shared" si="35"/>
        <v>235.50617196959516</v>
      </c>
      <c r="AZ45">
        <f t="shared" si="36"/>
        <v>252.50445762959995</v>
      </c>
      <c r="BA45">
        <f t="shared" si="37"/>
        <v>0</v>
      </c>
      <c r="BB45">
        <f t="shared" si="38"/>
        <v>0</v>
      </c>
      <c r="BC45">
        <f t="shared" si="39"/>
        <v>0</v>
      </c>
      <c r="BD45">
        <f t="shared" si="40"/>
        <v>0</v>
      </c>
      <c r="BE45">
        <f t="shared" si="41"/>
        <v>0</v>
      </c>
      <c r="BF45">
        <f t="shared" si="42"/>
        <v>0</v>
      </c>
    </row>
    <row r="46" spans="31:58" ht="15.6" x14ac:dyDescent="0.3">
      <c r="AL46" s="3">
        <v>13</v>
      </c>
      <c r="AM46">
        <f t="shared" si="24"/>
        <v>0</v>
      </c>
      <c r="AN46">
        <f t="shared" si="25"/>
        <v>0</v>
      </c>
      <c r="AO46">
        <f t="shared" si="26"/>
        <v>0</v>
      </c>
      <c r="AP46">
        <f t="shared" si="27"/>
        <v>0</v>
      </c>
      <c r="AQ46">
        <f t="shared" si="28"/>
        <v>0</v>
      </c>
      <c r="AR46">
        <f t="shared" si="29"/>
        <v>0</v>
      </c>
      <c r="AS46">
        <f t="shared" si="30"/>
        <v>0</v>
      </c>
      <c r="AT46">
        <f t="shared" si="31"/>
        <v>0</v>
      </c>
      <c r="AU46">
        <f t="shared" si="32"/>
        <v>0</v>
      </c>
      <c r="AV46">
        <f t="shared" si="23"/>
        <v>0</v>
      </c>
      <c r="AW46">
        <f t="shared" si="33"/>
        <v>0</v>
      </c>
      <c r="AX46">
        <f t="shared" si="34"/>
        <v>0</v>
      </c>
      <c r="AY46">
        <f t="shared" si="35"/>
        <v>234.63561711998963</v>
      </c>
      <c r="AZ46">
        <f t="shared" si="36"/>
        <v>258.67698917040008</v>
      </c>
      <c r="BA46">
        <f t="shared" si="37"/>
        <v>0</v>
      </c>
      <c r="BB46">
        <f t="shared" si="38"/>
        <v>0</v>
      </c>
      <c r="BC46">
        <f t="shared" si="39"/>
        <v>0</v>
      </c>
      <c r="BD46">
        <f t="shared" si="40"/>
        <v>0</v>
      </c>
      <c r="BE46">
        <f t="shared" si="41"/>
        <v>0</v>
      </c>
      <c r="BF46">
        <f t="shared" si="42"/>
        <v>0</v>
      </c>
    </row>
    <row r="47" spans="31:58" ht="15.6" x14ac:dyDescent="0.3">
      <c r="AL47" s="3">
        <v>14</v>
      </c>
      <c r="AM47">
        <f t="shared" si="24"/>
        <v>0</v>
      </c>
      <c r="AN47">
        <f t="shared" si="25"/>
        <v>0</v>
      </c>
      <c r="AO47">
        <f t="shared" si="26"/>
        <v>0</v>
      </c>
      <c r="AP47">
        <f t="shared" si="27"/>
        <v>0</v>
      </c>
      <c r="AQ47">
        <f t="shared" si="28"/>
        <v>0</v>
      </c>
      <c r="AR47">
        <f t="shared" si="29"/>
        <v>0</v>
      </c>
      <c r="AS47">
        <f t="shared" si="30"/>
        <v>0</v>
      </c>
      <c r="AT47">
        <f t="shared" si="31"/>
        <v>0</v>
      </c>
      <c r="AU47">
        <f t="shared" si="32"/>
        <v>0</v>
      </c>
      <c r="AV47">
        <f t="shared" si="23"/>
        <v>0</v>
      </c>
      <c r="AW47">
        <f t="shared" si="33"/>
        <v>0</v>
      </c>
      <c r="AX47">
        <f t="shared" si="34"/>
        <v>0</v>
      </c>
      <c r="AY47">
        <f t="shared" si="35"/>
        <v>0</v>
      </c>
      <c r="AZ47">
        <f>IF(O20=1,$F20,0)</f>
        <v>0</v>
      </c>
      <c r="BA47">
        <f t="shared" si="37"/>
        <v>262.61113273228921</v>
      </c>
      <c r="BB47">
        <f t="shared" si="38"/>
        <v>315.19845497040012</v>
      </c>
      <c r="BC47">
        <f t="shared" si="39"/>
        <v>0</v>
      </c>
      <c r="BD47">
        <f t="shared" si="40"/>
        <v>0</v>
      </c>
      <c r="BE47">
        <f t="shared" si="41"/>
        <v>0</v>
      </c>
      <c r="BF47">
        <f t="shared" si="42"/>
        <v>0</v>
      </c>
    </row>
    <row r="48" spans="31:58" ht="15.6" x14ac:dyDescent="0.3">
      <c r="AL48" s="3">
        <v>15</v>
      </c>
      <c r="AM48">
        <f t="shared" si="24"/>
        <v>0</v>
      </c>
      <c r="AN48">
        <f t="shared" si="25"/>
        <v>0</v>
      </c>
      <c r="AO48">
        <f t="shared" si="26"/>
        <v>0</v>
      </c>
      <c r="AP48">
        <f t="shared" si="27"/>
        <v>0</v>
      </c>
      <c r="AQ48">
        <f t="shared" si="28"/>
        <v>0</v>
      </c>
      <c r="AR48">
        <f t="shared" si="29"/>
        <v>0</v>
      </c>
      <c r="AS48">
        <f t="shared" si="30"/>
        <v>0</v>
      </c>
      <c r="AT48">
        <f t="shared" si="31"/>
        <v>0</v>
      </c>
      <c r="AU48">
        <f t="shared" si="32"/>
        <v>0</v>
      </c>
      <c r="AV48">
        <f t="shared" si="23"/>
        <v>0</v>
      </c>
      <c r="AW48">
        <f t="shared" si="33"/>
        <v>0</v>
      </c>
      <c r="AX48">
        <f t="shared" si="34"/>
        <v>0</v>
      </c>
      <c r="AY48">
        <f t="shared" si="35"/>
        <v>0</v>
      </c>
      <c r="AZ48">
        <f t="shared" si="36"/>
        <v>0</v>
      </c>
      <c r="BA48">
        <f t="shared" si="37"/>
        <v>0</v>
      </c>
      <c r="BB48">
        <f t="shared" si="38"/>
        <v>0</v>
      </c>
      <c r="BC48">
        <f t="shared" si="39"/>
        <v>0</v>
      </c>
      <c r="BD48">
        <f t="shared" si="40"/>
        <v>0</v>
      </c>
      <c r="BE48">
        <f t="shared" si="41"/>
        <v>-107.14172175511503</v>
      </c>
      <c r="BF48">
        <f t="shared" si="42"/>
        <v>-353.67113142719995</v>
      </c>
    </row>
    <row r="49" spans="31:58" ht="15.6" x14ac:dyDescent="0.3">
      <c r="AL49" s="3">
        <v>16</v>
      </c>
      <c r="AM49">
        <f t="shared" si="24"/>
        <v>0</v>
      </c>
      <c r="AN49">
        <f t="shared" si="25"/>
        <v>0</v>
      </c>
      <c r="AO49">
        <f t="shared" si="26"/>
        <v>0</v>
      </c>
      <c r="AP49">
        <f t="shared" si="27"/>
        <v>0</v>
      </c>
      <c r="AQ49">
        <f t="shared" si="28"/>
        <v>0</v>
      </c>
      <c r="AR49">
        <f t="shared" si="29"/>
        <v>0</v>
      </c>
      <c r="AS49">
        <f t="shared" si="30"/>
        <v>0</v>
      </c>
      <c r="AT49">
        <f t="shared" si="31"/>
        <v>0</v>
      </c>
      <c r="AU49">
        <f t="shared" si="32"/>
        <v>0</v>
      </c>
      <c r="AV49">
        <f t="shared" si="23"/>
        <v>0</v>
      </c>
      <c r="AW49">
        <f t="shared" si="33"/>
        <v>0</v>
      </c>
      <c r="AX49">
        <f t="shared" si="34"/>
        <v>0</v>
      </c>
      <c r="AY49">
        <f t="shared" si="35"/>
        <v>0</v>
      </c>
      <c r="AZ49">
        <f t="shared" si="36"/>
        <v>0</v>
      </c>
      <c r="BA49">
        <f t="shared" si="37"/>
        <v>0</v>
      </c>
      <c r="BB49">
        <f t="shared" si="38"/>
        <v>0</v>
      </c>
      <c r="BC49">
        <f t="shared" si="39"/>
        <v>0</v>
      </c>
      <c r="BD49">
        <f t="shared" si="40"/>
        <v>0</v>
      </c>
      <c r="BE49">
        <f t="shared" si="41"/>
        <v>-95.561312729579242</v>
      </c>
      <c r="BF49">
        <f t="shared" si="42"/>
        <v>-335.71981877040008</v>
      </c>
    </row>
    <row r="50" spans="31:58" ht="15.6" x14ac:dyDescent="0.3">
      <c r="AE50" s="116" t="s">
        <v>49</v>
      </c>
      <c r="AL50" s="3">
        <v>17</v>
      </c>
      <c r="AM50">
        <f t="shared" si="24"/>
        <v>0</v>
      </c>
      <c r="AN50">
        <f t="shared" si="25"/>
        <v>0</v>
      </c>
      <c r="AO50">
        <f t="shared" si="26"/>
        <v>0</v>
      </c>
      <c r="AP50">
        <f t="shared" si="27"/>
        <v>0</v>
      </c>
      <c r="AQ50">
        <f t="shared" si="28"/>
        <v>0</v>
      </c>
      <c r="AR50">
        <f t="shared" si="29"/>
        <v>0</v>
      </c>
      <c r="AS50">
        <f t="shared" si="30"/>
        <v>0</v>
      </c>
      <c r="AT50">
        <f t="shared" si="31"/>
        <v>0</v>
      </c>
      <c r="AU50">
        <f t="shared" si="32"/>
        <v>0</v>
      </c>
      <c r="AV50">
        <f t="shared" si="23"/>
        <v>0</v>
      </c>
      <c r="AW50">
        <f t="shared" si="33"/>
        <v>0</v>
      </c>
      <c r="AX50">
        <f t="shared" si="34"/>
        <v>0</v>
      </c>
      <c r="AY50">
        <f t="shared" si="35"/>
        <v>0</v>
      </c>
      <c r="AZ50">
        <f t="shared" si="36"/>
        <v>0</v>
      </c>
      <c r="BA50">
        <f t="shared" si="37"/>
        <v>0</v>
      </c>
      <c r="BB50">
        <f t="shared" si="38"/>
        <v>0</v>
      </c>
      <c r="BC50">
        <f t="shared" si="39"/>
        <v>0</v>
      </c>
      <c r="BD50">
        <f t="shared" si="40"/>
        <v>0</v>
      </c>
      <c r="BE50">
        <f t="shared" si="41"/>
        <v>-110.4007282802485</v>
      </c>
      <c r="BF50">
        <f t="shared" si="42"/>
        <v>-349.53005905680021</v>
      </c>
    </row>
    <row r="51" spans="31:58" ht="15.6" x14ac:dyDescent="0.3">
      <c r="AE51" s="116"/>
      <c r="AL51" s="3">
        <v>18</v>
      </c>
      <c r="AM51">
        <f t="shared" si="24"/>
        <v>0</v>
      </c>
      <c r="AN51">
        <f t="shared" si="25"/>
        <v>0</v>
      </c>
      <c r="AO51">
        <f t="shared" si="26"/>
        <v>-94.533312502294947</v>
      </c>
      <c r="AP51">
        <f t="shared" si="27"/>
        <v>-197.64294017039998</v>
      </c>
      <c r="AQ51">
        <f t="shared" si="28"/>
        <v>0</v>
      </c>
      <c r="AR51">
        <f t="shared" si="29"/>
        <v>0</v>
      </c>
      <c r="AS51">
        <f t="shared" si="30"/>
        <v>0</v>
      </c>
      <c r="AT51">
        <f t="shared" si="31"/>
        <v>0</v>
      </c>
      <c r="AU51">
        <f t="shared" si="32"/>
        <v>0</v>
      </c>
      <c r="AV51">
        <f t="shared" si="23"/>
        <v>0</v>
      </c>
      <c r="AW51">
        <f t="shared" si="33"/>
        <v>0</v>
      </c>
      <c r="AX51">
        <f t="shared" si="34"/>
        <v>0</v>
      </c>
      <c r="AY51">
        <f t="shared" si="35"/>
        <v>0</v>
      </c>
      <c r="AZ51">
        <f t="shared" si="36"/>
        <v>0</v>
      </c>
      <c r="BA51">
        <f t="shared" si="37"/>
        <v>0</v>
      </c>
      <c r="BB51">
        <f t="shared" si="38"/>
        <v>0</v>
      </c>
      <c r="BC51">
        <f t="shared" si="39"/>
        <v>0</v>
      </c>
      <c r="BD51">
        <f t="shared" si="40"/>
        <v>0</v>
      </c>
      <c r="BE51">
        <f t="shared" si="41"/>
        <v>0</v>
      </c>
      <c r="BF51">
        <f t="shared" si="42"/>
        <v>0</v>
      </c>
    </row>
    <row r="52" spans="31:58" ht="15.6" x14ac:dyDescent="0.3">
      <c r="AE52" s="116"/>
      <c r="AL52" s="3">
        <v>19</v>
      </c>
      <c r="AM52">
        <f t="shared" si="24"/>
        <v>0</v>
      </c>
      <c r="AN52">
        <f t="shared" si="25"/>
        <v>0</v>
      </c>
      <c r="AO52">
        <f t="shared" si="26"/>
        <v>0</v>
      </c>
      <c r="AP52">
        <f t="shared" si="27"/>
        <v>0</v>
      </c>
      <c r="AQ52">
        <f t="shared" si="28"/>
        <v>0</v>
      </c>
      <c r="AR52">
        <f t="shared" si="29"/>
        <v>0</v>
      </c>
      <c r="AS52">
        <f t="shared" si="30"/>
        <v>0</v>
      </c>
      <c r="AT52">
        <f t="shared" si="31"/>
        <v>0</v>
      </c>
      <c r="AU52">
        <f t="shared" si="32"/>
        <v>0</v>
      </c>
      <c r="AV52">
        <f t="shared" si="23"/>
        <v>0</v>
      </c>
      <c r="AW52">
        <f t="shared" si="33"/>
        <v>0</v>
      </c>
      <c r="AX52">
        <f t="shared" si="34"/>
        <v>0</v>
      </c>
      <c r="AY52">
        <f t="shared" si="35"/>
        <v>0</v>
      </c>
      <c r="AZ52">
        <f t="shared" si="36"/>
        <v>0</v>
      </c>
      <c r="BA52">
        <f t="shared" si="37"/>
        <v>0</v>
      </c>
      <c r="BB52">
        <f t="shared" si="38"/>
        <v>0</v>
      </c>
      <c r="BC52">
        <f t="shared" si="39"/>
        <v>0</v>
      </c>
      <c r="BD52">
        <f t="shared" si="40"/>
        <v>0</v>
      </c>
      <c r="BE52">
        <f t="shared" si="41"/>
        <v>-104.79527278289937</v>
      </c>
      <c r="BF52">
        <f t="shared" si="42"/>
        <v>-350.71333260000029</v>
      </c>
    </row>
    <row r="53" spans="31:58" ht="15.6" x14ac:dyDescent="0.3">
      <c r="AE53">
        <f>AM29</f>
        <v>80373.165806820602</v>
      </c>
      <c r="AL53" s="3">
        <v>20</v>
      </c>
      <c r="AM53">
        <f t="shared" si="24"/>
        <v>0</v>
      </c>
      <c r="AN53">
        <f t="shared" si="25"/>
        <v>0</v>
      </c>
      <c r="AO53">
        <f t="shared" si="26"/>
        <v>0</v>
      </c>
      <c r="AP53">
        <f t="shared" si="27"/>
        <v>0</v>
      </c>
      <c r="AQ53">
        <f t="shared" si="28"/>
        <v>0</v>
      </c>
      <c r="AR53">
        <f t="shared" si="29"/>
        <v>0</v>
      </c>
      <c r="AS53">
        <f t="shared" si="30"/>
        <v>0</v>
      </c>
      <c r="AT53">
        <f t="shared" si="31"/>
        <v>0</v>
      </c>
      <c r="AU53">
        <f t="shared" si="32"/>
        <v>0</v>
      </c>
      <c r="AV53">
        <f t="shared" si="23"/>
        <v>0</v>
      </c>
      <c r="AW53">
        <f t="shared" si="33"/>
        <v>0</v>
      </c>
      <c r="AX53">
        <f t="shared" si="34"/>
        <v>0</v>
      </c>
      <c r="AY53">
        <f t="shared" si="35"/>
        <v>0</v>
      </c>
      <c r="AZ53">
        <f t="shared" si="36"/>
        <v>0</v>
      </c>
      <c r="BA53">
        <f t="shared" si="37"/>
        <v>0</v>
      </c>
      <c r="BB53">
        <f t="shared" si="38"/>
        <v>0</v>
      </c>
      <c r="BC53">
        <f t="shared" si="39"/>
        <v>0</v>
      </c>
      <c r="BD53">
        <f t="shared" si="40"/>
        <v>0</v>
      </c>
      <c r="BE53">
        <f t="shared" si="41"/>
        <v>-105.87265507952158</v>
      </c>
      <c r="BF53">
        <f t="shared" si="42"/>
        <v>-346.9953196272001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43">IF(I$4&gt;0,AM$31+$AK$3*COS($AL58),0)</f>
        <v>147.00050346462965</v>
      </c>
      <c r="AN58">
        <f t="shared" ref="AN58:AN82" si="44">IF(I$4&gt;0,AN$31+$AK$3*SIN($AL58),0)</f>
        <v>-46.123296651021185</v>
      </c>
      <c r="AO58">
        <f t="shared" ref="AO58:AO82" si="45">IF(J$4&gt;0,AO$31+$AK$3*COS($AL58),0)</f>
        <v>-71.136134513180835</v>
      </c>
      <c r="AP58">
        <f t="shared" ref="AP58:AP82" si="46">IF(J$4&gt;0,AP$31+$AK$3*SIN($AL58),0)</f>
        <v>-183.8585885386635</v>
      </c>
      <c r="AQ58">
        <f t="shared" ref="AQ58:AQ82" si="47">IF(K$4&gt;0,AQ$31+$AK$3*COS($AL58),0)</f>
        <v>207.08401899311414</v>
      </c>
      <c r="AR58">
        <f t="shared" ref="AR58:AR82" si="48">IF(K$4&gt;0,AR$31+$AK$3*SIN($AL58),0)</f>
        <v>35.655698343696535</v>
      </c>
      <c r="AS58">
        <f t="shared" ref="AS58:AS82" si="49">IF(L$4&gt;0,AS$31+$AK$3*COS($AL58),0)</f>
        <v>156.54427370275027</v>
      </c>
      <c r="AT58">
        <f t="shared" ref="AT58:AT82" si="50">IF(L$4&gt;0,AT$31+$AK$3*SIN($AL58),0)</f>
        <v>15.344576341296726</v>
      </c>
      <c r="AU58">
        <f t="shared" ref="AU58:AU82" si="51">IF(M$4&gt;0,AU$31+$AK$3*COS($AL58),0)</f>
        <v>98.084668107424363</v>
      </c>
      <c r="AV58">
        <f t="shared" ref="AV58:AV82" si="52">IF(M$4&gt;0,AV$31+$AK$3*SIN($AL58),0)</f>
        <v>-36.925979222905362</v>
      </c>
      <c r="AW58">
        <f t="shared" ref="AW58:AW82" si="53">IF(N$4&gt;0,AW$31+$AK$3*COS($AL58),0)</f>
        <v>181.20040801193989</v>
      </c>
      <c r="AX58">
        <f t="shared" ref="AX58:AX82" si="54">IF(N$4&gt;0,AX$31+$AK$3*SIN($AL58),0)</f>
        <v>115.99887692873973</v>
      </c>
      <c r="AY58">
        <f t="shared" ref="AY58:AY82" si="55">IF(O$4&gt;0,AY$31+$AK$3*COS($AL58),0)</f>
        <v>244.20746687624617</v>
      </c>
      <c r="AZ58">
        <f t="shared" ref="AZ58:AZ82" si="56">IF(O$4&gt;0,AZ$31+$AK$3*SIN($AL58),0)</f>
        <v>264.83040319782793</v>
      </c>
      <c r="BA58">
        <f t="shared" ref="BA58:BA82" si="57">IF(P$4&gt;0,BA$31+$AK$3*COS($AL58),0)</f>
        <v>268.29392015113672</v>
      </c>
      <c r="BB58">
        <f t="shared" ref="BB58:BB82" si="58">IF(P$4&gt;0,BB$31+$AK$3*SIN($AL58),0)</f>
        <v>303.57795981173359</v>
      </c>
      <c r="BC58">
        <f t="shared" ref="BC58:BC82" si="59">IF(Q$4&gt;0,BC$31+$AK$3*COS($AL58),0)</f>
        <v>185.95366848523631</v>
      </c>
      <c r="BD58">
        <f t="shared" ref="BD58:BD82" si="60">IF(Q$4&gt;0,BD$31+$AK$3*SIN($AL58),0)</f>
        <v>-0.87324481733384907</v>
      </c>
      <c r="BE58">
        <f t="shared" ref="BE58:BE82" si="61">IF(R$4&gt;0,BE$31+$AK$3*COS($AL58),0)</f>
        <v>-89.558191870224135</v>
      </c>
      <c r="BF58">
        <f t="shared" ref="BF58:BF82" si="62">IF(R$4&gt;0,BF$31+$AK$3*SIN($AL58),0)</f>
        <v>-346.93346814098032</v>
      </c>
    </row>
    <row r="59" spans="31:58" x14ac:dyDescent="0.3">
      <c r="AF59">
        <v>0.5</v>
      </c>
      <c r="AL59">
        <f t="shared" ref="AL59:AL82" si="63">PI()/6*AF59</f>
        <v>0.26179938779914941</v>
      </c>
      <c r="AM59">
        <f t="shared" si="43"/>
        <v>146.45531668525473</v>
      </c>
      <c r="AN59">
        <f t="shared" si="44"/>
        <v>-41.982191929380853</v>
      </c>
      <c r="AO59">
        <f t="shared" si="45"/>
        <v>-71.681321292555737</v>
      </c>
      <c r="AP59">
        <f t="shared" si="46"/>
        <v>-179.71748381702315</v>
      </c>
      <c r="AQ59">
        <f t="shared" si="47"/>
        <v>206.53883221373923</v>
      </c>
      <c r="AR59">
        <f t="shared" si="48"/>
        <v>39.796803065336867</v>
      </c>
      <c r="AS59">
        <f t="shared" si="49"/>
        <v>155.99908692337536</v>
      </c>
      <c r="AT59">
        <f t="shared" si="50"/>
        <v>19.485681062937058</v>
      </c>
      <c r="AU59">
        <f t="shared" si="51"/>
        <v>97.539481328049462</v>
      </c>
      <c r="AV59">
        <f t="shared" si="52"/>
        <v>-32.78487450126503</v>
      </c>
      <c r="AW59">
        <f t="shared" si="53"/>
        <v>180.65522123256497</v>
      </c>
      <c r="AX59">
        <f t="shared" si="54"/>
        <v>120.13998165038007</v>
      </c>
      <c r="AY59">
        <f t="shared" si="55"/>
        <v>243.66228009687126</v>
      </c>
      <c r="AZ59">
        <f t="shared" si="56"/>
        <v>268.97150791946825</v>
      </c>
      <c r="BA59">
        <f t="shared" si="57"/>
        <v>267.74873337176177</v>
      </c>
      <c r="BB59">
        <f t="shared" si="58"/>
        <v>307.71906453337391</v>
      </c>
      <c r="BC59">
        <f t="shared" si="59"/>
        <v>185.40848170586139</v>
      </c>
      <c r="BD59">
        <f t="shared" si="60"/>
        <v>3.2678599043064827</v>
      </c>
      <c r="BE59">
        <f t="shared" si="61"/>
        <v>-90.103378649599037</v>
      </c>
      <c r="BF59">
        <f t="shared" si="62"/>
        <v>-342.79236341934001</v>
      </c>
    </row>
    <row r="60" spans="31:58" x14ac:dyDescent="0.3">
      <c r="AF60">
        <v>1</v>
      </c>
      <c r="AL60">
        <f t="shared" si="63"/>
        <v>0.52359877559829882</v>
      </c>
      <c r="AM60">
        <f t="shared" si="43"/>
        <v>144.85690992518067</v>
      </c>
      <c r="AN60">
        <f t="shared" si="44"/>
        <v>-38.123296651021185</v>
      </c>
      <c r="AO60">
        <f t="shared" si="45"/>
        <v>-73.279728052629821</v>
      </c>
      <c r="AP60">
        <f t="shared" si="46"/>
        <v>-175.8585885386635</v>
      </c>
      <c r="AQ60">
        <f t="shared" si="47"/>
        <v>204.94042545366517</v>
      </c>
      <c r="AR60">
        <f t="shared" si="48"/>
        <v>43.655698343696535</v>
      </c>
      <c r="AS60">
        <f t="shared" si="49"/>
        <v>154.4006801633013</v>
      </c>
      <c r="AT60">
        <f t="shared" si="50"/>
        <v>23.344576341296726</v>
      </c>
      <c r="AU60">
        <f t="shared" si="51"/>
        <v>95.941074567975377</v>
      </c>
      <c r="AV60">
        <f t="shared" si="52"/>
        <v>-28.925979222905362</v>
      </c>
      <c r="AW60">
        <f t="shared" si="53"/>
        <v>179.05681447249091</v>
      </c>
      <c r="AX60">
        <f t="shared" si="54"/>
        <v>123.99887692873973</v>
      </c>
      <c r="AY60">
        <f t="shared" si="55"/>
        <v>242.0638733367972</v>
      </c>
      <c r="AZ60">
        <f t="shared" si="56"/>
        <v>272.83040319782793</v>
      </c>
      <c r="BA60">
        <f t="shared" si="57"/>
        <v>266.15032661168772</v>
      </c>
      <c r="BB60">
        <f t="shared" si="58"/>
        <v>311.57795981173359</v>
      </c>
      <c r="BC60">
        <f t="shared" si="59"/>
        <v>183.81007494578733</v>
      </c>
      <c r="BD60">
        <f t="shared" si="60"/>
        <v>7.1267551826661499</v>
      </c>
      <c r="BE60">
        <f t="shared" si="61"/>
        <v>-91.701785409673121</v>
      </c>
      <c r="BF60">
        <f t="shared" si="62"/>
        <v>-338.93346814098032</v>
      </c>
    </row>
    <row r="61" spans="31:58" x14ac:dyDescent="0.3">
      <c r="AF61">
        <v>1.5</v>
      </c>
      <c r="AL61">
        <f t="shared" si="63"/>
        <v>0.78539816339744828</v>
      </c>
      <c r="AM61">
        <f t="shared" si="43"/>
        <v>142.31421196361441</v>
      </c>
      <c r="AN61">
        <f t="shared" si="44"/>
        <v>-34.809588152036426</v>
      </c>
      <c r="AO61">
        <f t="shared" si="45"/>
        <v>-75.822426014196068</v>
      </c>
      <c r="AP61">
        <f t="shared" si="46"/>
        <v>-172.54488003967873</v>
      </c>
      <c r="AQ61">
        <f t="shared" si="47"/>
        <v>202.39772749209891</v>
      </c>
      <c r="AR61">
        <f t="shared" si="48"/>
        <v>46.969406842681295</v>
      </c>
      <c r="AS61">
        <f t="shared" si="49"/>
        <v>151.85798220173504</v>
      </c>
      <c r="AT61">
        <f t="shared" si="50"/>
        <v>26.658284840281485</v>
      </c>
      <c r="AU61">
        <f t="shared" si="51"/>
        <v>93.39837660640913</v>
      </c>
      <c r="AV61">
        <f t="shared" si="52"/>
        <v>-25.612270723920602</v>
      </c>
      <c r="AW61">
        <f t="shared" si="53"/>
        <v>176.51411651092465</v>
      </c>
      <c r="AX61">
        <f t="shared" si="54"/>
        <v>127.31258542772449</v>
      </c>
      <c r="AY61">
        <f t="shared" si="55"/>
        <v>239.52117537523094</v>
      </c>
      <c r="AZ61">
        <f t="shared" si="56"/>
        <v>276.14411169681267</v>
      </c>
      <c r="BA61">
        <f t="shared" si="57"/>
        <v>263.60762865012146</v>
      </c>
      <c r="BB61">
        <f t="shared" si="58"/>
        <v>314.89166831071833</v>
      </c>
      <c r="BC61">
        <f t="shared" si="59"/>
        <v>181.26737698422107</v>
      </c>
      <c r="BD61">
        <f t="shared" si="60"/>
        <v>10.440463681650911</v>
      </c>
      <c r="BE61">
        <f t="shared" si="61"/>
        <v>-94.244483371239369</v>
      </c>
      <c r="BF61">
        <f t="shared" si="62"/>
        <v>-335.61975964199559</v>
      </c>
    </row>
    <row r="62" spans="31:58" x14ac:dyDescent="0.3">
      <c r="AF62">
        <v>2</v>
      </c>
      <c r="AL62">
        <f t="shared" si="63"/>
        <v>1.0471975511965976</v>
      </c>
      <c r="AM62">
        <f t="shared" si="43"/>
        <v>139.00050346462965</v>
      </c>
      <c r="AN62">
        <f t="shared" si="44"/>
        <v>-32.266890190470164</v>
      </c>
      <c r="AO62">
        <f t="shared" si="45"/>
        <v>-79.136134513180835</v>
      </c>
      <c r="AP62">
        <f t="shared" si="46"/>
        <v>-170.00218207811247</v>
      </c>
      <c r="AQ62">
        <f t="shared" si="47"/>
        <v>199.08401899311414</v>
      </c>
      <c r="AR62">
        <f t="shared" si="48"/>
        <v>49.512104804247556</v>
      </c>
      <c r="AS62">
        <f t="shared" si="49"/>
        <v>148.54427370275027</v>
      </c>
      <c r="AT62">
        <f t="shared" si="50"/>
        <v>29.200982801847744</v>
      </c>
      <c r="AU62">
        <f t="shared" si="51"/>
        <v>90.084668107424363</v>
      </c>
      <c r="AV62">
        <f t="shared" si="52"/>
        <v>-23.069572762354344</v>
      </c>
      <c r="AW62">
        <f t="shared" si="53"/>
        <v>173.20040801193989</v>
      </c>
      <c r="AX62">
        <f t="shared" si="54"/>
        <v>129.85528338929075</v>
      </c>
      <c r="AY62">
        <f t="shared" si="55"/>
        <v>236.20746687624617</v>
      </c>
      <c r="AZ62">
        <f t="shared" si="56"/>
        <v>278.68680965837893</v>
      </c>
      <c r="BA62">
        <f t="shared" si="57"/>
        <v>260.29392015113672</v>
      </c>
      <c r="BB62">
        <f t="shared" si="58"/>
        <v>317.43436627228459</v>
      </c>
      <c r="BC62">
        <f t="shared" si="59"/>
        <v>177.95366848523631</v>
      </c>
      <c r="BD62">
        <f t="shared" si="60"/>
        <v>12.983161643217169</v>
      </c>
      <c r="BE62">
        <f t="shared" si="61"/>
        <v>-97.558191870224135</v>
      </c>
      <c r="BF62">
        <f t="shared" si="62"/>
        <v>-333.07706168042932</v>
      </c>
    </row>
    <row r="63" spans="31:58" x14ac:dyDescent="0.3">
      <c r="AF63">
        <v>2.5</v>
      </c>
      <c r="AL63">
        <f t="shared" si="63"/>
        <v>1.308996938995747</v>
      </c>
      <c r="AM63">
        <f t="shared" si="43"/>
        <v>135.14160818626999</v>
      </c>
      <c r="AN63">
        <f t="shared" si="44"/>
        <v>-30.668483430396094</v>
      </c>
      <c r="AO63">
        <f t="shared" si="45"/>
        <v>-82.995029791540503</v>
      </c>
      <c r="AP63">
        <f t="shared" si="46"/>
        <v>-168.40377531803841</v>
      </c>
      <c r="AQ63">
        <f t="shared" si="47"/>
        <v>195.22512371475449</v>
      </c>
      <c r="AR63">
        <f t="shared" si="48"/>
        <v>51.110511564321627</v>
      </c>
      <c r="AS63">
        <f t="shared" si="49"/>
        <v>144.68537842439062</v>
      </c>
      <c r="AT63">
        <f t="shared" si="50"/>
        <v>30.799389561921817</v>
      </c>
      <c r="AU63">
        <f t="shared" si="51"/>
        <v>86.225772829064695</v>
      </c>
      <c r="AV63">
        <f t="shared" si="52"/>
        <v>-21.47116600228027</v>
      </c>
      <c r="AW63">
        <f t="shared" si="53"/>
        <v>169.34151273358023</v>
      </c>
      <c r="AX63">
        <f t="shared" si="54"/>
        <v>131.45369014936483</v>
      </c>
      <c r="AY63">
        <f t="shared" si="55"/>
        <v>232.34857159788652</v>
      </c>
      <c r="AZ63">
        <f t="shared" si="56"/>
        <v>280.28521641845305</v>
      </c>
      <c r="BA63">
        <f t="shared" si="57"/>
        <v>256.43502487277703</v>
      </c>
      <c r="BB63">
        <f t="shared" si="58"/>
        <v>319.0327730323587</v>
      </c>
      <c r="BC63">
        <f t="shared" si="59"/>
        <v>174.09477320687665</v>
      </c>
      <c r="BD63">
        <f t="shared" si="60"/>
        <v>14.581568403291243</v>
      </c>
      <c r="BE63">
        <f t="shared" si="61"/>
        <v>-101.4170871485838</v>
      </c>
      <c r="BF63">
        <f t="shared" si="62"/>
        <v>-331.47865492035521</v>
      </c>
    </row>
    <row r="64" spans="31:58" x14ac:dyDescent="0.3">
      <c r="AF64">
        <v>3</v>
      </c>
      <c r="AL64">
        <f t="shared" si="63"/>
        <v>1.5707963267948966</v>
      </c>
      <c r="AM64">
        <f t="shared" si="43"/>
        <v>131.00050346462965</v>
      </c>
      <c r="AN64">
        <f t="shared" si="44"/>
        <v>-30.123296651021185</v>
      </c>
      <c r="AO64">
        <f t="shared" si="45"/>
        <v>-87.136134513180835</v>
      </c>
      <c r="AP64">
        <f t="shared" si="46"/>
        <v>-167.8585885386635</v>
      </c>
      <c r="AQ64">
        <f t="shared" si="47"/>
        <v>191.08401899311414</v>
      </c>
      <c r="AR64">
        <f t="shared" si="48"/>
        <v>51.655698343696535</v>
      </c>
      <c r="AS64">
        <f t="shared" si="49"/>
        <v>140.54427370275027</v>
      </c>
      <c r="AT64">
        <f t="shared" si="50"/>
        <v>31.344576341296726</v>
      </c>
      <c r="AU64">
        <f t="shared" si="51"/>
        <v>82.084668107424363</v>
      </c>
      <c r="AV64">
        <f t="shared" si="52"/>
        <v>-20.925979222905362</v>
      </c>
      <c r="AW64">
        <f t="shared" si="53"/>
        <v>165.20040801193989</v>
      </c>
      <c r="AX64">
        <f t="shared" si="54"/>
        <v>131.99887692873972</v>
      </c>
      <c r="AY64">
        <f t="shared" si="55"/>
        <v>228.20746687624617</v>
      </c>
      <c r="AZ64">
        <f t="shared" si="56"/>
        <v>280.83040319782793</v>
      </c>
      <c r="BA64">
        <f t="shared" si="57"/>
        <v>252.29392015113669</v>
      </c>
      <c r="BB64">
        <f t="shared" si="58"/>
        <v>319.57795981173359</v>
      </c>
      <c r="BC64">
        <f t="shared" si="59"/>
        <v>169.95366848523631</v>
      </c>
      <c r="BD64">
        <f t="shared" si="60"/>
        <v>15.126755182666152</v>
      </c>
      <c r="BE64">
        <f t="shared" si="61"/>
        <v>-105.55819187022414</v>
      </c>
      <c r="BF64">
        <f t="shared" si="62"/>
        <v>-330.93346814098032</v>
      </c>
    </row>
    <row r="65" spans="32:58" x14ac:dyDescent="0.3">
      <c r="AF65">
        <v>3.5</v>
      </c>
      <c r="AL65">
        <f t="shared" si="63"/>
        <v>1.8325957145940459</v>
      </c>
      <c r="AM65">
        <f t="shared" si="43"/>
        <v>126.85939874298931</v>
      </c>
      <c r="AN65">
        <f t="shared" si="44"/>
        <v>-30.668483430396094</v>
      </c>
      <c r="AO65">
        <f t="shared" si="45"/>
        <v>-91.277239234821167</v>
      </c>
      <c r="AP65">
        <f t="shared" si="46"/>
        <v>-168.40377531803841</v>
      </c>
      <c r="AQ65">
        <f t="shared" si="47"/>
        <v>186.94291427147382</v>
      </c>
      <c r="AR65">
        <f t="shared" si="48"/>
        <v>51.110511564321627</v>
      </c>
      <c r="AS65">
        <f t="shared" si="49"/>
        <v>136.40316898110996</v>
      </c>
      <c r="AT65">
        <f t="shared" si="50"/>
        <v>30.799389561921821</v>
      </c>
      <c r="AU65">
        <f t="shared" si="51"/>
        <v>77.943563385784032</v>
      </c>
      <c r="AV65">
        <f t="shared" si="52"/>
        <v>-21.47116600228027</v>
      </c>
      <c r="AW65">
        <f t="shared" si="53"/>
        <v>161.05930329029957</v>
      </c>
      <c r="AX65">
        <f t="shared" si="54"/>
        <v>131.45369014936483</v>
      </c>
      <c r="AY65">
        <f t="shared" si="55"/>
        <v>224.06636215460586</v>
      </c>
      <c r="AZ65">
        <f t="shared" si="56"/>
        <v>280.28521641845305</v>
      </c>
      <c r="BA65">
        <f t="shared" si="57"/>
        <v>248.15281542949637</v>
      </c>
      <c r="BB65">
        <f t="shared" si="58"/>
        <v>319.0327730323587</v>
      </c>
      <c r="BC65">
        <f t="shared" si="59"/>
        <v>165.81256376359599</v>
      </c>
      <c r="BD65">
        <f t="shared" si="60"/>
        <v>14.581568403291245</v>
      </c>
      <c r="BE65">
        <f t="shared" si="61"/>
        <v>-109.69929659186447</v>
      </c>
      <c r="BF65">
        <f t="shared" si="62"/>
        <v>-331.47865492035521</v>
      </c>
    </row>
    <row r="66" spans="32:58" x14ac:dyDescent="0.3">
      <c r="AF66">
        <v>4</v>
      </c>
      <c r="AL66">
        <f t="shared" si="63"/>
        <v>2.0943951023931953</v>
      </c>
      <c r="AM66">
        <f t="shared" si="43"/>
        <v>123.00050346462965</v>
      </c>
      <c r="AN66">
        <f t="shared" si="44"/>
        <v>-32.266890190470164</v>
      </c>
      <c r="AO66">
        <f t="shared" si="45"/>
        <v>-95.136134513180835</v>
      </c>
      <c r="AP66">
        <f t="shared" si="46"/>
        <v>-170.00218207811247</v>
      </c>
      <c r="AQ66">
        <f t="shared" si="47"/>
        <v>183.08401899311414</v>
      </c>
      <c r="AR66">
        <f t="shared" si="48"/>
        <v>49.512104804247556</v>
      </c>
      <c r="AS66">
        <f t="shared" si="49"/>
        <v>132.54427370275027</v>
      </c>
      <c r="AT66">
        <f t="shared" si="50"/>
        <v>29.200982801847744</v>
      </c>
      <c r="AU66">
        <f t="shared" si="51"/>
        <v>74.084668107424363</v>
      </c>
      <c r="AV66">
        <f t="shared" si="52"/>
        <v>-23.069572762354341</v>
      </c>
      <c r="AW66">
        <f t="shared" si="53"/>
        <v>157.20040801193989</v>
      </c>
      <c r="AX66">
        <f t="shared" si="54"/>
        <v>129.85528338929075</v>
      </c>
      <c r="AY66">
        <f t="shared" si="55"/>
        <v>220.20746687624617</v>
      </c>
      <c r="AZ66">
        <f t="shared" si="56"/>
        <v>278.68680965837893</v>
      </c>
      <c r="BA66">
        <f t="shared" si="57"/>
        <v>244.29392015113669</v>
      </c>
      <c r="BB66">
        <f t="shared" si="58"/>
        <v>317.43436627228459</v>
      </c>
      <c r="BC66">
        <f t="shared" si="59"/>
        <v>161.95366848523631</v>
      </c>
      <c r="BD66">
        <f t="shared" si="60"/>
        <v>12.983161643217171</v>
      </c>
      <c r="BE66">
        <f t="shared" si="61"/>
        <v>-113.55819187022414</v>
      </c>
      <c r="BF66">
        <f t="shared" si="62"/>
        <v>-333.07706168042932</v>
      </c>
    </row>
    <row r="67" spans="32:58" x14ac:dyDescent="0.3">
      <c r="AF67">
        <v>4.5</v>
      </c>
      <c r="AL67">
        <f t="shared" si="63"/>
        <v>2.3561944901923448</v>
      </c>
      <c r="AM67">
        <f t="shared" si="43"/>
        <v>119.68679496564488</v>
      </c>
      <c r="AN67">
        <f t="shared" si="44"/>
        <v>-34.809588152036426</v>
      </c>
      <c r="AO67">
        <f t="shared" si="45"/>
        <v>-98.449843012165587</v>
      </c>
      <c r="AP67">
        <f t="shared" si="46"/>
        <v>-172.54488003967873</v>
      </c>
      <c r="AQ67">
        <f t="shared" si="47"/>
        <v>179.77031049412938</v>
      </c>
      <c r="AR67">
        <f t="shared" si="48"/>
        <v>46.969406842681295</v>
      </c>
      <c r="AS67">
        <f t="shared" si="49"/>
        <v>129.23056520376551</v>
      </c>
      <c r="AT67">
        <f t="shared" si="50"/>
        <v>26.658284840281489</v>
      </c>
      <c r="AU67">
        <f t="shared" si="51"/>
        <v>70.770959608439597</v>
      </c>
      <c r="AV67">
        <f t="shared" si="52"/>
        <v>-25.612270723920602</v>
      </c>
      <c r="AW67">
        <f t="shared" si="53"/>
        <v>153.88669951295512</v>
      </c>
      <c r="AX67">
        <f t="shared" si="54"/>
        <v>127.3125854277245</v>
      </c>
      <c r="AY67">
        <f t="shared" si="55"/>
        <v>216.89375837726141</v>
      </c>
      <c r="AZ67">
        <f t="shared" si="56"/>
        <v>276.14411169681267</v>
      </c>
      <c r="BA67">
        <f t="shared" si="57"/>
        <v>240.98021165215192</v>
      </c>
      <c r="BB67">
        <f t="shared" si="58"/>
        <v>314.89166831071833</v>
      </c>
      <c r="BC67">
        <f t="shared" si="59"/>
        <v>158.63995998625154</v>
      </c>
      <c r="BD67">
        <f t="shared" si="60"/>
        <v>10.440463681650913</v>
      </c>
      <c r="BE67">
        <f t="shared" si="61"/>
        <v>-116.8719003692089</v>
      </c>
      <c r="BF67">
        <f t="shared" si="62"/>
        <v>-335.61975964199559</v>
      </c>
    </row>
    <row r="68" spans="32:58" x14ac:dyDescent="0.3">
      <c r="AF68">
        <v>5</v>
      </c>
      <c r="AL68">
        <f t="shared" si="63"/>
        <v>2.617993877991494</v>
      </c>
      <c r="AM68">
        <f t="shared" si="43"/>
        <v>117.14409700407863</v>
      </c>
      <c r="AN68">
        <f t="shared" si="44"/>
        <v>-38.123296651021178</v>
      </c>
      <c r="AO68">
        <f t="shared" si="45"/>
        <v>-100.99254097373185</v>
      </c>
      <c r="AP68">
        <f t="shared" si="46"/>
        <v>-175.8585885386635</v>
      </c>
      <c r="AQ68">
        <f t="shared" si="47"/>
        <v>177.22761253256311</v>
      </c>
      <c r="AR68">
        <f t="shared" si="48"/>
        <v>43.655698343696542</v>
      </c>
      <c r="AS68">
        <f t="shared" si="49"/>
        <v>126.68786724219926</v>
      </c>
      <c r="AT68">
        <f t="shared" si="50"/>
        <v>23.34457634129673</v>
      </c>
      <c r="AU68">
        <f t="shared" si="51"/>
        <v>68.228261646873349</v>
      </c>
      <c r="AV68">
        <f t="shared" si="52"/>
        <v>-28.925979222905355</v>
      </c>
      <c r="AW68">
        <f t="shared" si="53"/>
        <v>151.34400155138886</v>
      </c>
      <c r="AX68">
        <f t="shared" si="54"/>
        <v>123.99887692873973</v>
      </c>
      <c r="AY68">
        <f t="shared" si="55"/>
        <v>214.35106041569514</v>
      </c>
      <c r="AZ68">
        <f t="shared" si="56"/>
        <v>272.83040319782793</v>
      </c>
      <c r="BA68">
        <f t="shared" si="57"/>
        <v>238.43751369058566</v>
      </c>
      <c r="BB68">
        <f t="shared" si="58"/>
        <v>311.57795981173359</v>
      </c>
      <c r="BC68">
        <f t="shared" si="59"/>
        <v>156.09726202468528</v>
      </c>
      <c r="BD68">
        <f t="shared" si="60"/>
        <v>7.1267551826661562</v>
      </c>
      <c r="BE68">
        <f t="shared" si="61"/>
        <v>-119.41459833077515</v>
      </c>
      <c r="BF68">
        <f t="shared" si="62"/>
        <v>-338.93346814098032</v>
      </c>
    </row>
    <row r="69" spans="32:58" x14ac:dyDescent="0.3">
      <c r="AF69">
        <v>5.5</v>
      </c>
      <c r="AL69">
        <f t="shared" si="63"/>
        <v>2.8797932657906435</v>
      </c>
      <c r="AM69">
        <f t="shared" si="43"/>
        <v>115.54569024400456</v>
      </c>
      <c r="AN69">
        <f t="shared" si="44"/>
        <v>-41.982191929380846</v>
      </c>
      <c r="AO69">
        <f t="shared" si="45"/>
        <v>-102.59094773380593</v>
      </c>
      <c r="AP69">
        <f t="shared" si="46"/>
        <v>-179.71748381702315</v>
      </c>
      <c r="AQ69">
        <f t="shared" si="47"/>
        <v>175.62920577248906</v>
      </c>
      <c r="AR69">
        <f t="shared" si="48"/>
        <v>39.796803065336874</v>
      </c>
      <c r="AS69">
        <f t="shared" si="49"/>
        <v>125.08946048212519</v>
      </c>
      <c r="AT69">
        <f t="shared" si="50"/>
        <v>19.485681062937061</v>
      </c>
      <c r="AU69">
        <f t="shared" si="51"/>
        <v>66.629854886799279</v>
      </c>
      <c r="AV69">
        <f t="shared" si="52"/>
        <v>-32.784874501265023</v>
      </c>
      <c r="AW69">
        <f t="shared" si="53"/>
        <v>149.7455947913148</v>
      </c>
      <c r="AX69">
        <f t="shared" si="54"/>
        <v>120.13998165038007</v>
      </c>
      <c r="AY69">
        <f t="shared" si="55"/>
        <v>212.75265365562109</v>
      </c>
      <c r="AZ69">
        <f t="shared" si="56"/>
        <v>268.97150791946825</v>
      </c>
      <c r="BA69">
        <f t="shared" si="57"/>
        <v>236.8391069305116</v>
      </c>
      <c r="BB69">
        <f t="shared" si="58"/>
        <v>307.71906453337391</v>
      </c>
      <c r="BC69">
        <f t="shared" si="59"/>
        <v>154.49885526461122</v>
      </c>
      <c r="BD69">
        <f t="shared" si="60"/>
        <v>3.2678599043064871</v>
      </c>
      <c r="BE69">
        <f t="shared" si="61"/>
        <v>-121.01300509084922</v>
      </c>
      <c r="BF69">
        <f t="shared" si="62"/>
        <v>-342.79236341934001</v>
      </c>
    </row>
    <row r="70" spans="32:58" x14ac:dyDescent="0.3">
      <c r="AF70">
        <v>6</v>
      </c>
      <c r="AL70">
        <f t="shared" si="63"/>
        <v>3.1415926535897931</v>
      </c>
      <c r="AM70">
        <f t="shared" si="43"/>
        <v>115.00050346462965</v>
      </c>
      <c r="AN70">
        <f t="shared" si="44"/>
        <v>-46.123296651021185</v>
      </c>
      <c r="AO70">
        <f t="shared" si="45"/>
        <v>-103.13613451318083</v>
      </c>
      <c r="AP70">
        <f t="shared" si="46"/>
        <v>-183.8585885386635</v>
      </c>
      <c r="AQ70">
        <f t="shared" si="47"/>
        <v>175.08401899311414</v>
      </c>
      <c r="AR70">
        <f t="shared" si="48"/>
        <v>35.655698343696535</v>
      </c>
      <c r="AS70">
        <f t="shared" si="49"/>
        <v>124.54427370275027</v>
      </c>
      <c r="AT70">
        <f t="shared" si="50"/>
        <v>15.344576341296728</v>
      </c>
      <c r="AU70">
        <f t="shared" si="51"/>
        <v>66.084668107424363</v>
      </c>
      <c r="AV70">
        <f t="shared" si="52"/>
        <v>-36.925979222905362</v>
      </c>
      <c r="AW70">
        <f t="shared" si="53"/>
        <v>149.20040801193989</v>
      </c>
      <c r="AX70">
        <f t="shared" si="54"/>
        <v>115.99887692873973</v>
      </c>
      <c r="AY70">
        <f t="shared" si="55"/>
        <v>212.20746687624617</v>
      </c>
      <c r="AZ70">
        <f t="shared" si="56"/>
        <v>264.83040319782793</v>
      </c>
      <c r="BA70">
        <f t="shared" si="57"/>
        <v>236.29392015113669</v>
      </c>
      <c r="BB70">
        <f t="shared" si="58"/>
        <v>303.57795981173359</v>
      </c>
      <c r="BC70">
        <f t="shared" si="59"/>
        <v>153.95366848523631</v>
      </c>
      <c r="BD70">
        <f t="shared" si="60"/>
        <v>-0.87324481733384707</v>
      </c>
      <c r="BE70">
        <f t="shared" si="61"/>
        <v>-121.55819187022414</v>
      </c>
      <c r="BF70">
        <f t="shared" si="62"/>
        <v>-346.93346814098032</v>
      </c>
    </row>
    <row r="71" spans="32:58" x14ac:dyDescent="0.3">
      <c r="AF71">
        <v>6.5</v>
      </c>
      <c r="AL71">
        <f t="shared" si="63"/>
        <v>3.4033920413889422</v>
      </c>
      <c r="AM71">
        <f t="shared" si="43"/>
        <v>115.54569024400455</v>
      </c>
      <c r="AN71">
        <f t="shared" si="44"/>
        <v>-50.26440137266151</v>
      </c>
      <c r="AO71">
        <f t="shared" si="45"/>
        <v>-102.59094773380593</v>
      </c>
      <c r="AP71">
        <f t="shared" si="46"/>
        <v>-187.99969326030381</v>
      </c>
      <c r="AQ71">
        <f t="shared" si="47"/>
        <v>175.62920577248906</v>
      </c>
      <c r="AR71">
        <f t="shared" si="48"/>
        <v>31.514593622056211</v>
      </c>
      <c r="AS71">
        <f t="shared" si="49"/>
        <v>125.08946048212518</v>
      </c>
      <c r="AT71">
        <f t="shared" si="50"/>
        <v>11.203471619656401</v>
      </c>
      <c r="AU71">
        <f t="shared" si="51"/>
        <v>66.629854886799265</v>
      </c>
      <c r="AV71">
        <f t="shared" si="52"/>
        <v>-41.067083944545686</v>
      </c>
      <c r="AW71">
        <f t="shared" si="53"/>
        <v>149.7455947913148</v>
      </c>
      <c r="AX71">
        <f t="shared" si="54"/>
        <v>111.8577722070994</v>
      </c>
      <c r="AY71">
        <f t="shared" si="55"/>
        <v>212.75265365562109</v>
      </c>
      <c r="AZ71">
        <f t="shared" si="56"/>
        <v>260.68929847618762</v>
      </c>
      <c r="BA71">
        <f t="shared" si="57"/>
        <v>236.8391069305116</v>
      </c>
      <c r="BB71">
        <f t="shared" si="58"/>
        <v>299.43685509009327</v>
      </c>
      <c r="BC71">
        <f t="shared" si="59"/>
        <v>154.49885526461122</v>
      </c>
      <c r="BD71">
        <f t="shared" si="60"/>
        <v>-5.0143495389741748</v>
      </c>
      <c r="BE71">
        <f t="shared" si="61"/>
        <v>-121.01300509084923</v>
      </c>
      <c r="BF71">
        <f t="shared" si="62"/>
        <v>-351.07457286262064</v>
      </c>
    </row>
    <row r="72" spans="32:58" x14ac:dyDescent="0.3">
      <c r="AF72">
        <v>7</v>
      </c>
      <c r="AL72">
        <f t="shared" si="63"/>
        <v>3.6651914291880918</v>
      </c>
      <c r="AM72">
        <f t="shared" si="43"/>
        <v>117.14409700407862</v>
      </c>
      <c r="AN72">
        <f t="shared" si="44"/>
        <v>-54.123296651021178</v>
      </c>
      <c r="AO72">
        <f t="shared" si="45"/>
        <v>-100.99254097373185</v>
      </c>
      <c r="AP72">
        <f t="shared" si="46"/>
        <v>-191.8585885386635</v>
      </c>
      <c r="AQ72">
        <f t="shared" si="47"/>
        <v>177.22761253256311</v>
      </c>
      <c r="AR72">
        <f t="shared" si="48"/>
        <v>27.655698343696539</v>
      </c>
      <c r="AS72">
        <f t="shared" si="49"/>
        <v>126.68786724219925</v>
      </c>
      <c r="AT72">
        <f t="shared" si="50"/>
        <v>7.3445763412967304</v>
      </c>
      <c r="AU72">
        <f t="shared" si="51"/>
        <v>68.228261646873335</v>
      </c>
      <c r="AV72">
        <f t="shared" si="52"/>
        <v>-44.925979222905355</v>
      </c>
      <c r="AW72">
        <f t="shared" si="53"/>
        <v>151.34400155138886</v>
      </c>
      <c r="AX72">
        <f t="shared" si="54"/>
        <v>107.99887692873973</v>
      </c>
      <c r="AY72">
        <f t="shared" si="55"/>
        <v>214.35106041569514</v>
      </c>
      <c r="AZ72">
        <f t="shared" si="56"/>
        <v>256.83040319782793</v>
      </c>
      <c r="BA72">
        <f t="shared" si="57"/>
        <v>238.43751369058566</v>
      </c>
      <c r="BB72">
        <f t="shared" si="58"/>
        <v>295.57795981173359</v>
      </c>
      <c r="BC72">
        <f t="shared" si="59"/>
        <v>156.09726202468528</v>
      </c>
      <c r="BD72">
        <f t="shared" si="60"/>
        <v>-8.8732448173338447</v>
      </c>
      <c r="BE72">
        <f t="shared" si="61"/>
        <v>-119.41459833077516</v>
      </c>
      <c r="BF72">
        <f t="shared" si="62"/>
        <v>-354.93346814098032</v>
      </c>
    </row>
    <row r="73" spans="32:58" x14ac:dyDescent="0.3">
      <c r="AF73">
        <v>7.5</v>
      </c>
      <c r="AL73">
        <f t="shared" si="63"/>
        <v>3.926990816987241</v>
      </c>
      <c r="AM73">
        <f t="shared" si="43"/>
        <v>119.68679496564488</v>
      </c>
      <c r="AN73">
        <f t="shared" si="44"/>
        <v>-57.437005150005938</v>
      </c>
      <c r="AO73">
        <f t="shared" si="45"/>
        <v>-98.449843012165601</v>
      </c>
      <c r="AP73">
        <f t="shared" si="46"/>
        <v>-195.17229703764826</v>
      </c>
      <c r="AQ73">
        <f t="shared" si="47"/>
        <v>179.77031049412938</v>
      </c>
      <c r="AR73">
        <f t="shared" si="48"/>
        <v>24.341989844711783</v>
      </c>
      <c r="AS73">
        <f t="shared" si="49"/>
        <v>129.23056520376551</v>
      </c>
      <c r="AT73">
        <f t="shared" si="50"/>
        <v>4.0308678423119719</v>
      </c>
      <c r="AU73">
        <f t="shared" si="51"/>
        <v>70.770959608439597</v>
      </c>
      <c r="AV73">
        <f t="shared" si="52"/>
        <v>-48.239687721890114</v>
      </c>
      <c r="AW73">
        <f t="shared" si="53"/>
        <v>153.88669951295512</v>
      </c>
      <c r="AX73">
        <f t="shared" si="54"/>
        <v>104.68516842975498</v>
      </c>
      <c r="AY73">
        <f t="shared" si="55"/>
        <v>216.89375837726141</v>
      </c>
      <c r="AZ73">
        <f t="shared" si="56"/>
        <v>253.51669469884317</v>
      </c>
      <c r="BA73">
        <f t="shared" si="57"/>
        <v>240.98021165215192</v>
      </c>
      <c r="BB73">
        <f t="shared" si="58"/>
        <v>292.26425131274885</v>
      </c>
      <c r="BC73">
        <f t="shared" si="59"/>
        <v>158.63995998625154</v>
      </c>
      <c r="BD73">
        <f t="shared" si="60"/>
        <v>-12.186953316318602</v>
      </c>
      <c r="BE73">
        <f t="shared" si="61"/>
        <v>-116.8719003692089</v>
      </c>
      <c r="BF73">
        <f t="shared" si="62"/>
        <v>-358.24717663996506</v>
      </c>
    </row>
    <row r="74" spans="32:58" x14ac:dyDescent="0.3">
      <c r="AF74">
        <v>8</v>
      </c>
      <c r="AL74">
        <f t="shared" si="63"/>
        <v>4.1887902047863905</v>
      </c>
      <c r="AM74">
        <f t="shared" si="43"/>
        <v>123.00050346462965</v>
      </c>
      <c r="AN74">
        <f t="shared" si="44"/>
        <v>-59.979703111572199</v>
      </c>
      <c r="AO74">
        <f t="shared" si="45"/>
        <v>-95.136134513180849</v>
      </c>
      <c r="AP74">
        <f t="shared" si="46"/>
        <v>-197.71499499921453</v>
      </c>
      <c r="AQ74">
        <f t="shared" si="47"/>
        <v>183.08401899311414</v>
      </c>
      <c r="AR74">
        <f t="shared" si="48"/>
        <v>21.799291883145521</v>
      </c>
      <c r="AS74">
        <f t="shared" si="49"/>
        <v>132.54427370275027</v>
      </c>
      <c r="AT74">
        <f t="shared" si="50"/>
        <v>1.488169880745712</v>
      </c>
      <c r="AU74">
        <f t="shared" si="51"/>
        <v>74.084668107424363</v>
      </c>
      <c r="AV74">
        <f t="shared" si="52"/>
        <v>-50.782385683456376</v>
      </c>
      <c r="AW74">
        <f t="shared" si="53"/>
        <v>157.20040801193989</v>
      </c>
      <c r="AX74">
        <f t="shared" si="54"/>
        <v>102.14247046818872</v>
      </c>
      <c r="AY74">
        <f t="shared" si="55"/>
        <v>220.20746687624617</v>
      </c>
      <c r="AZ74">
        <f t="shared" si="56"/>
        <v>250.97399673727693</v>
      </c>
      <c r="BA74">
        <f t="shared" si="57"/>
        <v>244.29392015113669</v>
      </c>
      <c r="BB74">
        <f t="shared" si="58"/>
        <v>289.72155335118259</v>
      </c>
      <c r="BC74">
        <f t="shared" si="59"/>
        <v>161.95366848523631</v>
      </c>
      <c r="BD74">
        <f t="shared" si="60"/>
        <v>-14.729651277884862</v>
      </c>
      <c r="BE74">
        <f t="shared" si="61"/>
        <v>-113.55819187022414</v>
      </c>
      <c r="BF74">
        <f t="shared" si="62"/>
        <v>-360.78987460153132</v>
      </c>
    </row>
    <row r="75" spans="32:58" x14ac:dyDescent="0.3">
      <c r="AF75">
        <v>8.5</v>
      </c>
      <c r="AL75">
        <f t="shared" si="63"/>
        <v>4.4505895925855397</v>
      </c>
      <c r="AM75">
        <f t="shared" si="43"/>
        <v>126.8593987429893</v>
      </c>
      <c r="AN75">
        <f t="shared" si="44"/>
        <v>-61.578109871646276</v>
      </c>
      <c r="AO75">
        <f t="shared" si="45"/>
        <v>-91.277239234821181</v>
      </c>
      <c r="AP75">
        <f t="shared" si="46"/>
        <v>-199.31340175928858</v>
      </c>
      <c r="AQ75">
        <f t="shared" si="47"/>
        <v>186.9429142714738</v>
      </c>
      <c r="AR75">
        <f t="shared" si="48"/>
        <v>20.200885123071444</v>
      </c>
      <c r="AS75">
        <f t="shared" si="49"/>
        <v>136.40316898110993</v>
      </c>
      <c r="AT75">
        <f t="shared" si="50"/>
        <v>-0.11023687932836346</v>
      </c>
      <c r="AU75">
        <f t="shared" si="51"/>
        <v>77.943563385784017</v>
      </c>
      <c r="AV75">
        <f t="shared" si="52"/>
        <v>-52.380792443530453</v>
      </c>
      <c r="AW75">
        <f t="shared" si="53"/>
        <v>161.05930329029954</v>
      </c>
      <c r="AX75">
        <f t="shared" si="54"/>
        <v>100.54406370811465</v>
      </c>
      <c r="AY75">
        <f t="shared" si="55"/>
        <v>224.06636215460583</v>
      </c>
      <c r="AZ75">
        <f t="shared" si="56"/>
        <v>249.37558997720285</v>
      </c>
      <c r="BA75">
        <f t="shared" si="57"/>
        <v>248.15281542949634</v>
      </c>
      <c r="BB75">
        <f t="shared" si="58"/>
        <v>288.12314659110848</v>
      </c>
      <c r="BC75">
        <f t="shared" si="59"/>
        <v>165.81256376359596</v>
      </c>
      <c r="BD75">
        <f t="shared" si="60"/>
        <v>-16.32805803795894</v>
      </c>
      <c r="BE75">
        <f t="shared" si="61"/>
        <v>-109.69929659186448</v>
      </c>
      <c r="BF75">
        <f t="shared" si="62"/>
        <v>-362.38828136160544</v>
      </c>
    </row>
    <row r="76" spans="32:58" x14ac:dyDescent="0.3">
      <c r="AF76">
        <v>9</v>
      </c>
      <c r="AL76">
        <f t="shared" si="63"/>
        <v>4.7123889803846897</v>
      </c>
      <c r="AM76">
        <f t="shared" si="43"/>
        <v>131.00050346462965</v>
      </c>
      <c r="AN76">
        <f t="shared" si="44"/>
        <v>-62.123296651021185</v>
      </c>
      <c r="AO76">
        <f t="shared" si="45"/>
        <v>-87.136134513180835</v>
      </c>
      <c r="AP76">
        <f t="shared" si="46"/>
        <v>-199.8585885386635</v>
      </c>
      <c r="AQ76">
        <f t="shared" si="47"/>
        <v>191.08401899311414</v>
      </c>
      <c r="AR76">
        <f t="shared" si="48"/>
        <v>19.655698343696535</v>
      </c>
      <c r="AS76">
        <f t="shared" si="49"/>
        <v>140.54427370275027</v>
      </c>
      <c r="AT76">
        <f t="shared" si="50"/>
        <v>-0.65542365870327401</v>
      </c>
      <c r="AU76">
        <f t="shared" si="51"/>
        <v>82.084668107424363</v>
      </c>
      <c r="AV76">
        <f t="shared" si="52"/>
        <v>-52.925979222905362</v>
      </c>
      <c r="AW76">
        <f t="shared" si="53"/>
        <v>165.20040801193989</v>
      </c>
      <c r="AX76">
        <f t="shared" si="54"/>
        <v>99.998876928739733</v>
      </c>
      <c r="AY76">
        <f t="shared" si="55"/>
        <v>228.20746687624617</v>
      </c>
      <c r="AZ76">
        <f t="shared" si="56"/>
        <v>248.83040319782793</v>
      </c>
      <c r="BA76">
        <f t="shared" si="57"/>
        <v>252.29392015113669</v>
      </c>
      <c r="BB76">
        <f t="shared" si="58"/>
        <v>287.57795981173359</v>
      </c>
      <c r="BC76">
        <f t="shared" si="59"/>
        <v>169.95366848523631</v>
      </c>
      <c r="BD76">
        <f t="shared" si="60"/>
        <v>-16.873244817333848</v>
      </c>
      <c r="BE76">
        <f t="shared" si="61"/>
        <v>-105.55819187022414</v>
      </c>
      <c r="BF76">
        <f t="shared" si="62"/>
        <v>-362.93346814098032</v>
      </c>
    </row>
    <row r="77" spans="32:58" x14ac:dyDescent="0.3">
      <c r="AF77">
        <v>9.5</v>
      </c>
      <c r="AL77">
        <f t="shared" si="63"/>
        <v>4.9741883681838388</v>
      </c>
      <c r="AM77">
        <f t="shared" si="43"/>
        <v>135.14160818626996</v>
      </c>
      <c r="AN77">
        <f t="shared" si="44"/>
        <v>-61.578109871646276</v>
      </c>
      <c r="AO77">
        <f t="shared" si="45"/>
        <v>-82.995029791540503</v>
      </c>
      <c r="AP77">
        <f t="shared" si="46"/>
        <v>-199.31340175928858</v>
      </c>
      <c r="AQ77">
        <f t="shared" si="47"/>
        <v>195.22512371475446</v>
      </c>
      <c r="AR77">
        <f t="shared" si="48"/>
        <v>20.200885123071441</v>
      </c>
      <c r="AS77">
        <f t="shared" si="49"/>
        <v>144.68537842439059</v>
      </c>
      <c r="AT77">
        <f t="shared" si="50"/>
        <v>-0.11023687932836879</v>
      </c>
      <c r="AU77">
        <f t="shared" si="51"/>
        <v>86.225772829064681</v>
      </c>
      <c r="AV77">
        <f t="shared" si="52"/>
        <v>-52.380792443530453</v>
      </c>
      <c r="AW77">
        <f t="shared" si="53"/>
        <v>169.3415127335802</v>
      </c>
      <c r="AX77">
        <f t="shared" si="54"/>
        <v>100.54406370811463</v>
      </c>
      <c r="AY77">
        <f t="shared" si="55"/>
        <v>232.34857159788649</v>
      </c>
      <c r="AZ77">
        <f t="shared" si="56"/>
        <v>249.37558997720285</v>
      </c>
      <c r="BA77">
        <f t="shared" si="57"/>
        <v>256.43502487277703</v>
      </c>
      <c r="BB77">
        <f t="shared" si="58"/>
        <v>288.12314659110848</v>
      </c>
      <c r="BC77">
        <f t="shared" si="59"/>
        <v>174.09477320687662</v>
      </c>
      <c r="BD77">
        <f t="shared" si="60"/>
        <v>-16.328058037958943</v>
      </c>
      <c r="BE77">
        <f t="shared" si="61"/>
        <v>-101.41708714858382</v>
      </c>
      <c r="BF77">
        <f t="shared" si="62"/>
        <v>-362.38828136160544</v>
      </c>
    </row>
    <row r="78" spans="32:58" x14ac:dyDescent="0.3">
      <c r="AF78">
        <v>10</v>
      </c>
      <c r="AL78">
        <f t="shared" si="63"/>
        <v>5.2359877559829879</v>
      </c>
      <c r="AM78">
        <f t="shared" si="43"/>
        <v>139.00050346462965</v>
      </c>
      <c r="AN78">
        <f t="shared" si="44"/>
        <v>-59.979703111572206</v>
      </c>
      <c r="AO78">
        <f t="shared" si="45"/>
        <v>-79.136134513180849</v>
      </c>
      <c r="AP78">
        <f t="shared" si="46"/>
        <v>-197.71499499921453</v>
      </c>
      <c r="AQ78">
        <f t="shared" si="47"/>
        <v>199.08401899311414</v>
      </c>
      <c r="AR78">
        <f t="shared" si="48"/>
        <v>21.799291883145511</v>
      </c>
      <c r="AS78">
        <f t="shared" si="49"/>
        <v>148.54427370275027</v>
      </c>
      <c r="AT78">
        <f t="shared" si="50"/>
        <v>1.4881698807457013</v>
      </c>
      <c r="AU78">
        <f t="shared" si="51"/>
        <v>90.084668107424349</v>
      </c>
      <c r="AV78">
        <f t="shared" si="52"/>
        <v>-50.782385683456383</v>
      </c>
      <c r="AW78">
        <f t="shared" si="53"/>
        <v>173.20040801193989</v>
      </c>
      <c r="AX78">
        <f t="shared" si="54"/>
        <v>102.14247046818871</v>
      </c>
      <c r="AY78">
        <f t="shared" si="55"/>
        <v>236.20746687624617</v>
      </c>
      <c r="AZ78">
        <f t="shared" si="56"/>
        <v>250.97399673727691</v>
      </c>
      <c r="BA78">
        <f t="shared" si="57"/>
        <v>260.29392015113666</v>
      </c>
      <c r="BB78">
        <f t="shared" si="58"/>
        <v>289.72155335118259</v>
      </c>
      <c r="BC78">
        <f t="shared" si="59"/>
        <v>177.95366848523631</v>
      </c>
      <c r="BD78">
        <f t="shared" si="60"/>
        <v>-14.729651277884873</v>
      </c>
      <c r="BE78">
        <f t="shared" si="61"/>
        <v>-97.55819187022415</v>
      </c>
      <c r="BF78">
        <f t="shared" si="62"/>
        <v>-360.78987460153132</v>
      </c>
    </row>
    <row r="79" spans="32:58" x14ac:dyDescent="0.3">
      <c r="AF79">
        <v>10.5</v>
      </c>
      <c r="AL79">
        <f t="shared" si="63"/>
        <v>5.497787143782138</v>
      </c>
      <c r="AM79">
        <f t="shared" si="43"/>
        <v>142.31421196361441</v>
      </c>
      <c r="AN79">
        <f t="shared" si="44"/>
        <v>-57.437005150005945</v>
      </c>
      <c r="AO79">
        <f t="shared" si="45"/>
        <v>-75.822426014196083</v>
      </c>
      <c r="AP79">
        <f t="shared" si="46"/>
        <v>-195.17229703764826</v>
      </c>
      <c r="AQ79">
        <f t="shared" si="47"/>
        <v>202.39772749209891</v>
      </c>
      <c r="AR79">
        <f t="shared" si="48"/>
        <v>24.341989844711772</v>
      </c>
      <c r="AS79">
        <f t="shared" si="49"/>
        <v>151.85798220173504</v>
      </c>
      <c r="AT79">
        <f t="shared" si="50"/>
        <v>4.030867842311963</v>
      </c>
      <c r="AU79">
        <f t="shared" si="51"/>
        <v>93.398376606409116</v>
      </c>
      <c r="AV79">
        <f t="shared" si="52"/>
        <v>-48.239687721890121</v>
      </c>
      <c r="AW79">
        <f t="shared" si="53"/>
        <v>176.51411651092465</v>
      </c>
      <c r="AX79">
        <f t="shared" si="54"/>
        <v>104.68516842975497</v>
      </c>
      <c r="AY79">
        <f t="shared" si="55"/>
        <v>239.52117537523094</v>
      </c>
      <c r="AZ79">
        <f t="shared" si="56"/>
        <v>253.51669469884317</v>
      </c>
      <c r="BA79">
        <f t="shared" si="57"/>
        <v>263.60762865012146</v>
      </c>
      <c r="BB79">
        <f t="shared" si="58"/>
        <v>292.26425131274885</v>
      </c>
      <c r="BC79">
        <f t="shared" si="59"/>
        <v>181.26737698422107</v>
      </c>
      <c r="BD79">
        <f t="shared" si="60"/>
        <v>-12.186953316318611</v>
      </c>
      <c r="BE79">
        <f t="shared" si="61"/>
        <v>-94.244483371239383</v>
      </c>
      <c r="BF79">
        <f t="shared" si="62"/>
        <v>-358.24717663996506</v>
      </c>
    </row>
    <row r="80" spans="32:58" x14ac:dyDescent="0.3">
      <c r="AF80">
        <v>11</v>
      </c>
      <c r="AL80">
        <f t="shared" si="63"/>
        <v>5.7595865315812871</v>
      </c>
      <c r="AM80">
        <f t="shared" si="43"/>
        <v>144.85690992518067</v>
      </c>
      <c r="AN80">
        <f t="shared" si="44"/>
        <v>-54.123296651021192</v>
      </c>
      <c r="AO80">
        <f t="shared" si="45"/>
        <v>-73.279728052629821</v>
      </c>
      <c r="AP80">
        <f t="shared" si="46"/>
        <v>-191.8585885386635</v>
      </c>
      <c r="AQ80">
        <f t="shared" si="47"/>
        <v>204.94042545366517</v>
      </c>
      <c r="AR80">
        <f t="shared" si="48"/>
        <v>27.655698343696528</v>
      </c>
      <c r="AS80">
        <f t="shared" si="49"/>
        <v>154.40068016330127</v>
      </c>
      <c r="AT80">
        <f t="shared" si="50"/>
        <v>7.3445763412967189</v>
      </c>
      <c r="AU80">
        <f t="shared" si="51"/>
        <v>95.941074567975377</v>
      </c>
      <c r="AV80">
        <f t="shared" si="52"/>
        <v>-44.925979222905369</v>
      </c>
      <c r="AW80">
        <f t="shared" si="53"/>
        <v>179.05681447249088</v>
      </c>
      <c r="AX80">
        <f t="shared" si="54"/>
        <v>107.99887692873972</v>
      </c>
      <c r="AY80">
        <f t="shared" si="55"/>
        <v>242.0638733367972</v>
      </c>
      <c r="AZ80">
        <f t="shared" si="56"/>
        <v>256.83040319782793</v>
      </c>
      <c r="BA80">
        <f t="shared" si="57"/>
        <v>266.15032661168772</v>
      </c>
      <c r="BB80">
        <f t="shared" si="58"/>
        <v>295.57795981173359</v>
      </c>
      <c r="BC80">
        <f t="shared" si="59"/>
        <v>183.81007494578733</v>
      </c>
      <c r="BD80">
        <f t="shared" si="60"/>
        <v>-8.8732448173338554</v>
      </c>
      <c r="BE80">
        <f t="shared" si="61"/>
        <v>-91.701785409673121</v>
      </c>
      <c r="BF80">
        <f t="shared" si="62"/>
        <v>-354.93346814098032</v>
      </c>
    </row>
    <row r="81" spans="32:58" x14ac:dyDescent="0.3">
      <c r="AF81">
        <v>11.5</v>
      </c>
      <c r="AL81">
        <f t="shared" si="63"/>
        <v>6.0213859193804362</v>
      </c>
      <c r="AM81">
        <f t="shared" si="43"/>
        <v>146.45531668525473</v>
      </c>
      <c r="AN81">
        <f t="shared" si="44"/>
        <v>-50.264401372661531</v>
      </c>
      <c r="AO81">
        <f t="shared" si="45"/>
        <v>-71.681321292555751</v>
      </c>
      <c r="AP81">
        <f t="shared" si="46"/>
        <v>-187.99969326030384</v>
      </c>
      <c r="AQ81">
        <f t="shared" si="47"/>
        <v>206.53883221373923</v>
      </c>
      <c r="AR81">
        <f t="shared" si="48"/>
        <v>31.514593622056189</v>
      </c>
      <c r="AS81">
        <f t="shared" si="49"/>
        <v>155.99908692337536</v>
      </c>
      <c r="AT81">
        <f t="shared" si="50"/>
        <v>11.20347161965638</v>
      </c>
      <c r="AU81">
        <f t="shared" si="51"/>
        <v>97.539481328049447</v>
      </c>
      <c r="AV81">
        <f t="shared" si="52"/>
        <v>-41.067083944545708</v>
      </c>
      <c r="AW81">
        <f t="shared" si="53"/>
        <v>180.65522123256497</v>
      </c>
      <c r="AX81">
        <f t="shared" si="54"/>
        <v>111.85777220709939</v>
      </c>
      <c r="AY81">
        <f t="shared" si="55"/>
        <v>243.66228009687126</v>
      </c>
      <c r="AZ81">
        <f t="shared" si="56"/>
        <v>260.68929847618762</v>
      </c>
      <c r="BA81">
        <f t="shared" si="57"/>
        <v>267.74873337176177</v>
      </c>
      <c r="BB81">
        <f t="shared" si="58"/>
        <v>299.43685509009327</v>
      </c>
      <c r="BC81">
        <f t="shared" si="59"/>
        <v>185.40848170586139</v>
      </c>
      <c r="BD81">
        <f t="shared" si="60"/>
        <v>-5.0143495389741943</v>
      </c>
      <c r="BE81">
        <f t="shared" si="61"/>
        <v>-90.103378649599051</v>
      </c>
      <c r="BF81">
        <f t="shared" si="62"/>
        <v>-351.07457286262064</v>
      </c>
    </row>
    <row r="82" spans="32:58" x14ac:dyDescent="0.3">
      <c r="AF82">
        <v>12</v>
      </c>
      <c r="AL82">
        <f t="shared" si="63"/>
        <v>6.2831853071795862</v>
      </c>
      <c r="AM82">
        <f t="shared" si="43"/>
        <v>147.00050346462965</v>
      </c>
      <c r="AN82">
        <f t="shared" si="44"/>
        <v>-46.123296651021192</v>
      </c>
      <c r="AO82">
        <f t="shared" si="45"/>
        <v>-71.136134513180835</v>
      </c>
      <c r="AP82">
        <f t="shared" si="46"/>
        <v>-183.8585885386635</v>
      </c>
      <c r="AQ82">
        <f t="shared" si="47"/>
        <v>207.08401899311414</v>
      </c>
      <c r="AR82">
        <f t="shared" si="48"/>
        <v>35.655698343696528</v>
      </c>
      <c r="AS82">
        <f t="shared" si="49"/>
        <v>156.54427370275027</v>
      </c>
      <c r="AT82">
        <f t="shared" si="50"/>
        <v>15.344576341296722</v>
      </c>
      <c r="AU82">
        <f t="shared" si="51"/>
        <v>98.084668107424363</v>
      </c>
      <c r="AV82">
        <f t="shared" si="52"/>
        <v>-36.925979222905369</v>
      </c>
      <c r="AW82">
        <f t="shared" si="53"/>
        <v>181.20040801193989</v>
      </c>
      <c r="AX82">
        <f t="shared" si="54"/>
        <v>115.99887692873973</v>
      </c>
      <c r="AY82">
        <f t="shared" si="55"/>
        <v>244.20746687624617</v>
      </c>
      <c r="AZ82">
        <f t="shared" si="56"/>
        <v>264.83040319782793</v>
      </c>
      <c r="BA82">
        <f t="shared" si="57"/>
        <v>268.29392015113672</v>
      </c>
      <c r="BB82">
        <f t="shared" si="58"/>
        <v>303.57795981173359</v>
      </c>
      <c r="BC82">
        <f t="shared" si="59"/>
        <v>185.95366848523631</v>
      </c>
      <c r="BD82">
        <f t="shared" si="60"/>
        <v>-0.87324481733385295</v>
      </c>
      <c r="BE82">
        <f t="shared" si="61"/>
        <v>-89.558191870224135</v>
      </c>
      <c r="BF82">
        <f t="shared" si="62"/>
        <v>-346.93346814098032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A9" zoomScale="40" zoomScaleNormal="4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4.8867187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13" t="s">
        <v>31</v>
      </c>
      <c r="J1" s="113"/>
      <c r="K1" s="113"/>
      <c r="L1" s="113"/>
      <c r="M1" s="113"/>
      <c r="N1" s="5"/>
      <c r="O1" s="5"/>
      <c r="P1" s="5"/>
      <c r="Q1" s="5"/>
      <c r="R1" s="5"/>
      <c r="S1" s="5"/>
      <c r="T1" s="5"/>
      <c r="U1" s="5"/>
      <c r="V1" s="5"/>
      <c r="W1" s="5"/>
      <c r="Y1" s="113" t="s">
        <v>32</v>
      </c>
      <c r="Z1" s="113"/>
      <c r="AA1" s="113"/>
      <c r="AB1" s="113"/>
      <c r="AC1" s="113"/>
      <c r="AD1" s="5"/>
      <c r="AE1" s="5"/>
      <c r="AF1" s="5"/>
      <c r="AG1" s="5"/>
      <c r="AH1" s="5"/>
      <c r="AI1" s="5"/>
      <c r="AJ1" s="7"/>
      <c r="AK1" s="114" t="s">
        <v>48</v>
      </c>
      <c r="AL1" s="7"/>
      <c r="AN1" s="113" t="s">
        <v>32</v>
      </c>
      <c r="AO1" s="113"/>
      <c r="AP1" s="113"/>
      <c r="AQ1" s="113"/>
      <c r="AR1" s="113"/>
      <c r="AS1" s="113"/>
      <c r="AT1" s="113"/>
      <c r="AU1" s="113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15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152.23790317237041</v>
      </c>
      <c r="Z3">
        <f t="shared" ref="Z3:AG4" si="0">AO3</f>
        <v>-2.984433454749746</v>
      </c>
      <c r="AA3">
        <f t="shared" si="0"/>
        <v>29.784378244060878</v>
      </c>
      <c r="AB3">
        <f t="shared" si="0"/>
        <v>-75.789062637771295</v>
      </c>
      <c r="AC3">
        <f t="shared" si="0"/>
        <v>169.23122459593938</v>
      </c>
      <c r="AD3">
        <f t="shared" si="0"/>
        <v>52.994946678156651</v>
      </c>
      <c r="AE3">
        <f t="shared" si="0"/>
        <v>235.5238140487476</v>
      </c>
      <c r="AF3">
        <f t="shared" si="0"/>
        <v>-105.81384098969454</v>
      </c>
      <c r="AG3">
        <f>AV3</f>
        <v>51.032222864896532</v>
      </c>
      <c r="AH3">
        <f t="shared" ref="AH3" si="1">AW3</f>
        <v>79.65665165101197</v>
      </c>
      <c r="AJ3" s="8"/>
      <c r="AK3" s="9">
        <v>50</v>
      </c>
      <c r="AL3" s="8"/>
      <c r="AM3" t="s">
        <v>24</v>
      </c>
      <c r="AN3">
        <v>152.23790317237041</v>
      </c>
      <c r="AO3">
        <v>-2.984433454749746</v>
      </c>
      <c r="AP3">
        <v>29.784378244060878</v>
      </c>
      <c r="AQ3">
        <v>-75.789062637771295</v>
      </c>
      <c r="AR3">
        <v>169.23122459593938</v>
      </c>
      <c r="AS3">
        <v>52.994946678156651</v>
      </c>
      <c r="AT3">
        <v>235.5238140487476</v>
      </c>
      <c r="AU3">
        <v>-105.81384098969454</v>
      </c>
      <c r="AV3">
        <v>51.032222864896532</v>
      </c>
      <c r="AW3">
        <v>79.65665165101197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6</v>
      </c>
      <c r="J4">
        <f t="shared" ref="J4:P4" si="2">SUM(J7:J26)</f>
        <v>0</v>
      </c>
      <c r="K4">
        <f t="shared" si="2"/>
        <v>0</v>
      </c>
      <c r="L4">
        <f t="shared" si="2"/>
        <v>1</v>
      </c>
      <c r="M4">
        <f t="shared" si="2"/>
        <v>3</v>
      </c>
      <c r="N4">
        <f t="shared" si="2"/>
        <v>0</v>
      </c>
      <c r="O4">
        <f t="shared" si="2"/>
        <v>4</v>
      </c>
      <c r="P4">
        <f t="shared" si="2"/>
        <v>5</v>
      </c>
      <c r="Q4">
        <f>SUM(Q7:Q26)</f>
        <v>1</v>
      </c>
      <c r="R4">
        <f>SUM(R7:R26)</f>
        <v>0</v>
      </c>
      <c r="X4" t="s">
        <v>25</v>
      </c>
      <c r="Y4">
        <f>AN4</f>
        <v>-3.5920606390130203</v>
      </c>
      <c r="Z4">
        <f t="shared" si="0"/>
        <v>-69.630113822636517</v>
      </c>
      <c r="AA4">
        <f t="shared" si="0"/>
        <v>-83.861366035033058</v>
      </c>
      <c r="AB4">
        <f t="shared" si="0"/>
        <v>-151.32384987983281</v>
      </c>
      <c r="AC4">
        <f t="shared" si="0"/>
        <v>76.082557226523107</v>
      </c>
      <c r="AD4">
        <f t="shared" si="0"/>
        <v>-18.156040830911529</v>
      </c>
      <c r="AE4">
        <f t="shared" si="0"/>
        <v>273.18212633163779</v>
      </c>
      <c r="AF4">
        <f t="shared" si="0"/>
        <v>-347.01176967781072</v>
      </c>
      <c r="AG4">
        <f t="shared" si="0"/>
        <v>-22.692401318544654</v>
      </c>
      <c r="AH4">
        <f>AW4</f>
        <v>201.76098241821481</v>
      </c>
      <c r="AJ4" s="8"/>
      <c r="AK4" s="8"/>
      <c r="AL4" s="8"/>
      <c r="AM4" t="s">
        <v>25</v>
      </c>
      <c r="AN4">
        <v>-3.5920606390130203</v>
      </c>
      <c r="AO4">
        <v>-69.630113822636517</v>
      </c>
      <c r="AP4">
        <v>-83.861366035033058</v>
      </c>
      <c r="AQ4">
        <v>-151.32384987983281</v>
      </c>
      <c r="AR4">
        <v>76.082557226523107</v>
      </c>
      <c r="AS4">
        <v>-18.156040830911529</v>
      </c>
      <c r="AT4">
        <v>273.18212633163779</v>
      </c>
      <c r="AU4">
        <v>-347.01176967781072</v>
      </c>
      <c r="AV4">
        <v>-22.692401318544654</v>
      </c>
      <c r="AW4">
        <v>201.76098241821481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1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14.245972529878427</v>
      </c>
      <c r="Y7">
        <f>SQRT((Y$3-$E7)^2+(Y$4-$F7)^2)</f>
        <v>14.245972529878427</v>
      </c>
      <c r="Z7">
        <f t="shared" ref="Z7:AD22" si="5">SQRT((Z$3-$E7)^2+(Z$4-$F7)^2)</f>
        <v>158.35607806422453</v>
      </c>
      <c r="AA7">
        <f>SQRT((AA$3-$E7)^2+(AA$4-$F7)^2)</f>
        <v>138.10922250731605</v>
      </c>
      <c r="AB7">
        <f t="shared" si="5"/>
        <v>263.11242126723704</v>
      </c>
      <c r="AC7">
        <f>SQRT((AC$3-$E7)^2+(AC$4-$F7)^2)</f>
        <v>81.038697034436282</v>
      </c>
      <c r="AD7">
        <f>SQRT((AD$3-$E7)^2+(AD$4-$F7)^2)</f>
        <v>87.867877411359203</v>
      </c>
      <c r="AE7">
        <f t="shared" ref="AE7:AH22" si="6">SQRT((AE$3-$E7)^2+(AE$4-$F7)^2)</f>
        <v>288.87904743247827</v>
      </c>
      <c r="AF7">
        <f t="shared" si="6"/>
        <v>425.34712444990129</v>
      </c>
      <c r="AG7">
        <f>SQRT((AG$3-$E7)^2+(AG$4-$F7)^2)</f>
        <v>90.860180594186957</v>
      </c>
      <c r="AH7">
        <f>SQRT((AH$3-$E7)^2+(AH$4-$F7)^2)</f>
        <v>209.2826068026113</v>
      </c>
      <c r="AN7">
        <f t="shared" ref="AN7:AW27" si="7">I7*SQRT((AN$3-$E7)^2+(AN$4-$F7)^2)</f>
        <v>14.245972529878427</v>
      </c>
      <c r="AO7">
        <f t="shared" si="7"/>
        <v>0</v>
      </c>
      <c r="AP7">
        <f t="shared" si="7"/>
        <v>0</v>
      </c>
      <c r="AQ7">
        <f t="shared" si="7"/>
        <v>0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283.21550422591821</v>
      </c>
      <c r="BB7">
        <f t="shared" si="8"/>
        <v>0</v>
      </c>
      <c r="BC7">
        <f t="shared" si="8"/>
        <v>0</v>
      </c>
      <c r="BD7">
        <f t="shared" si="8"/>
        <v>0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1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45.604586390053441</v>
      </c>
      <c r="Y8">
        <f t="shared" ref="Y8:AH27" si="12">SQRT((Y$3-$E8)^2+(Y$4-$F8)^2)</f>
        <v>45.604586390053441</v>
      </c>
      <c r="Z8">
        <f t="shared" si="5"/>
        <v>212.71862439002658</v>
      </c>
      <c r="AA8">
        <f t="shared" si="5"/>
        <v>191.77791090903224</v>
      </c>
      <c r="AB8">
        <f t="shared" si="5"/>
        <v>317.00549059514827</v>
      </c>
      <c r="AC8">
        <f t="shared" si="5"/>
        <v>53.435651758758127</v>
      </c>
      <c r="AD8">
        <f t="shared" si="5"/>
        <v>141.16011841568348</v>
      </c>
      <c r="AE8">
        <f t="shared" si="6"/>
        <v>252.12237272269095</v>
      </c>
      <c r="AF8">
        <f t="shared" si="6"/>
        <v>474.10659248439987</v>
      </c>
      <c r="AG8">
        <f t="shared" si="6"/>
        <v>144.48367580911781</v>
      </c>
      <c r="AH8">
        <f t="shared" si="6"/>
        <v>206.24839563986717</v>
      </c>
      <c r="AN8">
        <f t="shared" si="7"/>
        <v>45.604586390053441</v>
      </c>
      <c r="AO8">
        <f t="shared" si="7"/>
        <v>0</v>
      </c>
      <c r="AP8">
        <f t="shared" si="7"/>
        <v>0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906.63700932909592</v>
      </c>
      <c r="BB8">
        <f t="shared" si="8"/>
        <v>0</v>
      </c>
      <c r="BC8">
        <f t="shared" si="8"/>
        <v>0</v>
      </c>
      <c r="BD8">
        <f t="shared" si="8"/>
        <v>0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1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48.435144415250662</v>
      </c>
      <c r="Y9">
        <f t="shared" si="12"/>
        <v>60.403916389992233</v>
      </c>
      <c r="Z9">
        <f t="shared" si="5"/>
        <v>226.73269358905728</v>
      </c>
      <c r="AA9">
        <f t="shared" si="5"/>
        <v>206.35200856955504</v>
      </c>
      <c r="AB9">
        <f t="shared" si="5"/>
        <v>331.52212711117113</v>
      </c>
      <c r="AC9">
        <f t="shared" si="5"/>
        <v>48.435144415250662</v>
      </c>
      <c r="AD9">
        <f t="shared" si="5"/>
        <v>154.36275533934182</v>
      </c>
      <c r="AE9">
        <f t="shared" si="6"/>
        <v>239.62963910351414</v>
      </c>
      <c r="AF9">
        <f t="shared" si="6"/>
        <v>488.93554458326867</v>
      </c>
      <c r="AG9">
        <f t="shared" si="6"/>
        <v>157.84726235283546</v>
      </c>
      <c r="AH9">
        <f t="shared" si="6"/>
        <v>202.76811991920124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0</v>
      </c>
      <c r="AR9">
        <f t="shared" si="7"/>
        <v>48.435144415250662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0</v>
      </c>
      <c r="BE9">
        <f t="shared" si="8"/>
        <v>962.90960964933481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1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49.760273126153884</v>
      </c>
      <c r="Y10">
        <f t="shared" si="12"/>
        <v>49.760273126153884</v>
      </c>
      <c r="Z10">
        <f t="shared" si="5"/>
        <v>149.25759644569206</v>
      </c>
      <c r="AA10">
        <f t="shared" si="5"/>
        <v>119.6288097433924</v>
      </c>
      <c r="AB10">
        <f t="shared" si="5"/>
        <v>242.04623470606131</v>
      </c>
      <c r="AC10">
        <f t="shared" si="5"/>
        <v>131.14942354345379</v>
      </c>
      <c r="AD10">
        <f t="shared" si="5"/>
        <v>98.644343092671903</v>
      </c>
      <c r="AE10">
        <f t="shared" si="6"/>
        <v>338.29767216309108</v>
      </c>
      <c r="AF10">
        <f t="shared" si="6"/>
        <v>386.77123072626881</v>
      </c>
      <c r="AG10">
        <f t="shared" si="6"/>
        <v>99.008267041283645</v>
      </c>
      <c r="AH10">
        <f t="shared" si="6"/>
        <v>262.96393200572368</v>
      </c>
      <c r="AN10">
        <f t="shared" si="7"/>
        <v>49.760273126153884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989.25368656199043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1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49.986725669291971</v>
      </c>
      <c r="Y11">
        <f t="shared" si="12"/>
        <v>131.44008869931193</v>
      </c>
      <c r="Z11">
        <f t="shared" si="5"/>
        <v>266.11154298254098</v>
      </c>
      <c r="AA11">
        <f t="shared" si="5"/>
        <v>256.44257659910409</v>
      </c>
      <c r="AB11">
        <f t="shared" si="5"/>
        <v>375.5217674125592</v>
      </c>
      <c r="AC11">
        <f t="shared" si="5"/>
        <v>49.986725669291971</v>
      </c>
      <c r="AD11">
        <f t="shared" si="5"/>
        <v>190.38932720543542</v>
      </c>
      <c r="AE11">
        <f t="shared" si="6"/>
        <v>158.63877273861911</v>
      </c>
      <c r="AF11">
        <f t="shared" si="6"/>
        <v>551.09983584157192</v>
      </c>
      <c r="AG11">
        <f t="shared" si="6"/>
        <v>195.10309310262764</v>
      </c>
      <c r="AH11">
        <f t="shared" si="6"/>
        <v>124.77270207191731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49.986725669291971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993.75565166501053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1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49.769952090083528</v>
      </c>
      <c r="Y12">
        <f t="shared" si="12"/>
        <v>66.611489376733715</v>
      </c>
      <c r="Z12">
        <f t="shared" si="5"/>
        <v>104.18750675680771</v>
      </c>
      <c r="AA12">
        <f t="shared" si="5"/>
        <v>79.828495225503474</v>
      </c>
      <c r="AB12">
        <f t="shared" si="5"/>
        <v>205.11543465420769</v>
      </c>
      <c r="AC12">
        <f t="shared" si="5"/>
        <v>137.59387013332227</v>
      </c>
      <c r="AD12">
        <f t="shared" si="5"/>
        <v>49.877693898208619</v>
      </c>
      <c r="AE12">
        <f t="shared" si="6"/>
        <v>343.42843517127005</v>
      </c>
      <c r="AF12">
        <f t="shared" si="6"/>
        <v>367.10633613365246</v>
      </c>
      <c r="AG12">
        <f t="shared" si="6"/>
        <v>49.769952090083528</v>
      </c>
      <c r="AH12">
        <f t="shared" si="6"/>
        <v>243.57316905992363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49.769952090083528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989.44610814949306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1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24.965154213132973</v>
      </c>
      <c r="Y13">
        <f t="shared" si="12"/>
        <v>24.965154213132973</v>
      </c>
      <c r="Z13">
        <f t="shared" si="5"/>
        <v>191.19218468476623</v>
      </c>
      <c r="AA13">
        <f t="shared" si="5"/>
        <v>166.88884727773458</v>
      </c>
      <c r="AB13">
        <f t="shared" si="5"/>
        <v>291.94836213565742</v>
      </c>
      <c r="AC13">
        <f t="shared" si="5"/>
        <v>81.960529505516647</v>
      </c>
      <c r="AD13">
        <f t="shared" si="5"/>
        <v>124.77922768710737</v>
      </c>
      <c r="AE13">
        <f t="shared" si="6"/>
        <v>284.73065106129718</v>
      </c>
      <c r="AF13">
        <f t="shared" si="6"/>
        <v>443.49759543291628</v>
      </c>
      <c r="AG13">
        <f t="shared" si="6"/>
        <v>127.26519727350957</v>
      </c>
      <c r="AH13">
        <f t="shared" si="6"/>
        <v>229.03439577535877</v>
      </c>
      <c r="AN13">
        <f t="shared" si="7"/>
        <v>24.965154213132973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496.31702740694527</v>
      </c>
      <c r="BB13">
        <f t="shared" si="8"/>
        <v>0</v>
      </c>
      <c r="BC13">
        <f t="shared" si="8"/>
        <v>0</v>
      </c>
      <c r="BD13">
        <f t="shared" si="8"/>
        <v>0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1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22.999763509204033</v>
      </c>
      <c r="Y14">
        <f t="shared" si="12"/>
        <v>22.999763509204033</v>
      </c>
      <c r="Z14">
        <f t="shared" si="5"/>
        <v>190.62661992302117</v>
      </c>
      <c r="AA14">
        <f t="shared" si="5"/>
        <v>166.94186096453384</v>
      </c>
      <c r="AB14">
        <f t="shared" si="5"/>
        <v>292.12192593259175</v>
      </c>
      <c r="AC14">
        <f t="shared" si="5"/>
        <v>78.114199526277957</v>
      </c>
      <c r="AD14">
        <f t="shared" si="5"/>
        <v>123.26246362654155</v>
      </c>
      <c r="AE14">
        <f t="shared" si="6"/>
        <v>281.53349006692963</v>
      </c>
      <c r="AF14">
        <f t="shared" si="6"/>
        <v>445.10463048030783</v>
      </c>
      <c r="AG14">
        <f t="shared" si="6"/>
        <v>125.88086644647154</v>
      </c>
      <c r="AH14">
        <f t="shared" si="6"/>
        <v>224.85961860316411</v>
      </c>
      <c r="AN14">
        <f t="shared" si="7"/>
        <v>22.999763509204033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457.24429172345754</v>
      </c>
      <c r="BB14">
        <f t="shared" si="8"/>
        <v>0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1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44.804961090590453</v>
      </c>
      <c r="Y15">
        <f t="shared" si="12"/>
        <v>70.647600464686178</v>
      </c>
      <c r="Z15">
        <f t="shared" si="5"/>
        <v>235.80808908763305</v>
      </c>
      <c r="AA15">
        <f t="shared" si="5"/>
        <v>216.12088346620013</v>
      </c>
      <c r="AB15">
        <f t="shared" si="5"/>
        <v>341.17720094095699</v>
      </c>
      <c r="AC15">
        <f t="shared" si="5"/>
        <v>44.804961090590453</v>
      </c>
      <c r="AD15">
        <f t="shared" si="5"/>
        <v>162.7066772714675</v>
      </c>
      <c r="AE15">
        <f t="shared" si="6"/>
        <v>229.50890762407292</v>
      </c>
      <c r="AF15">
        <f t="shared" si="6"/>
        <v>499.55991616082605</v>
      </c>
      <c r="AG15">
        <f t="shared" si="6"/>
        <v>166.33513043659244</v>
      </c>
      <c r="AH15">
        <f t="shared" si="6"/>
        <v>198.31926528508276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44.804961090590453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0</v>
      </c>
      <c r="BE15">
        <f t="shared" si="8"/>
        <v>890.7401457134855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1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29.025237217514448</v>
      </c>
      <c r="Y16">
        <f t="shared" si="12"/>
        <v>29.025237217514448</v>
      </c>
      <c r="Z16">
        <f t="shared" si="5"/>
        <v>182.227375242189</v>
      </c>
      <c r="AA16">
        <f t="shared" si="5"/>
        <v>164.31650304111918</v>
      </c>
      <c r="AB16">
        <f t="shared" si="5"/>
        <v>288.70505940781578</v>
      </c>
      <c r="AC16">
        <f t="shared" si="5"/>
        <v>53.347748650686867</v>
      </c>
      <c r="AD16">
        <f t="shared" si="5"/>
        <v>108.61727913564984</v>
      </c>
      <c r="AE16">
        <f t="shared" si="6"/>
        <v>261.29658326225103</v>
      </c>
      <c r="AF16">
        <f t="shared" si="6"/>
        <v>453.24551391586323</v>
      </c>
      <c r="AG16">
        <f t="shared" si="6"/>
        <v>112.28597868568353</v>
      </c>
      <c r="AH16">
        <f t="shared" si="6"/>
        <v>190.77596882748446</v>
      </c>
      <c r="AN16">
        <f t="shared" si="7"/>
        <v>29.025237217514448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577.0330650711561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10"/>
        <v>1</v>
      </c>
      <c r="W17">
        <f t="shared" si="4"/>
        <v>0</v>
      </c>
      <c r="X17">
        <f t="shared" si="11"/>
        <v>13.920998718466624</v>
      </c>
      <c r="Y17">
        <f t="shared" si="12"/>
        <v>292.48839226199885</v>
      </c>
      <c r="Z17">
        <f t="shared" si="5"/>
        <v>416.62672661442019</v>
      </c>
      <c r="AA17">
        <f t="shared" si="5"/>
        <v>412.27276782703467</v>
      </c>
      <c r="AB17">
        <f t="shared" si="5"/>
        <v>525.03616444572231</v>
      </c>
      <c r="AC17">
        <f t="shared" si="5"/>
        <v>211.0939724130119</v>
      </c>
      <c r="AD17">
        <f t="shared" si="5"/>
        <v>343.52140883422419</v>
      </c>
      <c r="AE17">
        <f t="shared" si="6"/>
        <v>13.920998718466624</v>
      </c>
      <c r="AF17">
        <f t="shared" si="6"/>
        <v>708.28990830219254</v>
      </c>
      <c r="AG17">
        <f t="shared" si="6"/>
        <v>348.4342627437174</v>
      </c>
      <c r="AH17">
        <f t="shared" si="6"/>
        <v>163.73960575420477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13.920998718466624</v>
      </c>
      <c r="AU17">
        <f t="shared" si="7"/>
        <v>0</v>
      </c>
      <c r="AV17">
        <f t="shared" si="7"/>
        <v>0</v>
      </c>
      <c r="AW17">
        <f t="shared" si="7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276.75489778671727</v>
      </c>
      <c r="BH17">
        <f t="shared" si="8"/>
        <v>0</v>
      </c>
      <c r="BI17">
        <f t="shared" si="8"/>
        <v>0</v>
      </c>
      <c r="BJ17">
        <f t="shared" si="8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10"/>
        <v>1</v>
      </c>
      <c r="W18">
        <f t="shared" si="4"/>
        <v>0</v>
      </c>
      <c r="X18">
        <f t="shared" si="11"/>
        <v>20.677676228101451</v>
      </c>
      <c r="Y18">
        <f t="shared" si="12"/>
        <v>269.29357819634851</v>
      </c>
      <c r="Z18">
        <f t="shared" si="5"/>
        <v>400.80974414351084</v>
      </c>
      <c r="AA18">
        <f t="shared" si="5"/>
        <v>394.28850318420172</v>
      </c>
      <c r="AB18">
        <f t="shared" si="5"/>
        <v>509.88432515148799</v>
      </c>
      <c r="AC18">
        <f t="shared" si="5"/>
        <v>188.45969221882436</v>
      </c>
      <c r="AD18">
        <f t="shared" si="5"/>
        <v>326.44670741833914</v>
      </c>
      <c r="AE18">
        <f t="shared" si="6"/>
        <v>20.677676228101451</v>
      </c>
      <c r="AF18">
        <f t="shared" si="6"/>
        <v>689.86887018580603</v>
      </c>
      <c r="AG18">
        <f t="shared" si="6"/>
        <v>331.30642775715643</v>
      </c>
      <c r="AH18">
        <f t="shared" si="6"/>
        <v>163.90232841561749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20.677676228101451</v>
      </c>
      <c r="AU18">
        <f t="shared" si="7"/>
        <v>0</v>
      </c>
      <c r="AV18">
        <f t="shared" si="7"/>
        <v>0</v>
      </c>
      <c r="AW18">
        <f t="shared" si="7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411.08028861347321</v>
      </c>
      <c r="BH18">
        <f t="shared" si="8"/>
        <v>0</v>
      </c>
      <c r="BI18">
        <f t="shared" si="8"/>
        <v>0</v>
      </c>
      <c r="BJ18">
        <f t="shared" si="8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10"/>
        <v>1</v>
      </c>
      <c r="W19">
        <f t="shared" si="4"/>
        <v>0</v>
      </c>
      <c r="X19">
        <f t="shared" si="11"/>
        <v>14.532305317828079</v>
      </c>
      <c r="Y19">
        <f t="shared" si="12"/>
        <v>274.90805326822658</v>
      </c>
      <c r="Z19">
        <f t="shared" si="5"/>
        <v>405.27625431404448</v>
      </c>
      <c r="AA19">
        <f t="shared" si="5"/>
        <v>399.11972496463551</v>
      </c>
      <c r="AB19">
        <f t="shared" si="5"/>
        <v>514.26079942438105</v>
      </c>
      <c r="AC19">
        <f t="shared" si="5"/>
        <v>193.95479148076532</v>
      </c>
      <c r="AD19">
        <f t="shared" si="5"/>
        <v>331.10400127190496</v>
      </c>
      <c r="AE19">
        <f t="shared" si="6"/>
        <v>14.532305317828079</v>
      </c>
      <c r="AF19">
        <f t="shared" si="6"/>
        <v>694.8127129826164</v>
      </c>
      <c r="AG19">
        <f t="shared" si="6"/>
        <v>335.97461256188905</v>
      </c>
      <c r="AH19">
        <f t="shared" si="6"/>
        <v>165.09970188479861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14.532305317828079</v>
      </c>
      <c r="AU19">
        <f t="shared" si="7"/>
        <v>0</v>
      </c>
      <c r="AV19">
        <f t="shared" si="7"/>
        <v>0</v>
      </c>
      <c r="AW19">
        <f t="shared" si="7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288.90791200962644</v>
      </c>
      <c r="BH19">
        <f t="shared" si="8"/>
        <v>0</v>
      </c>
      <c r="BI19">
        <f t="shared" si="8"/>
        <v>0</v>
      </c>
      <c r="BJ19">
        <f t="shared" si="8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10"/>
        <v>1</v>
      </c>
      <c r="W20">
        <f t="shared" si="4"/>
        <v>0</v>
      </c>
      <c r="X20">
        <f t="shared" si="11"/>
        <v>49.990946237736111</v>
      </c>
      <c r="Y20">
        <f t="shared" si="12"/>
        <v>337.35684763467009</v>
      </c>
      <c r="Z20">
        <f t="shared" si="5"/>
        <v>467.5831820516118</v>
      </c>
      <c r="AA20">
        <f t="shared" si="5"/>
        <v>462.01411054902866</v>
      </c>
      <c r="AB20">
        <f t="shared" si="5"/>
        <v>576.33128767165567</v>
      </c>
      <c r="AC20">
        <f t="shared" si="5"/>
        <v>256.70259016498716</v>
      </c>
      <c r="AD20">
        <f t="shared" si="5"/>
        <v>393.78187531529102</v>
      </c>
      <c r="AE20">
        <f t="shared" si="6"/>
        <v>49.990946237736111</v>
      </c>
      <c r="AF20">
        <f t="shared" si="6"/>
        <v>757.79901219959265</v>
      </c>
      <c r="AG20">
        <f t="shared" si="6"/>
        <v>398.6676132624151</v>
      </c>
      <c r="AH20">
        <f t="shared" si="6"/>
        <v>215.26821020937399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49.990946237736111</v>
      </c>
      <c r="AU20">
        <f t="shared" si="7"/>
        <v>0</v>
      </c>
      <c r="AV20">
        <f t="shared" si="7"/>
        <v>0</v>
      </c>
      <c r="AW20">
        <f t="shared" si="7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993.83955821596862</v>
      </c>
      <c r="BH20">
        <f t="shared" si="8"/>
        <v>0</v>
      </c>
      <c r="BI20">
        <f t="shared" si="8"/>
        <v>0</v>
      </c>
      <c r="BJ20">
        <f t="shared" si="8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6.790461415574212</v>
      </c>
      <c r="Y21">
        <f t="shared" si="12"/>
        <v>435.69845722867029</v>
      </c>
      <c r="Z21">
        <f t="shared" si="5"/>
        <v>302.53601502618051</v>
      </c>
      <c r="AA21">
        <f t="shared" si="5"/>
        <v>302.5658050110099</v>
      </c>
      <c r="AB21">
        <f t="shared" si="5"/>
        <v>204.76184113095348</v>
      </c>
      <c r="AC21">
        <f t="shared" si="5"/>
        <v>510.95032868787155</v>
      </c>
      <c r="AD21">
        <f t="shared" si="5"/>
        <v>371.77160810737445</v>
      </c>
      <c r="AE21">
        <f t="shared" si="6"/>
        <v>714.39812163150054</v>
      </c>
      <c r="AF21">
        <f t="shared" si="6"/>
        <v>6.790461415574212</v>
      </c>
      <c r="AG21">
        <f t="shared" si="6"/>
        <v>366.83227303631912</v>
      </c>
      <c r="AH21">
        <f t="shared" si="6"/>
        <v>586.00210357810204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6.790461415574212</v>
      </c>
      <c r="AV21">
        <f t="shared" si="7"/>
        <v>0</v>
      </c>
      <c r="AW21">
        <f t="shared" si="7"/>
        <v>0</v>
      </c>
      <c r="BA21">
        <f t="shared" si="8"/>
        <v>0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134.99702808670969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1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15.251966791854574</v>
      </c>
      <c r="Y22">
        <f t="shared" si="12"/>
        <v>414.38303430884116</v>
      </c>
      <c r="Z22">
        <f t="shared" si="5"/>
        <v>281.73428910136977</v>
      </c>
      <c r="AA22">
        <f t="shared" si="5"/>
        <v>281.3258297062543</v>
      </c>
      <c r="AB22">
        <f t="shared" si="5"/>
        <v>185.45300002098659</v>
      </c>
      <c r="AC22">
        <f t="shared" si="5"/>
        <v>489.58787229668735</v>
      </c>
      <c r="AD22">
        <f t="shared" si="5"/>
        <v>350.59337596198151</v>
      </c>
      <c r="AE22">
        <f t="shared" si="6"/>
        <v>693.09374540740589</v>
      </c>
      <c r="AF22">
        <f t="shared" si="6"/>
        <v>15.251966791854574</v>
      </c>
      <c r="AG22">
        <f t="shared" si="6"/>
        <v>345.65275748164805</v>
      </c>
      <c r="AH22">
        <f t="shared" si="6"/>
        <v>565.32021606168792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15.251966791854574</v>
      </c>
      <c r="AV22">
        <f t="shared" si="7"/>
        <v>0</v>
      </c>
      <c r="AW22">
        <f t="shared" si="7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303.2150635088243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1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5.2327159690333609</v>
      </c>
      <c r="Y23">
        <f t="shared" si="12"/>
        <v>434.34105203239716</v>
      </c>
      <c r="Z23">
        <f t="shared" si="12"/>
        <v>299.80366865021233</v>
      </c>
      <c r="AA23">
        <f t="shared" si="12"/>
        <v>300.38594931042616</v>
      </c>
      <c r="AB23">
        <f t="shared" si="12"/>
        <v>201.20553857896257</v>
      </c>
      <c r="AC23">
        <f t="shared" si="12"/>
        <v>509.25448275777205</v>
      </c>
      <c r="AD23">
        <f t="shared" si="12"/>
        <v>369.46838369512</v>
      </c>
      <c r="AE23">
        <f t="shared" si="12"/>
        <v>712.3441968716877</v>
      </c>
      <c r="AF23">
        <f t="shared" si="12"/>
        <v>5.2327159690333609</v>
      </c>
      <c r="AG23">
        <f t="shared" si="12"/>
        <v>364.53182608828524</v>
      </c>
      <c r="AH23">
        <f t="shared" si="12"/>
        <v>583.13259219232657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5.2327159690333609</v>
      </c>
      <c r="AV23">
        <f t="shared" si="7"/>
        <v>0</v>
      </c>
      <c r="AW23">
        <f t="shared" si="7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104.02843951387604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1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49.96804006892215</v>
      </c>
      <c r="Y24">
        <f t="shared" si="12"/>
        <v>313.92957288611257</v>
      </c>
      <c r="Z24">
        <f t="shared" si="12"/>
        <v>157.38005262549856</v>
      </c>
      <c r="AA24">
        <f>SQRT((AA$3-$E24)^2+(AA$4-$F24)^2)</f>
        <v>168.5263624636471</v>
      </c>
      <c r="AB24">
        <f t="shared" si="12"/>
        <v>49.96804006892215</v>
      </c>
      <c r="AC24">
        <f t="shared" si="12"/>
        <v>380.12810861055613</v>
      </c>
      <c r="AD24">
        <f t="shared" si="12"/>
        <v>232.33625264111961</v>
      </c>
      <c r="AE24">
        <f t="shared" si="12"/>
        <v>574.99039125343586</v>
      </c>
      <c r="AF24">
        <f t="shared" si="12"/>
        <v>149.79418397043648</v>
      </c>
      <c r="AG24">
        <f t="shared" si="12"/>
        <v>227.58957825720319</v>
      </c>
      <c r="AH24">
        <f t="shared" si="12"/>
        <v>435.73574215446519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49.96804006892215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993.38417462338316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1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3.8391469441560169</v>
      </c>
      <c r="Y25">
        <f>SQRT((Y$3-$E25)^2+(Y$4-$F25)^2)</f>
        <v>431.92502936211787</v>
      </c>
      <c r="Z25">
        <f t="shared" si="12"/>
        <v>298.95354636288499</v>
      </c>
      <c r="AA25">
        <f t="shared" si="12"/>
        <v>298.86728581450467</v>
      </c>
      <c r="AB25">
        <f t="shared" si="12"/>
        <v>201.48827768979339</v>
      </c>
      <c r="AC25">
        <f t="shared" si="12"/>
        <v>507.1935063055605</v>
      </c>
      <c r="AD25">
        <f t="shared" si="12"/>
        <v>368.09252324158808</v>
      </c>
      <c r="AE25">
        <f t="shared" si="12"/>
        <v>710.67758128243042</v>
      </c>
      <c r="AF25">
        <f t="shared" si="12"/>
        <v>3.8391469441560169</v>
      </c>
      <c r="AG25">
        <f t="shared" si="12"/>
        <v>363.1527774348109</v>
      </c>
      <c r="AH25">
        <f t="shared" si="12"/>
        <v>582.45204195900908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3.8391469441560169</v>
      </c>
      <c r="AV25">
        <f t="shared" si="7"/>
        <v>0</v>
      </c>
      <c r="AW25">
        <f t="shared" si="7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76.323742398499363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1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6.1071280707667444E-2</v>
      </c>
      <c r="Y26">
        <f t="shared" si="12"/>
        <v>429.58917417087133</v>
      </c>
      <c r="Z26">
        <f t="shared" si="12"/>
        <v>295.83347264992864</v>
      </c>
      <c r="AA26">
        <f t="shared" si="12"/>
        <v>296.04443623077981</v>
      </c>
      <c r="AB26">
        <f t="shared" si="12"/>
        <v>197.97057005347085</v>
      </c>
      <c r="AC26">
        <f t="shared" si="12"/>
        <v>504.65536209926938</v>
      </c>
      <c r="AD26">
        <f t="shared" si="12"/>
        <v>365.20430743283885</v>
      </c>
      <c r="AE26">
        <f t="shared" si="12"/>
        <v>707.93475236724782</v>
      </c>
      <c r="AF26">
        <f t="shared" si="12"/>
        <v>6.1071280707667444E-2</v>
      </c>
      <c r="AG26">
        <f t="shared" si="12"/>
        <v>360.26590672205322</v>
      </c>
      <c r="AH26">
        <f t="shared" si="12"/>
        <v>579.27075076381266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6.1071280707667444E-2</v>
      </c>
      <c r="AV26">
        <f t="shared" si="7"/>
        <v>0</v>
      </c>
      <c r="AW26">
        <f t="shared" si="7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1.2141209400108417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55.850092642128679</v>
      </c>
      <c r="Y27">
        <f t="shared" si="12"/>
        <v>152.28027469752732</v>
      </c>
      <c r="Z27">
        <f t="shared" si="12"/>
        <v>69.694042743975942</v>
      </c>
      <c r="AA27">
        <f t="shared" si="12"/>
        <v>88.993471112475902</v>
      </c>
      <c r="AB27">
        <f t="shared" si="12"/>
        <v>169.24210338437123</v>
      </c>
      <c r="AC27">
        <f t="shared" si="12"/>
        <v>185.54719855704758</v>
      </c>
      <c r="AD27">
        <f t="shared" si="12"/>
        <v>56.01880212994913</v>
      </c>
      <c r="AE27">
        <f t="shared" si="12"/>
        <v>360.69369433238495</v>
      </c>
      <c r="AF27">
        <f t="shared" si="12"/>
        <v>362.78607641407399</v>
      </c>
      <c r="AG27">
        <f t="shared" si="12"/>
        <v>55.850092642128679</v>
      </c>
      <c r="AH27">
        <f t="shared" si="12"/>
        <v>216.91628841240544</v>
      </c>
      <c r="AN27">
        <f t="shared" si="7"/>
        <v>152.28027469752732</v>
      </c>
      <c r="AO27">
        <f t="shared" si="7"/>
        <v>69.694042743975942</v>
      </c>
      <c r="AP27">
        <f t="shared" si="7"/>
        <v>88.993471112475902</v>
      </c>
      <c r="AQ27">
        <f t="shared" si="7"/>
        <v>169.24210338437123</v>
      </c>
      <c r="AR27">
        <f t="shared" si="7"/>
        <v>185.54719855704758</v>
      </c>
      <c r="AS27">
        <f t="shared" si="7"/>
        <v>56.01880212994913</v>
      </c>
      <c r="AT27">
        <f t="shared" si="7"/>
        <v>360.69369433238495</v>
      </c>
      <c r="AU27">
        <f t="shared" si="7"/>
        <v>362.78607641407399</v>
      </c>
      <c r="AV27">
        <f t="shared" si="7"/>
        <v>55.850092642128679</v>
      </c>
      <c r="AW27">
        <f t="shared" si="7"/>
        <v>216.91628841240544</v>
      </c>
      <c r="BA27">
        <f t="shared" ref="BA27:BJ27" si="13">IF(I4&gt;0, AN27*$BQ$5,0)</f>
        <v>5142.8278669711653</v>
      </c>
      <c r="BB27">
        <f t="shared" si="13"/>
        <v>0</v>
      </c>
      <c r="BC27">
        <f t="shared" si="13"/>
        <v>0</v>
      </c>
      <c r="BD27">
        <f t="shared" si="13"/>
        <v>5715.6647982070681</v>
      </c>
      <c r="BE27">
        <f t="shared" si="13"/>
        <v>6266.3224457206134</v>
      </c>
      <c r="BF27">
        <f t="shared" si="13"/>
        <v>0</v>
      </c>
      <c r="BG27">
        <f t="shared" si="13"/>
        <v>12181.391098340917</v>
      </c>
      <c r="BH27">
        <f t="shared" si="13"/>
        <v>12252.055279236542</v>
      </c>
      <c r="BI27">
        <f t="shared" si="13"/>
        <v>1886.1760880283236</v>
      </c>
      <c r="BJ27">
        <f t="shared" si="13"/>
        <v>0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54574.7349016976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152.23790317237041</v>
      </c>
      <c r="AN31">
        <f>IF(I$4&gt;0,AN4,0)</f>
        <v>-3.5920606390130203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-75.789062637771295</v>
      </c>
      <c r="AT31">
        <f>IF(L$4&gt;0,AQ4,0)</f>
        <v>-151.32384987983281</v>
      </c>
      <c r="AU31">
        <f>IF(M$4&gt;0,AR3,0)</f>
        <v>169.23122459593938</v>
      </c>
      <c r="AV31">
        <f>IF(M$4&gt;0,AR4,0)</f>
        <v>76.082557226523107</v>
      </c>
      <c r="AW31">
        <f>IF(N$4&gt;0,AS3,0)</f>
        <v>0</v>
      </c>
      <c r="AX31">
        <f>IF(N$4&gt;0,AS4,0)</f>
        <v>0</v>
      </c>
      <c r="AY31">
        <f>IF(O$4&gt;0,AT3,0)</f>
        <v>235.5238140487476</v>
      </c>
      <c r="AZ31">
        <f>IF(O$4&gt;0,AT4,0)</f>
        <v>273.18212633163779</v>
      </c>
      <c r="BA31">
        <f>IF(P$4&gt;0,AU3,0)</f>
        <v>-105.81384098969454</v>
      </c>
      <c r="BB31">
        <f>IF(P$4&gt;0,AU4,0)</f>
        <v>-347.01176967781072</v>
      </c>
      <c r="BC31">
        <f>IF(Q$4&gt;0,AV3,0)</f>
        <v>51.032222864896532</v>
      </c>
      <c r="BD31">
        <f>IF(Q$4&gt;0,AV4,0)</f>
        <v>-22.692401318544654</v>
      </c>
      <c r="BE31">
        <f>IF(R$4&gt;0,AW3,0)</f>
        <v>0</v>
      </c>
      <c r="BF31">
        <f>IF(R$4&gt;0,AW4,0)</f>
        <v>0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138.75050329929246</v>
      </c>
      <c r="AN34">
        <f>IF(I7=1,$F7,0)</f>
        <v>0.99463511999996768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187.15555025761509</v>
      </c>
      <c r="AN35">
        <f t="shared" ref="AN35:AN53" si="16">IF(I8=1,$F8,0)</f>
        <v>25.742837039999788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0</v>
      </c>
      <c r="AT35">
        <f t="shared" ref="AT35:AT53" si="22">IF(L8=1,$F8,0)</f>
        <v>0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0</v>
      </c>
      <c r="AT36">
        <f t="shared" si="22"/>
        <v>0</v>
      </c>
      <c r="AU36">
        <f t="shared" si="23"/>
        <v>197.31262144035065</v>
      </c>
      <c r="AV36">
        <f t="shared" si="14"/>
        <v>36.618670370400125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145.3292280110459</v>
      </c>
      <c r="AN37">
        <f t="shared" si="16"/>
        <v>-52.870402627200185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178.22108152485387</v>
      </c>
      <c r="AV38">
        <f t="shared" si="14"/>
        <v>125.25424842719976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97.242455849967683</v>
      </c>
      <c r="BD39">
        <f t="shared" si="31"/>
        <v>-41.176516080000013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177.1303169836857</v>
      </c>
      <c r="AN40">
        <f t="shared" si="16"/>
        <v>-5.4964396800000443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175.1681896325675</v>
      </c>
      <c r="AN41">
        <f t="shared" si="16"/>
        <v>-1.8056999999999368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0</v>
      </c>
      <c r="AT42">
        <f t="shared" si="22"/>
        <v>0</v>
      </c>
      <c r="AU42">
        <f t="shared" si="23"/>
        <v>202.49217255065452</v>
      </c>
      <c r="AV42">
        <f t="shared" si="14"/>
        <v>46.062665829600043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152.48255061688815</v>
      </c>
      <c r="AN43">
        <f t="shared" si="16"/>
        <v>25.432145519999786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223.4416511504169</v>
      </c>
      <c r="AZ44">
        <f t="shared" si="27"/>
        <v>280.09700485680008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0</v>
      </c>
      <c r="BF44">
        <f t="shared" si="33"/>
        <v>0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235.50617196959516</v>
      </c>
      <c r="AZ45">
        <f t="shared" si="27"/>
        <v>252.50445762959995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0</v>
      </c>
      <c r="BF45">
        <f t="shared" si="33"/>
        <v>0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234.63561711998963</v>
      </c>
      <c r="AZ46">
        <f t="shared" si="27"/>
        <v>258.67698917040008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0</v>
      </c>
      <c r="BF46">
        <f t="shared" si="33"/>
        <v>0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262.61113273228921</v>
      </c>
      <c r="AZ47">
        <f>IF(O20=1,$F20,0)</f>
        <v>315.19845497040012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0</v>
      </c>
      <c r="BF47">
        <f t="shared" si="33"/>
        <v>0</v>
      </c>
    </row>
    <row r="48" spans="31:58" ht="15.6" x14ac:dyDescent="0.3">
      <c r="AL48" s="3">
        <v>15</v>
      </c>
      <c r="AM48">
        <f t="shared" si="15"/>
        <v>0</v>
      </c>
      <c r="AN48">
        <f t="shared" si="16"/>
        <v>0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-107.14172175511503</v>
      </c>
      <c r="BB48">
        <f t="shared" si="29"/>
        <v>-353.67113142719995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0</v>
      </c>
      <c r="AN49">
        <f t="shared" si="16"/>
        <v>0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-95.561312729579242</v>
      </c>
      <c r="BB49">
        <f t="shared" si="29"/>
        <v>-335.71981877040008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16" t="s">
        <v>49</v>
      </c>
      <c r="AL50" s="3">
        <v>17</v>
      </c>
      <c r="AM50">
        <f t="shared" si="15"/>
        <v>0</v>
      </c>
      <c r="AN50">
        <f t="shared" si="16"/>
        <v>0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-110.4007282802485</v>
      </c>
      <c r="BB50">
        <f t="shared" si="29"/>
        <v>-349.53005905680021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16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-94.533312502294947</v>
      </c>
      <c r="AT51">
        <f t="shared" si="22"/>
        <v>-197.64294017039998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16"/>
      <c r="AL52" s="3">
        <v>19</v>
      </c>
      <c r="AM52">
        <f t="shared" si="15"/>
        <v>0</v>
      </c>
      <c r="AN52">
        <f t="shared" si="16"/>
        <v>0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-104.79527278289937</v>
      </c>
      <c r="BB52">
        <f t="shared" si="29"/>
        <v>-350.71333260000029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54574.7349016976</v>
      </c>
      <c r="AL53" s="3">
        <v>20</v>
      </c>
      <c r="AM53">
        <f t="shared" si="15"/>
        <v>0</v>
      </c>
      <c r="AN53">
        <f t="shared" si="16"/>
        <v>0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-105.87265507952158</v>
      </c>
      <c r="BB53">
        <f t="shared" si="29"/>
        <v>-346.9953196272001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202.23790317237041</v>
      </c>
      <c r="AN58">
        <f t="shared" ref="AN58:AN82" si="35">IF(I$4&gt;0,AN$31+$AK$3*SIN($AL58),0)</f>
        <v>-3.5920606390130203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-25.789062637771295</v>
      </c>
      <c r="AT58">
        <f t="shared" ref="AT58:AT82" si="41">IF(L$4&gt;0,AT$31+$AK$3*SIN($AL58),0)</f>
        <v>-151.32384987983281</v>
      </c>
      <c r="AU58">
        <f t="shared" ref="AU58:AU82" si="42">IF(M$4&gt;0,AU$31+$AK$3*COS($AL58),0)</f>
        <v>219.23122459593938</v>
      </c>
      <c r="AV58">
        <f t="shared" ref="AV58:AV82" si="43">IF(M$4&gt;0,AV$31+$AK$3*SIN($AL58),0)</f>
        <v>76.082557226523107</v>
      </c>
      <c r="AW58">
        <f t="shared" ref="AW58:AW82" si="44">IF(N$4&gt;0,AW$31+$AK$3*COS($AL58),0)</f>
        <v>0</v>
      </c>
      <c r="AX58">
        <f t="shared" ref="AX58:AX82" si="45">IF(N$4&gt;0,AX$31+$AK$3*SIN($AL58),0)</f>
        <v>0</v>
      </c>
      <c r="AY58">
        <f t="shared" ref="AY58:AY82" si="46">IF(O$4&gt;0,AY$31+$AK$3*COS($AL58),0)</f>
        <v>285.52381404874757</v>
      </c>
      <c r="AZ58">
        <f t="shared" ref="AZ58:AZ82" si="47">IF(O$4&gt;0,AZ$31+$AK$3*SIN($AL58),0)</f>
        <v>273.18212633163779</v>
      </c>
      <c r="BA58">
        <f t="shared" ref="BA58:BA82" si="48">IF(P$4&gt;0,BA$31+$AK$3*COS($AL58),0)</f>
        <v>-55.81384098969454</v>
      </c>
      <c r="BB58">
        <f t="shared" ref="BB58:BB82" si="49">IF(P$4&gt;0,BB$31+$AK$3*SIN($AL58),0)</f>
        <v>-347.01176967781072</v>
      </c>
      <c r="BC58">
        <f t="shared" ref="BC58:BC82" si="50">IF(Q$4&gt;0,BC$31+$AK$3*COS($AL58),0)</f>
        <v>101.03222286489654</v>
      </c>
      <c r="BD58">
        <f t="shared" ref="BD58:BD82" si="51">IF(Q$4&gt;0,BD$31+$AK$3*SIN($AL58),0)</f>
        <v>-22.692401318544654</v>
      </c>
      <c r="BE58">
        <f t="shared" ref="BE58:BE82" si="52">IF(R$4&gt;0,BE$31+$AK$3*COS($AL58),0)</f>
        <v>0</v>
      </c>
      <c r="BF58">
        <f t="shared" ref="BF58:BF82" si="53">IF(R$4&gt;0,BF$31+$AK$3*SIN($AL58),0)</f>
        <v>0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200.53419448682382</v>
      </c>
      <c r="AN59">
        <f t="shared" si="35"/>
        <v>9.3488916161130167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-27.492771323317882</v>
      </c>
      <c r="AT59">
        <f t="shared" si="41"/>
        <v>-138.38289762470677</v>
      </c>
      <c r="AU59">
        <f t="shared" si="42"/>
        <v>217.52751591039279</v>
      </c>
      <c r="AV59">
        <f t="shared" si="43"/>
        <v>89.023509481649143</v>
      </c>
      <c r="AW59">
        <f t="shared" si="44"/>
        <v>0</v>
      </c>
      <c r="AX59">
        <f t="shared" si="45"/>
        <v>0</v>
      </c>
      <c r="AY59">
        <f t="shared" si="46"/>
        <v>283.82010536320104</v>
      </c>
      <c r="AZ59">
        <f t="shared" si="47"/>
        <v>286.12307858676382</v>
      </c>
      <c r="BA59">
        <f t="shared" si="48"/>
        <v>-57.517549675241128</v>
      </c>
      <c r="BB59">
        <f t="shared" si="49"/>
        <v>-334.07081742268468</v>
      </c>
      <c r="BC59">
        <f t="shared" si="50"/>
        <v>99.328514179349952</v>
      </c>
      <c r="BD59">
        <f t="shared" si="51"/>
        <v>-9.7514490634186171</v>
      </c>
      <c r="BE59">
        <f t="shared" si="52"/>
        <v>0</v>
      </c>
      <c r="BF59">
        <f t="shared" si="53"/>
        <v>0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195.53917336159236</v>
      </c>
      <c r="AN60">
        <f t="shared" si="35"/>
        <v>21.407939360986976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-32.487792448549357</v>
      </c>
      <c r="AT60">
        <f t="shared" si="41"/>
        <v>-126.32384987983281</v>
      </c>
      <c r="AU60">
        <f t="shared" si="42"/>
        <v>212.5324947851613</v>
      </c>
      <c r="AV60">
        <f t="shared" si="43"/>
        <v>101.08255722652311</v>
      </c>
      <c r="AW60">
        <f t="shared" si="44"/>
        <v>0</v>
      </c>
      <c r="AX60">
        <f t="shared" si="45"/>
        <v>0</v>
      </c>
      <c r="AY60">
        <f t="shared" si="46"/>
        <v>278.82508423796952</v>
      </c>
      <c r="AZ60">
        <f t="shared" si="47"/>
        <v>298.18212633163779</v>
      </c>
      <c r="BA60">
        <f t="shared" si="48"/>
        <v>-62.512570800472602</v>
      </c>
      <c r="BB60">
        <f t="shared" si="49"/>
        <v>-322.01176967781072</v>
      </c>
      <c r="BC60">
        <f t="shared" si="50"/>
        <v>94.333493054118463</v>
      </c>
      <c r="BD60">
        <f t="shared" si="51"/>
        <v>2.3075986814553424</v>
      </c>
      <c r="BE60">
        <f t="shared" si="52"/>
        <v>0</v>
      </c>
      <c r="BF60">
        <f t="shared" si="53"/>
        <v>0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187.59324223169779</v>
      </c>
      <c r="AN61">
        <f t="shared" si="35"/>
        <v>31.76327842031435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-40.433723578443917</v>
      </c>
      <c r="AT61">
        <f t="shared" si="41"/>
        <v>-115.96851082050543</v>
      </c>
      <c r="AU61">
        <f t="shared" si="42"/>
        <v>204.58656365526676</v>
      </c>
      <c r="AV61">
        <f t="shared" si="43"/>
        <v>111.43789628585048</v>
      </c>
      <c r="AW61">
        <f t="shared" si="44"/>
        <v>0</v>
      </c>
      <c r="AX61">
        <f t="shared" si="45"/>
        <v>0</v>
      </c>
      <c r="AY61">
        <f t="shared" si="46"/>
        <v>270.879153108075</v>
      </c>
      <c r="AZ61">
        <f t="shared" si="47"/>
        <v>308.53746539096517</v>
      </c>
      <c r="BA61">
        <f t="shared" si="48"/>
        <v>-70.458501930367163</v>
      </c>
      <c r="BB61">
        <f t="shared" si="49"/>
        <v>-311.65643061848334</v>
      </c>
      <c r="BC61">
        <f t="shared" si="50"/>
        <v>86.387561924223917</v>
      </c>
      <c r="BD61">
        <f t="shared" si="51"/>
        <v>12.662937740782716</v>
      </c>
      <c r="BE61">
        <f t="shared" si="52"/>
        <v>0</v>
      </c>
      <c r="BF61">
        <f t="shared" si="53"/>
        <v>0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177.23790317237041</v>
      </c>
      <c r="AN62">
        <f t="shared" si="35"/>
        <v>39.709209550208911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-50.789062637771288</v>
      </c>
      <c r="AT62">
        <f t="shared" si="41"/>
        <v>-108.02257969061088</v>
      </c>
      <c r="AU62">
        <f t="shared" si="42"/>
        <v>194.23122459593938</v>
      </c>
      <c r="AV62">
        <f t="shared" si="43"/>
        <v>119.38382741574503</v>
      </c>
      <c r="AW62">
        <f t="shared" si="44"/>
        <v>0</v>
      </c>
      <c r="AX62">
        <f t="shared" si="45"/>
        <v>0</v>
      </c>
      <c r="AY62">
        <f t="shared" si="46"/>
        <v>260.52381404874762</v>
      </c>
      <c r="AZ62">
        <f t="shared" si="47"/>
        <v>316.48339652085974</v>
      </c>
      <c r="BA62">
        <f t="shared" si="48"/>
        <v>-80.81384098969454</v>
      </c>
      <c r="BB62">
        <f t="shared" si="49"/>
        <v>-303.71049948858877</v>
      </c>
      <c r="BC62">
        <f t="shared" si="50"/>
        <v>76.032222864896539</v>
      </c>
      <c r="BD62">
        <f t="shared" si="51"/>
        <v>20.608868870677277</v>
      </c>
      <c r="BE62">
        <f t="shared" si="52"/>
        <v>0</v>
      </c>
      <c r="BF62">
        <f t="shared" si="53"/>
        <v>0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165.17885542749644</v>
      </c>
      <c r="AN63">
        <f t="shared" si="35"/>
        <v>44.704230675440392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-62.848110382645245</v>
      </c>
      <c r="AT63">
        <f t="shared" si="41"/>
        <v>-103.02755856537939</v>
      </c>
      <c r="AU63">
        <f t="shared" si="42"/>
        <v>182.17217685106542</v>
      </c>
      <c r="AV63">
        <f t="shared" si="43"/>
        <v>124.37884854097652</v>
      </c>
      <c r="AW63">
        <f t="shared" si="44"/>
        <v>0</v>
      </c>
      <c r="AX63">
        <f t="shared" si="45"/>
        <v>0</v>
      </c>
      <c r="AY63">
        <f t="shared" si="46"/>
        <v>248.46476630387363</v>
      </c>
      <c r="AZ63">
        <f t="shared" si="47"/>
        <v>321.4784176460912</v>
      </c>
      <c r="BA63">
        <f t="shared" si="48"/>
        <v>-92.872888734568491</v>
      </c>
      <c r="BB63">
        <f t="shared" si="49"/>
        <v>-298.71547836335731</v>
      </c>
      <c r="BC63">
        <f t="shared" si="50"/>
        <v>63.973175120022582</v>
      </c>
      <c r="BD63">
        <f t="shared" si="51"/>
        <v>25.603889995908759</v>
      </c>
      <c r="BE63">
        <f t="shared" si="52"/>
        <v>0</v>
      </c>
      <c r="BF63">
        <f t="shared" si="53"/>
        <v>0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152.23790317237041</v>
      </c>
      <c r="AN64">
        <f t="shared" si="35"/>
        <v>46.40793936098698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-75.789062637771295</v>
      </c>
      <c r="AT64">
        <f t="shared" si="41"/>
        <v>-101.32384987983281</v>
      </c>
      <c r="AU64">
        <f t="shared" si="42"/>
        <v>169.23122459593938</v>
      </c>
      <c r="AV64">
        <f t="shared" si="43"/>
        <v>126.08255722652311</v>
      </c>
      <c r="AW64">
        <f t="shared" si="44"/>
        <v>0</v>
      </c>
      <c r="AX64">
        <f t="shared" si="45"/>
        <v>0</v>
      </c>
      <c r="AY64">
        <f t="shared" si="46"/>
        <v>235.5238140487476</v>
      </c>
      <c r="AZ64">
        <f t="shared" si="47"/>
        <v>323.18212633163779</v>
      </c>
      <c r="BA64">
        <f t="shared" si="48"/>
        <v>-105.81384098969454</v>
      </c>
      <c r="BB64">
        <f t="shared" si="49"/>
        <v>-297.01176967781072</v>
      </c>
      <c r="BC64">
        <f t="shared" si="50"/>
        <v>51.032222864896532</v>
      </c>
      <c r="BD64">
        <f t="shared" si="51"/>
        <v>27.307598681455346</v>
      </c>
      <c r="BE64">
        <f t="shared" si="52"/>
        <v>0</v>
      </c>
      <c r="BF64">
        <f t="shared" si="53"/>
        <v>0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139.29695091724437</v>
      </c>
      <c r="AN65">
        <f t="shared" si="35"/>
        <v>44.704230675440392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-88.73001489289733</v>
      </c>
      <c r="AT65">
        <f t="shared" si="41"/>
        <v>-103.02755856537939</v>
      </c>
      <c r="AU65">
        <f t="shared" si="42"/>
        <v>156.29027234081335</v>
      </c>
      <c r="AV65">
        <f t="shared" si="43"/>
        <v>124.37884854097652</v>
      </c>
      <c r="AW65">
        <f t="shared" si="44"/>
        <v>0</v>
      </c>
      <c r="AX65">
        <f t="shared" si="45"/>
        <v>0</v>
      </c>
      <c r="AY65">
        <f t="shared" si="46"/>
        <v>222.58286179362156</v>
      </c>
      <c r="AZ65">
        <f t="shared" si="47"/>
        <v>321.4784176460912</v>
      </c>
      <c r="BA65">
        <f t="shared" si="48"/>
        <v>-118.75479324482058</v>
      </c>
      <c r="BB65">
        <f t="shared" si="49"/>
        <v>-298.71547836335731</v>
      </c>
      <c r="BC65">
        <f t="shared" si="50"/>
        <v>38.091270609770504</v>
      </c>
      <c r="BD65">
        <f t="shared" si="51"/>
        <v>25.603889995908759</v>
      </c>
      <c r="BE65">
        <f t="shared" si="52"/>
        <v>0</v>
      </c>
      <c r="BF65">
        <f t="shared" si="53"/>
        <v>0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127.23790317237042</v>
      </c>
      <c r="AN66">
        <f t="shared" si="35"/>
        <v>39.709209550208918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-100.78906263777128</v>
      </c>
      <c r="AT66">
        <f t="shared" si="41"/>
        <v>-108.02257969061087</v>
      </c>
      <c r="AU66">
        <f t="shared" si="42"/>
        <v>144.23122459593938</v>
      </c>
      <c r="AV66">
        <f t="shared" si="43"/>
        <v>119.38382741574505</v>
      </c>
      <c r="AW66">
        <f t="shared" si="44"/>
        <v>0</v>
      </c>
      <c r="AX66">
        <f t="shared" si="45"/>
        <v>0</v>
      </c>
      <c r="AY66">
        <f t="shared" si="46"/>
        <v>210.5238140487476</v>
      </c>
      <c r="AZ66">
        <f t="shared" si="47"/>
        <v>316.48339652085974</v>
      </c>
      <c r="BA66">
        <f t="shared" si="48"/>
        <v>-130.81384098969454</v>
      </c>
      <c r="BB66">
        <f t="shared" si="49"/>
        <v>-303.71049948858877</v>
      </c>
      <c r="BC66">
        <f t="shared" si="50"/>
        <v>26.032222864896543</v>
      </c>
      <c r="BD66">
        <f t="shared" si="51"/>
        <v>20.608868870677284</v>
      </c>
      <c r="BE66">
        <f t="shared" si="52"/>
        <v>0</v>
      </c>
      <c r="BF66">
        <f t="shared" si="53"/>
        <v>0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116.88256411304303</v>
      </c>
      <c r="AN67">
        <f t="shared" si="35"/>
        <v>31.763278420314357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-111.14440169709866</v>
      </c>
      <c r="AT67">
        <f t="shared" si="41"/>
        <v>-115.96851082050543</v>
      </c>
      <c r="AU67">
        <f t="shared" si="42"/>
        <v>133.875885536612</v>
      </c>
      <c r="AV67">
        <f t="shared" si="43"/>
        <v>111.43789628585048</v>
      </c>
      <c r="AW67">
        <f t="shared" si="44"/>
        <v>0</v>
      </c>
      <c r="AX67">
        <f t="shared" si="45"/>
        <v>0</v>
      </c>
      <c r="AY67">
        <f t="shared" si="46"/>
        <v>200.16847498942022</v>
      </c>
      <c r="AZ67">
        <f t="shared" si="47"/>
        <v>308.53746539096517</v>
      </c>
      <c r="BA67">
        <f t="shared" si="48"/>
        <v>-141.16918004902192</v>
      </c>
      <c r="BB67">
        <f t="shared" si="49"/>
        <v>-311.65643061848334</v>
      </c>
      <c r="BC67">
        <f t="shared" si="50"/>
        <v>15.676883805569162</v>
      </c>
      <c r="BD67">
        <f t="shared" si="51"/>
        <v>12.662937740782723</v>
      </c>
      <c r="BE67">
        <f t="shared" si="52"/>
        <v>0</v>
      </c>
      <c r="BF67">
        <f t="shared" si="53"/>
        <v>0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108.93663298314848</v>
      </c>
      <c r="AN68">
        <f t="shared" si="35"/>
        <v>21.407939360986997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-119.09033282699322</v>
      </c>
      <c r="AT68">
        <f t="shared" si="41"/>
        <v>-126.32384987983279</v>
      </c>
      <c r="AU68">
        <f t="shared" si="42"/>
        <v>125.92995440671746</v>
      </c>
      <c r="AV68">
        <f t="shared" si="43"/>
        <v>101.08255722652312</v>
      </c>
      <c r="AW68">
        <f t="shared" si="44"/>
        <v>0</v>
      </c>
      <c r="AX68">
        <f t="shared" si="45"/>
        <v>0</v>
      </c>
      <c r="AY68">
        <f t="shared" si="46"/>
        <v>192.22254385952567</v>
      </c>
      <c r="AZ68">
        <f t="shared" si="47"/>
        <v>298.18212633163779</v>
      </c>
      <c r="BA68">
        <f t="shared" si="48"/>
        <v>-149.11511117891646</v>
      </c>
      <c r="BB68">
        <f t="shared" si="49"/>
        <v>-322.01176967781072</v>
      </c>
      <c r="BC68">
        <f t="shared" si="50"/>
        <v>7.7309526756746081</v>
      </c>
      <c r="BD68">
        <f t="shared" si="51"/>
        <v>2.3075986814553637</v>
      </c>
      <c r="BE68">
        <f t="shared" si="52"/>
        <v>0</v>
      </c>
      <c r="BF68">
        <f t="shared" si="53"/>
        <v>0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103.941611857917</v>
      </c>
      <c r="AN69">
        <f t="shared" si="35"/>
        <v>9.3488916161130309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-124.08535395222471</v>
      </c>
      <c r="AT69">
        <f t="shared" si="41"/>
        <v>-138.38289762470674</v>
      </c>
      <c r="AU69">
        <f t="shared" si="42"/>
        <v>120.93493328148597</v>
      </c>
      <c r="AV69">
        <f t="shared" si="43"/>
        <v>89.023509481649157</v>
      </c>
      <c r="AW69">
        <f t="shared" si="44"/>
        <v>0</v>
      </c>
      <c r="AX69">
        <f t="shared" si="45"/>
        <v>0</v>
      </c>
      <c r="AY69">
        <f t="shared" si="46"/>
        <v>187.22752273429418</v>
      </c>
      <c r="AZ69">
        <f t="shared" si="47"/>
        <v>286.12307858676382</v>
      </c>
      <c r="BA69">
        <f t="shared" si="48"/>
        <v>-154.11013230414795</v>
      </c>
      <c r="BB69">
        <f t="shared" si="49"/>
        <v>-334.07081742268468</v>
      </c>
      <c r="BC69">
        <f t="shared" si="50"/>
        <v>2.7359315504431194</v>
      </c>
      <c r="BD69">
        <f t="shared" si="51"/>
        <v>-9.7514490634186028</v>
      </c>
      <c r="BE69">
        <f t="shared" si="52"/>
        <v>0</v>
      </c>
      <c r="BF69">
        <f t="shared" si="53"/>
        <v>0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102.23790317237041</v>
      </c>
      <c r="AN70">
        <f t="shared" si="35"/>
        <v>-3.5920606390130141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-125.78906263777129</v>
      </c>
      <c r="AT70">
        <f t="shared" si="41"/>
        <v>-151.32384987983281</v>
      </c>
      <c r="AU70">
        <f t="shared" si="42"/>
        <v>119.23122459593938</v>
      </c>
      <c r="AV70">
        <f t="shared" si="43"/>
        <v>76.082557226523107</v>
      </c>
      <c r="AW70">
        <f t="shared" si="44"/>
        <v>0</v>
      </c>
      <c r="AX70">
        <f t="shared" si="45"/>
        <v>0</v>
      </c>
      <c r="AY70">
        <f t="shared" si="46"/>
        <v>185.5238140487476</v>
      </c>
      <c r="AZ70">
        <f t="shared" si="47"/>
        <v>273.18212633163779</v>
      </c>
      <c r="BA70">
        <f t="shared" si="48"/>
        <v>-155.81384098969454</v>
      </c>
      <c r="BB70">
        <f t="shared" si="49"/>
        <v>-347.01176967781072</v>
      </c>
      <c r="BC70">
        <f t="shared" si="50"/>
        <v>1.0322228648965321</v>
      </c>
      <c r="BD70">
        <f t="shared" si="51"/>
        <v>-22.692401318544647</v>
      </c>
      <c r="BE70">
        <f t="shared" si="52"/>
        <v>0</v>
      </c>
      <c r="BF70">
        <f t="shared" si="53"/>
        <v>0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103.941611857917</v>
      </c>
      <c r="AN71">
        <f t="shared" si="35"/>
        <v>-16.533012894139038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-124.08535395222472</v>
      </c>
      <c r="AT71">
        <f t="shared" si="41"/>
        <v>-164.26480213495881</v>
      </c>
      <c r="AU71">
        <f t="shared" si="42"/>
        <v>120.93493328148597</v>
      </c>
      <c r="AV71">
        <f t="shared" si="43"/>
        <v>63.141604971397086</v>
      </c>
      <c r="AW71">
        <f t="shared" si="44"/>
        <v>0</v>
      </c>
      <c r="AX71">
        <f t="shared" si="45"/>
        <v>0</v>
      </c>
      <c r="AY71">
        <f t="shared" si="46"/>
        <v>187.22752273429418</v>
      </c>
      <c r="AZ71">
        <f t="shared" si="47"/>
        <v>260.24117407651175</v>
      </c>
      <c r="BA71">
        <f t="shared" si="48"/>
        <v>-154.11013230414795</v>
      </c>
      <c r="BB71">
        <f t="shared" si="49"/>
        <v>-359.95272193293675</v>
      </c>
      <c r="BC71">
        <f t="shared" si="50"/>
        <v>2.7359315504431123</v>
      </c>
      <c r="BD71">
        <f t="shared" si="51"/>
        <v>-35.633353573670675</v>
      </c>
      <c r="BE71">
        <f t="shared" si="52"/>
        <v>0</v>
      </c>
      <c r="BF71">
        <f t="shared" si="53"/>
        <v>0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108.93663298314847</v>
      </c>
      <c r="AN72">
        <f t="shared" si="35"/>
        <v>-28.592060639013006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-119.09033282699323</v>
      </c>
      <c r="AT72">
        <f t="shared" si="41"/>
        <v>-176.32384987983278</v>
      </c>
      <c r="AU72">
        <f t="shared" si="42"/>
        <v>125.92995440671744</v>
      </c>
      <c r="AV72">
        <f t="shared" si="43"/>
        <v>51.082557226523122</v>
      </c>
      <c r="AW72">
        <f t="shared" si="44"/>
        <v>0</v>
      </c>
      <c r="AX72">
        <f t="shared" si="45"/>
        <v>0</v>
      </c>
      <c r="AY72">
        <f t="shared" si="46"/>
        <v>192.22254385952567</v>
      </c>
      <c r="AZ72">
        <f t="shared" si="47"/>
        <v>248.18212633163779</v>
      </c>
      <c r="BA72">
        <f t="shared" si="48"/>
        <v>-149.11511117891649</v>
      </c>
      <c r="BB72">
        <f t="shared" si="49"/>
        <v>-372.01176967781072</v>
      </c>
      <c r="BC72">
        <f t="shared" si="50"/>
        <v>7.7309526756745939</v>
      </c>
      <c r="BD72">
        <f t="shared" si="51"/>
        <v>-47.69240131854464</v>
      </c>
      <c r="BE72">
        <f t="shared" si="52"/>
        <v>0</v>
      </c>
      <c r="BF72">
        <f t="shared" si="53"/>
        <v>0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116.88256411304302</v>
      </c>
      <c r="AN73">
        <f t="shared" si="35"/>
        <v>-38.947399698340377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-111.14440169709869</v>
      </c>
      <c r="AT73">
        <f t="shared" si="41"/>
        <v>-186.67918893916016</v>
      </c>
      <c r="AU73">
        <f t="shared" si="42"/>
        <v>133.87588553661197</v>
      </c>
      <c r="AV73">
        <f t="shared" si="43"/>
        <v>40.727218167195751</v>
      </c>
      <c r="AW73">
        <f t="shared" si="44"/>
        <v>0</v>
      </c>
      <c r="AX73">
        <f t="shared" si="45"/>
        <v>0</v>
      </c>
      <c r="AY73">
        <f t="shared" si="46"/>
        <v>200.16847498942019</v>
      </c>
      <c r="AZ73">
        <f t="shared" si="47"/>
        <v>237.82678727231044</v>
      </c>
      <c r="BA73">
        <f t="shared" si="48"/>
        <v>-141.16918004902192</v>
      </c>
      <c r="BB73">
        <f t="shared" si="49"/>
        <v>-382.3671087371381</v>
      </c>
      <c r="BC73">
        <f t="shared" si="50"/>
        <v>15.67688380556914</v>
      </c>
      <c r="BD73">
        <f t="shared" si="51"/>
        <v>-58.04774037787201</v>
      </c>
      <c r="BE73">
        <f t="shared" si="52"/>
        <v>0</v>
      </c>
      <c r="BF73">
        <f t="shared" si="53"/>
        <v>0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127.23790317237038</v>
      </c>
      <c r="AN74">
        <f t="shared" si="35"/>
        <v>-46.893330828234937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-100.78906263777131</v>
      </c>
      <c r="AT74">
        <f t="shared" si="41"/>
        <v>-194.62512006905473</v>
      </c>
      <c r="AU74">
        <f t="shared" si="42"/>
        <v>144.23122459593935</v>
      </c>
      <c r="AV74">
        <f t="shared" si="43"/>
        <v>32.78128703730119</v>
      </c>
      <c r="AW74">
        <f t="shared" si="44"/>
        <v>0</v>
      </c>
      <c r="AX74">
        <f t="shared" si="45"/>
        <v>0</v>
      </c>
      <c r="AY74">
        <f t="shared" si="46"/>
        <v>210.52381404874757</v>
      </c>
      <c r="AZ74">
        <f t="shared" si="47"/>
        <v>229.88085614241587</v>
      </c>
      <c r="BA74">
        <f t="shared" si="48"/>
        <v>-130.81384098969457</v>
      </c>
      <c r="BB74">
        <f t="shared" si="49"/>
        <v>-390.31303986703261</v>
      </c>
      <c r="BC74">
        <f t="shared" si="50"/>
        <v>26.032222864896511</v>
      </c>
      <c r="BD74">
        <f t="shared" si="51"/>
        <v>-65.993671507766578</v>
      </c>
      <c r="BE74">
        <f t="shared" si="52"/>
        <v>0</v>
      </c>
      <c r="BF74">
        <f t="shared" si="53"/>
        <v>0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139.29695091724435</v>
      </c>
      <c r="AN75">
        <f t="shared" si="35"/>
        <v>-51.888351953466426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-88.730014892897373</v>
      </c>
      <c r="AT75">
        <f t="shared" si="41"/>
        <v>-199.62014119428622</v>
      </c>
      <c r="AU75">
        <f t="shared" si="42"/>
        <v>156.29027234081332</v>
      </c>
      <c r="AV75">
        <f t="shared" si="43"/>
        <v>27.786265912069702</v>
      </c>
      <c r="AW75">
        <f t="shared" si="44"/>
        <v>0</v>
      </c>
      <c r="AX75">
        <f t="shared" si="45"/>
        <v>0</v>
      </c>
      <c r="AY75">
        <f t="shared" si="46"/>
        <v>222.58286179362153</v>
      </c>
      <c r="AZ75">
        <f t="shared" si="47"/>
        <v>224.88583501718438</v>
      </c>
      <c r="BA75">
        <f t="shared" si="48"/>
        <v>-118.75479324482062</v>
      </c>
      <c r="BB75">
        <f t="shared" si="49"/>
        <v>-395.30806099226413</v>
      </c>
      <c r="BC75">
        <f t="shared" si="50"/>
        <v>38.091270609770454</v>
      </c>
      <c r="BD75">
        <f t="shared" si="51"/>
        <v>-70.988692632998067</v>
      </c>
      <c r="BE75">
        <f t="shared" si="52"/>
        <v>0</v>
      </c>
      <c r="BF75">
        <f t="shared" si="53"/>
        <v>0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152.23790317237041</v>
      </c>
      <c r="AN76">
        <f t="shared" si="35"/>
        <v>-53.59206063901302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-75.789062637771309</v>
      </c>
      <c r="AT76">
        <f t="shared" si="41"/>
        <v>-201.32384987983281</v>
      </c>
      <c r="AU76">
        <f t="shared" si="42"/>
        <v>169.23122459593938</v>
      </c>
      <c r="AV76">
        <f t="shared" si="43"/>
        <v>26.082557226523107</v>
      </c>
      <c r="AW76">
        <f t="shared" si="44"/>
        <v>0</v>
      </c>
      <c r="AX76">
        <f t="shared" si="45"/>
        <v>0</v>
      </c>
      <c r="AY76">
        <f t="shared" si="46"/>
        <v>235.5238140487476</v>
      </c>
      <c r="AZ76">
        <f t="shared" si="47"/>
        <v>223.18212633163779</v>
      </c>
      <c r="BA76">
        <f t="shared" si="48"/>
        <v>-105.81384098969455</v>
      </c>
      <c r="BB76">
        <f t="shared" si="49"/>
        <v>-397.01176967781072</v>
      </c>
      <c r="BC76">
        <f t="shared" si="50"/>
        <v>51.032222864896525</v>
      </c>
      <c r="BD76">
        <f t="shared" si="51"/>
        <v>-72.692401318544654</v>
      </c>
      <c r="BE76">
        <f t="shared" si="52"/>
        <v>0</v>
      </c>
      <c r="BF76">
        <f t="shared" si="53"/>
        <v>0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165.17885542749642</v>
      </c>
      <c r="AN77">
        <f t="shared" si="35"/>
        <v>-51.88835195346644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-62.848110382645281</v>
      </c>
      <c r="AT77">
        <f t="shared" si="41"/>
        <v>-199.62014119428622</v>
      </c>
      <c r="AU77">
        <f t="shared" si="42"/>
        <v>182.17217685106539</v>
      </c>
      <c r="AV77">
        <f t="shared" si="43"/>
        <v>27.786265912069688</v>
      </c>
      <c r="AW77">
        <f t="shared" si="44"/>
        <v>0</v>
      </c>
      <c r="AX77">
        <f t="shared" si="45"/>
        <v>0</v>
      </c>
      <c r="AY77">
        <f t="shared" si="46"/>
        <v>248.4647663038736</v>
      </c>
      <c r="AZ77">
        <f t="shared" si="47"/>
        <v>224.88583501718438</v>
      </c>
      <c r="BA77">
        <f t="shared" si="48"/>
        <v>-92.872888734568534</v>
      </c>
      <c r="BB77">
        <f t="shared" si="49"/>
        <v>-395.30806099226413</v>
      </c>
      <c r="BC77">
        <f t="shared" si="50"/>
        <v>63.973175120022546</v>
      </c>
      <c r="BD77">
        <f t="shared" si="51"/>
        <v>-70.988692632998067</v>
      </c>
      <c r="BE77">
        <f t="shared" si="52"/>
        <v>0</v>
      </c>
      <c r="BF77">
        <f t="shared" si="53"/>
        <v>0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177.23790317237038</v>
      </c>
      <c r="AN78">
        <f t="shared" si="35"/>
        <v>-46.893330828234973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-50.789062637771323</v>
      </c>
      <c r="AT78">
        <f t="shared" si="41"/>
        <v>-194.62512006905476</v>
      </c>
      <c r="AU78">
        <f t="shared" si="42"/>
        <v>194.23122459593935</v>
      </c>
      <c r="AV78">
        <f t="shared" si="43"/>
        <v>32.781287037301155</v>
      </c>
      <c r="AW78">
        <f t="shared" si="44"/>
        <v>0</v>
      </c>
      <c r="AX78">
        <f t="shared" si="45"/>
        <v>0</v>
      </c>
      <c r="AY78">
        <f t="shared" si="46"/>
        <v>260.52381404874757</v>
      </c>
      <c r="AZ78">
        <f t="shared" si="47"/>
        <v>229.88085614241584</v>
      </c>
      <c r="BA78">
        <f t="shared" si="48"/>
        <v>-80.813840989694569</v>
      </c>
      <c r="BB78">
        <f t="shared" si="49"/>
        <v>-390.31303986703267</v>
      </c>
      <c r="BC78">
        <f t="shared" si="50"/>
        <v>76.032222864896497</v>
      </c>
      <c r="BD78">
        <f t="shared" si="51"/>
        <v>-65.993671507766607</v>
      </c>
      <c r="BE78">
        <f t="shared" si="52"/>
        <v>0</v>
      </c>
      <c r="BF78">
        <f t="shared" si="53"/>
        <v>0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187.59324223169779</v>
      </c>
      <c r="AN79">
        <f t="shared" si="35"/>
        <v>-38.947399698340405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-40.433723578443924</v>
      </c>
      <c r="AT79">
        <f t="shared" si="41"/>
        <v>-186.67918893916018</v>
      </c>
      <c r="AU79">
        <f t="shared" si="42"/>
        <v>204.58656365526676</v>
      </c>
      <c r="AV79">
        <f t="shared" si="43"/>
        <v>40.727218167195723</v>
      </c>
      <c r="AW79">
        <f t="shared" si="44"/>
        <v>0</v>
      </c>
      <c r="AX79">
        <f t="shared" si="45"/>
        <v>0</v>
      </c>
      <c r="AY79">
        <f t="shared" si="46"/>
        <v>270.87915310807495</v>
      </c>
      <c r="AZ79">
        <f t="shared" si="47"/>
        <v>237.82678727231041</v>
      </c>
      <c r="BA79">
        <f t="shared" si="48"/>
        <v>-70.458501930367163</v>
      </c>
      <c r="BB79">
        <f t="shared" si="49"/>
        <v>-382.3671087371381</v>
      </c>
      <c r="BC79">
        <f t="shared" si="50"/>
        <v>86.387561924223903</v>
      </c>
      <c r="BD79">
        <f t="shared" si="51"/>
        <v>-58.047740377872039</v>
      </c>
      <c r="BE79">
        <f t="shared" si="52"/>
        <v>0</v>
      </c>
      <c r="BF79">
        <f t="shared" si="53"/>
        <v>0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195.53917336159233</v>
      </c>
      <c r="AN80">
        <f t="shared" si="35"/>
        <v>-28.592060639013042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-32.487792448549378</v>
      </c>
      <c r="AT80">
        <f t="shared" si="41"/>
        <v>-176.32384987983284</v>
      </c>
      <c r="AU80">
        <f t="shared" si="42"/>
        <v>212.5324947851613</v>
      </c>
      <c r="AV80">
        <f t="shared" si="43"/>
        <v>51.082557226523086</v>
      </c>
      <c r="AW80">
        <f t="shared" si="44"/>
        <v>0</v>
      </c>
      <c r="AX80">
        <f t="shared" si="45"/>
        <v>0</v>
      </c>
      <c r="AY80">
        <f t="shared" si="46"/>
        <v>278.82508423796952</v>
      </c>
      <c r="AZ80">
        <f t="shared" si="47"/>
        <v>248.18212633163776</v>
      </c>
      <c r="BA80">
        <f t="shared" si="48"/>
        <v>-62.512570800472623</v>
      </c>
      <c r="BB80">
        <f t="shared" si="49"/>
        <v>-372.01176967781072</v>
      </c>
      <c r="BC80">
        <f t="shared" si="50"/>
        <v>94.333493054118449</v>
      </c>
      <c r="BD80">
        <f t="shared" si="51"/>
        <v>-47.692401318544675</v>
      </c>
      <c r="BE80">
        <f t="shared" si="52"/>
        <v>0</v>
      </c>
      <c r="BF80">
        <f t="shared" si="53"/>
        <v>0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200.53419448682382</v>
      </c>
      <c r="AN81">
        <f t="shared" si="35"/>
        <v>-16.533012894139098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-27.492771323317889</v>
      </c>
      <c r="AT81">
        <f t="shared" si="41"/>
        <v>-164.26480213495887</v>
      </c>
      <c r="AU81">
        <f t="shared" si="42"/>
        <v>217.52751591039279</v>
      </c>
      <c r="AV81">
        <f t="shared" si="43"/>
        <v>63.14160497139703</v>
      </c>
      <c r="AW81">
        <f t="shared" si="44"/>
        <v>0</v>
      </c>
      <c r="AX81">
        <f t="shared" si="45"/>
        <v>0</v>
      </c>
      <c r="AY81">
        <f t="shared" si="46"/>
        <v>283.82010536320098</v>
      </c>
      <c r="AZ81">
        <f t="shared" si="47"/>
        <v>260.2411740765117</v>
      </c>
      <c r="BA81">
        <f t="shared" si="48"/>
        <v>-57.517549675241135</v>
      </c>
      <c r="BB81">
        <f t="shared" si="49"/>
        <v>-359.95272193293681</v>
      </c>
      <c r="BC81">
        <f t="shared" si="50"/>
        <v>99.328514179349938</v>
      </c>
      <c r="BD81">
        <f t="shared" si="51"/>
        <v>-35.633353573670732</v>
      </c>
      <c r="BE81">
        <f t="shared" si="52"/>
        <v>0</v>
      </c>
      <c r="BF81">
        <f t="shared" si="53"/>
        <v>0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202.23790317237041</v>
      </c>
      <c r="AN82">
        <f t="shared" si="35"/>
        <v>-3.5920606390130327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-25.789062637771295</v>
      </c>
      <c r="AT82">
        <f t="shared" si="41"/>
        <v>-151.32384987983281</v>
      </c>
      <c r="AU82">
        <f t="shared" si="42"/>
        <v>219.23122459593938</v>
      </c>
      <c r="AV82">
        <f t="shared" si="43"/>
        <v>76.082557226523093</v>
      </c>
      <c r="AW82">
        <f t="shared" si="44"/>
        <v>0</v>
      </c>
      <c r="AX82">
        <f t="shared" si="45"/>
        <v>0</v>
      </c>
      <c r="AY82">
        <f t="shared" si="46"/>
        <v>285.52381404874757</v>
      </c>
      <c r="AZ82">
        <f t="shared" si="47"/>
        <v>273.18212633163779</v>
      </c>
      <c r="BA82">
        <f t="shared" si="48"/>
        <v>-55.81384098969454</v>
      </c>
      <c r="BB82">
        <f t="shared" si="49"/>
        <v>-347.01176967781072</v>
      </c>
      <c r="BC82">
        <f t="shared" si="50"/>
        <v>101.03222286489654</v>
      </c>
      <c r="BD82">
        <f t="shared" si="51"/>
        <v>-22.692401318544665</v>
      </c>
      <c r="BE82">
        <f t="shared" si="52"/>
        <v>0</v>
      </c>
      <c r="BF82">
        <f t="shared" si="53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2" zoomScaleNormal="10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.4414062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13" t="s">
        <v>31</v>
      </c>
      <c r="J1" s="113"/>
      <c r="K1" s="113"/>
      <c r="L1" s="113"/>
      <c r="M1" s="113"/>
      <c r="N1" s="5"/>
      <c r="O1" s="5"/>
      <c r="P1" s="5"/>
      <c r="Q1" s="5"/>
      <c r="R1" s="5"/>
      <c r="S1" s="5"/>
      <c r="T1" s="5"/>
      <c r="U1" s="5"/>
      <c r="V1" s="5"/>
      <c r="W1" s="5"/>
      <c r="Y1" s="113" t="s">
        <v>32</v>
      </c>
      <c r="Z1" s="113"/>
      <c r="AA1" s="113"/>
      <c r="AB1" s="113"/>
      <c r="AC1" s="113"/>
      <c r="AD1" s="5"/>
      <c r="AE1" s="5"/>
      <c r="AF1" s="5"/>
      <c r="AG1" s="5"/>
      <c r="AH1" s="5"/>
      <c r="AI1" s="5"/>
      <c r="AJ1" s="7"/>
      <c r="AK1" s="114" t="s">
        <v>48</v>
      </c>
      <c r="AL1" s="7"/>
      <c r="AN1" s="113" t="s">
        <v>32</v>
      </c>
      <c r="AO1" s="113"/>
      <c r="AP1" s="113"/>
      <c r="AQ1" s="113"/>
      <c r="AR1" s="113"/>
      <c r="AS1" s="113"/>
      <c r="AT1" s="113"/>
      <c r="AU1" s="113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15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-105.87247399567758</v>
      </c>
      <c r="Z3">
        <f t="shared" ref="Z3:AG4" si="0">AO3</f>
        <v>-23.905163925749623</v>
      </c>
      <c r="AA3">
        <f t="shared" si="0"/>
        <v>179.9518362539186</v>
      </c>
      <c r="AB3">
        <f t="shared" si="0"/>
        <v>166.57245177967718</v>
      </c>
      <c r="AC3">
        <f t="shared" si="0"/>
        <v>-49.562245709368085</v>
      </c>
      <c r="AD3">
        <f t="shared" si="0"/>
        <v>97.233093392466188</v>
      </c>
      <c r="AE3">
        <f t="shared" si="0"/>
        <v>-67.137544183927631</v>
      </c>
      <c r="AF3">
        <f t="shared" si="0"/>
        <v>-61.63590481198996</v>
      </c>
      <c r="AG3">
        <f>AV3</f>
        <v>131.22797538775629</v>
      </c>
      <c r="AH3">
        <f t="shared" ref="AH3" si="1">AW3</f>
        <v>232.1423247428794</v>
      </c>
      <c r="AJ3" s="8"/>
      <c r="AK3" s="9">
        <v>60</v>
      </c>
      <c r="AL3" s="8"/>
      <c r="AM3" t="s">
        <v>24</v>
      </c>
      <c r="AN3">
        <v>-105.87247399567758</v>
      </c>
      <c r="AO3">
        <v>-23.905163925749623</v>
      </c>
      <c r="AP3">
        <v>179.9518362539186</v>
      </c>
      <c r="AQ3">
        <v>166.57245177967718</v>
      </c>
      <c r="AR3">
        <v>-49.562245709368085</v>
      </c>
      <c r="AS3">
        <v>97.233093392466188</v>
      </c>
      <c r="AT3">
        <v>-67.137544183927631</v>
      </c>
      <c r="AU3">
        <v>-61.63590481198996</v>
      </c>
      <c r="AV3">
        <v>131.22797538775629</v>
      </c>
      <c r="AW3">
        <v>232.1423247428794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5</v>
      </c>
      <c r="J4">
        <f t="shared" ref="J4:P4" si="2">SUM(J7:J26)</f>
        <v>0</v>
      </c>
      <c r="K4">
        <f t="shared" si="2"/>
        <v>0</v>
      </c>
      <c r="L4">
        <f t="shared" si="2"/>
        <v>7</v>
      </c>
      <c r="M4">
        <f t="shared" si="2"/>
        <v>0</v>
      </c>
      <c r="N4">
        <f t="shared" si="2"/>
        <v>2</v>
      </c>
      <c r="O4">
        <f t="shared" si="2"/>
        <v>1</v>
      </c>
      <c r="P4">
        <f t="shared" si="2"/>
        <v>0</v>
      </c>
      <c r="Q4">
        <f>SUM(Q7:Q26)</f>
        <v>1</v>
      </c>
      <c r="R4">
        <f>SUM(R7:R26)</f>
        <v>4</v>
      </c>
      <c r="X4" t="s">
        <v>25</v>
      </c>
      <c r="Y4">
        <f>AN4</f>
        <v>-346.99540525059297</v>
      </c>
      <c r="Z4">
        <f t="shared" si="0"/>
        <v>84.278929104252612</v>
      </c>
      <c r="AA4">
        <f t="shared" si="0"/>
        <v>-220.62748917098887</v>
      </c>
      <c r="AB4">
        <f t="shared" si="0"/>
        <v>14.371620982883453</v>
      </c>
      <c r="AC4">
        <f t="shared" si="0"/>
        <v>37.54705356790226</v>
      </c>
      <c r="AD4">
        <f t="shared" si="0"/>
        <v>-41.171970895439777</v>
      </c>
      <c r="AE4">
        <f t="shared" si="0"/>
        <v>-144.51378039364454</v>
      </c>
      <c r="AF4">
        <f t="shared" si="0"/>
        <v>-147.46573275040475</v>
      </c>
      <c r="AG4">
        <f t="shared" si="0"/>
        <v>87.949657234510582</v>
      </c>
      <c r="AH4">
        <f>AW4</f>
        <v>263.51050591507607</v>
      </c>
      <c r="AJ4" s="8"/>
      <c r="AK4" s="8"/>
      <c r="AL4" s="8"/>
      <c r="AM4" t="s">
        <v>25</v>
      </c>
      <c r="AN4">
        <v>-346.99540525059297</v>
      </c>
      <c r="AO4">
        <v>84.278929104252612</v>
      </c>
      <c r="AP4">
        <v>-220.62748917098887</v>
      </c>
      <c r="AQ4">
        <v>14.371620982883453</v>
      </c>
      <c r="AR4">
        <v>37.54705356790226</v>
      </c>
      <c r="AS4">
        <v>-41.171970895439777</v>
      </c>
      <c r="AT4">
        <v>-144.51378039364454</v>
      </c>
      <c r="AU4">
        <v>-147.46573275040475</v>
      </c>
      <c r="AV4">
        <v>87.949657234510582</v>
      </c>
      <c r="AW4">
        <v>263.51050591507607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30.870772067134411</v>
      </c>
      <c r="Y7">
        <f>SQRT((Y$3-$E7)^2+(Y$4-$F7)^2)</f>
        <v>425.36745199625034</v>
      </c>
      <c r="Z7">
        <f t="shared" ref="Z7:AD22" si="5">SQRT((Z$3-$E7)^2+(Z$4-$F7)^2)</f>
        <v>182.73789892870897</v>
      </c>
      <c r="AA7">
        <f>SQRT((AA$3-$E7)^2+(AA$4-$F7)^2)</f>
        <v>225.41942199484157</v>
      </c>
      <c r="AB7">
        <f t="shared" si="5"/>
        <v>30.870772067134411</v>
      </c>
      <c r="AC7">
        <f>SQRT((AC$3-$E7)^2+(AC$4-$F7)^2)</f>
        <v>191.82745041726778</v>
      </c>
      <c r="AD7">
        <f>SQRT((AD$3-$E7)^2+(AD$4-$F7)^2)</f>
        <v>59.175315700321839</v>
      </c>
      <c r="AE7">
        <f t="shared" ref="AE7:AH22" si="6">SQRT((AE$3-$E7)^2+(AE$4-$F7)^2)</f>
        <v>252.11621741122505</v>
      </c>
      <c r="AF7">
        <f t="shared" si="6"/>
        <v>249.38964169338979</v>
      </c>
      <c r="AG7">
        <f>SQRT((AG$3-$E7)^2+(AG$4-$F7)^2)</f>
        <v>87.279804634949031</v>
      </c>
      <c r="AH7">
        <f>SQRT((AH$3-$E7)^2+(AH$4-$F7)^2)</f>
        <v>278.63347740687573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30.870772067134411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613.72301950602423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23.515282213278034</v>
      </c>
      <c r="Y8">
        <f t="shared" ref="Y8:AH27" si="12">SQRT((Y$3-$E8)^2+(Y$4-$F8)^2)</f>
        <v>474.12996136467575</v>
      </c>
      <c r="Z8">
        <f t="shared" si="5"/>
        <v>219.0276218784897</v>
      </c>
      <c r="AA8">
        <f t="shared" si="5"/>
        <v>246.47561975326488</v>
      </c>
      <c r="AB8">
        <f t="shared" si="5"/>
        <v>23.515282213278034</v>
      </c>
      <c r="AC8">
        <f t="shared" si="5"/>
        <v>237.01192893038925</v>
      </c>
      <c r="AD8">
        <f t="shared" si="5"/>
        <v>112.08764325161508</v>
      </c>
      <c r="AE8">
        <f t="shared" si="6"/>
        <v>306.02662247033624</v>
      </c>
      <c r="AF8">
        <f t="shared" si="6"/>
        <v>303.14748351996712</v>
      </c>
      <c r="AG8">
        <f t="shared" si="6"/>
        <v>83.651551746132341</v>
      </c>
      <c r="AH8">
        <f t="shared" si="6"/>
        <v>241.98610340446399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23.515282213278034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8"/>
        <v>467.4930051339316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37.945872466153624</v>
      </c>
      <c r="Y9">
        <f t="shared" si="12"/>
        <v>488.95905872486151</v>
      </c>
      <c r="Z9">
        <f t="shared" si="5"/>
        <v>226.29363407939644</v>
      </c>
      <c r="AA9">
        <f t="shared" si="5"/>
        <v>257.83130814756225</v>
      </c>
      <c r="AB9">
        <f t="shared" si="5"/>
        <v>37.945872466153624</v>
      </c>
      <c r="AC9">
        <f t="shared" si="5"/>
        <v>246.87661275534523</v>
      </c>
      <c r="AD9">
        <f t="shared" si="5"/>
        <v>126.75683730212697</v>
      </c>
      <c r="AE9">
        <f t="shared" si="6"/>
        <v>320.53526298754912</v>
      </c>
      <c r="AF9">
        <f t="shared" si="6"/>
        <v>317.71277393363044</v>
      </c>
      <c r="AG9">
        <f t="shared" si="6"/>
        <v>83.678256771637862</v>
      </c>
      <c r="AH9">
        <f t="shared" si="6"/>
        <v>229.5495878213996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37.945872466153624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754.37878188059346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1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49.49839866330224</v>
      </c>
      <c r="Y10">
        <f t="shared" si="12"/>
        <v>386.79686174953065</v>
      </c>
      <c r="Z10">
        <f t="shared" si="5"/>
        <v>217.8307108940358</v>
      </c>
      <c r="AA10">
        <f t="shared" si="5"/>
        <v>171.29262998506283</v>
      </c>
      <c r="AB10">
        <f t="shared" si="5"/>
        <v>70.517829626720541</v>
      </c>
      <c r="AC10">
        <f t="shared" si="5"/>
        <v>214.84413632610054</v>
      </c>
      <c r="AD10">
        <f t="shared" si="5"/>
        <v>49.49839866330224</v>
      </c>
      <c r="AE10">
        <f t="shared" si="6"/>
        <v>231.38850009322852</v>
      </c>
      <c r="AF10">
        <f t="shared" si="6"/>
        <v>227.55843795731883</v>
      </c>
      <c r="AG10">
        <f t="shared" si="6"/>
        <v>141.52432506463913</v>
      </c>
      <c r="AH10">
        <f t="shared" si="6"/>
        <v>328.07528564981368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49.49839866330224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984.04751984470465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1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59.999871237080008</v>
      </c>
      <c r="Y11">
        <f t="shared" si="12"/>
        <v>551.11603468515818</v>
      </c>
      <c r="Z11">
        <f t="shared" si="5"/>
        <v>206.23771695200443</v>
      </c>
      <c r="AA11">
        <f t="shared" si="5"/>
        <v>345.88606782562721</v>
      </c>
      <c r="AB11">
        <f t="shared" si="5"/>
        <v>111.49281431507262</v>
      </c>
      <c r="AC11">
        <f t="shared" si="5"/>
        <v>244.08563291594902</v>
      </c>
      <c r="AD11">
        <f t="shared" si="5"/>
        <v>185.08576579456098</v>
      </c>
      <c r="AE11">
        <f t="shared" si="6"/>
        <v>364.65825725408416</v>
      </c>
      <c r="AF11">
        <f t="shared" si="6"/>
        <v>363.19080664040195</v>
      </c>
      <c r="AG11">
        <f t="shared" si="6"/>
        <v>59.999871237080008</v>
      </c>
      <c r="AH11">
        <f t="shared" si="6"/>
        <v>148.39910109138606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59.999871237080008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1192.8209008026772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1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1.0407416257357936E-2</v>
      </c>
      <c r="Y12">
        <f t="shared" si="12"/>
        <v>367.12513901902281</v>
      </c>
      <c r="Z12">
        <f t="shared" si="5"/>
        <v>174.40130304473297</v>
      </c>
      <c r="AA12">
        <f t="shared" si="5"/>
        <v>197.59426446662934</v>
      </c>
      <c r="AB12">
        <f t="shared" si="5"/>
        <v>88.838301800351999</v>
      </c>
      <c r="AC12">
        <f t="shared" si="5"/>
        <v>166.58037344787581</v>
      </c>
      <c r="AD12">
        <f t="shared" si="5"/>
        <v>1.0407416257357936E-2</v>
      </c>
      <c r="AE12">
        <f t="shared" si="6"/>
        <v>194.16326791381385</v>
      </c>
      <c r="AF12">
        <f t="shared" si="6"/>
        <v>191.15368441921106</v>
      </c>
      <c r="AG12">
        <f t="shared" si="6"/>
        <v>133.52372138725926</v>
      </c>
      <c r="AH12">
        <f t="shared" si="6"/>
        <v>333.21487961907212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1.0407416257357936E-2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0.2069035046104922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22.499074473631854</v>
      </c>
      <c r="Y13">
        <f t="shared" si="12"/>
        <v>443.52240438098977</v>
      </c>
      <c r="Z13">
        <f t="shared" si="5"/>
        <v>220.17011928242329</v>
      </c>
      <c r="AA13">
        <f t="shared" si="5"/>
        <v>215.14955130347491</v>
      </c>
      <c r="AB13">
        <f t="shared" si="5"/>
        <v>22.499074473631854</v>
      </c>
      <c r="AC13">
        <f t="shared" si="5"/>
        <v>230.74284450731366</v>
      </c>
      <c r="AD13">
        <f t="shared" si="5"/>
        <v>87.500342085554948</v>
      </c>
      <c r="AE13">
        <f t="shared" si="6"/>
        <v>281.05623817751126</v>
      </c>
      <c r="AF13">
        <f t="shared" si="6"/>
        <v>277.78514871297972</v>
      </c>
      <c r="AG13">
        <f t="shared" si="6"/>
        <v>104.11146907303491</v>
      </c>
      <c r="AH13">
        <f t="shared" si="6"/>
        <v>274.57432104275489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22.499074473631854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447.29039792136319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18.319181843599097</v>
      </c>
      <c r="Y14">
        <f t="shared" si="12"/>
        <v>445.12895572361464</v>
      </c>
      <c r="Z14">
        <f t="shared" si="5"/>
        <v>216.888827432331</v>
      </c>
      <c r="AA14">
        <f t="shared" si="5"/>
        <v>218.87407039434956</v>
      </c>
      <c r="AB14">
        <f t="shared" si="5"/>
        <v>18.319181843599097</v>
      </c>
      <c r="AC14">
        <f t="shared" si="5"/>
        <v>228.14996774567365</v>
      </c>
      <c r="AD14">
        <f t="shared" si="5"/>
        <v>87.313129082441023</v>
      </c>
      <c r="AE14">
        <f t="shared" si="6"/>
        <v>281.20751207958358</v>
      </c>
      <c r="AF14">
        <f t="shared" si="6"/>
        <v>278.0162302574364</v>
      </c>
      <c r="AG14">
        <f t="shared" si="6"/>
        <v>99.933810995951262</v>
      </c>
      <c r="AH14">
        <f t="shared" si="6"/>
        <v>271.3645908970791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18.319181843599097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364.19249805232357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47.901447407584484</v>
      </c>
      <c r="Y15">
        <f t="shared" si="12"/>
        <v>499.58322878267882</v>
      </c>
      <c r="Z15">
        <f t="shared" si="5"/>
        <v>229.60016712164588</v>
      </c>
      <c r="AA15">
        <f t="shared" si="5"/>
        <v>267.64100122105373</v>
      </c>
      <c r="AB15">
        <f t="shared" si="5"/>
        <v>47.901447407584484</v>
      </c>
      <c r="AC15">
        <f t="shared" si="5"/>
        <v>252.19822643426735</v>
      </c>
      <c r="AD15">
        <f t="shared" si="5"/>
        <v>136.70901795338676</v>
      </c>
      <c r="AE15">
        <f t="shared" si="6"/>
        <v>330.18111090953136</v>
      </c>
      <c r="AF15">
        <f t="shared" si="6"/>
        <v>327.43989113763814</v>
      </c>
      <c r="AG15">
        <f t="shared" si="6"/>
        <v>82.662602464642262</v>
      </c>
      <c r="AH15">
        <f t="shared" si="6"/>
        <v>219.46000702374192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47.901447407584484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952.29950445553163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17.912579875978675</v>
      </c>
      <c r="Y16">
        <f t="shared" si="12"/>
        <v>453.26548436379079</v>
      </c>
      <c r="Z16">
        <f t="shared" si="5"/>
        <v>185.94507194272978</v>
      </c>
      <c r="AA16">
        <f t="shared" si="5"/>
        <v>247.58817717668094</v>
      </c>
      <c r="AB16">
        <f t="shared" si="5"/>
        <v>17.912579875978675</v>
      </c>
      <c r="AC16">
        <f t="shared" si="5"/>
        <v>202.40768443793704</v>
      </c>
      <c r="AD16">
        <f t="shared" si="5"/>
        <v>86.536760091158129</v>
      </c>
      <c r="AE16">
        <f t="shared" si="6"/>
        <v>277.69516339858205</v>
      </c>
      <c r="AF16">
        <f t="shared" si="6"/>
        <v>275.20971869767988</v>
      </c>
      <c r="AG16">
        <f t="shared" si="6"/>
        <v>66.031782038233828</v>
      </c>
      <c r="AH16">
        <f t="shared" si="6"/>
        <v>251.0517582137432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17.912579875978675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356.10909195018849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</v>
      </c>
      <c r="U17">
        <f t="shared" si="10"/>
        <v>1</v>
      </c>
      <c r="W17">
        <f t="shared" si="4"/>
        <v>0</v>
      </c>
      <c r="X17">
        <f t="shared" si="11"/>
        <v>18.730020504697428</v>
      </c>
      <c r="Y17">
        <f t="shared" si="12"/>
        <v>708.30267812216869</v>
      </c>
      <c r="Z17">
        <f t="shared" si="5"/>
        <v>315.47609373731274</v>
      </c>
      <c r="AA17">
        <f t="shared" si="5"/>
        <v>502.60957304762604</v>
      </c>
      <c r="AB17">
        <f t="shared" si="5"/>
        <v>271.74268246267332</v>
      </c>
      <c r="AC17">
        <f t="shared" si="5"/>
        <v>365.1870843429088</v>
      </c>
      <c r="AD17">
        <f t="shared" si="5"/>
        <v>345.17003756443756</v>
      </c>
      <c r="AE17">
        <f t="shared" si="6"/>
        <v>514.51976416086723</v>
      </c>
      <c r="AF17">
        <f t="shared" si="6"/>
        <v>513.88627876570774</v>
      </c>
      <c r="AG17">
        <f t="shared" si="6"/>
        <v>213.1289872259099</v>
      </c>
      <c r="AH17">
        <f t="shared" si="6"/>
        <v>18.730020504697428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18.730020504697428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372.36013127739324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U18">
        <f t="shared" si="10"/>
        <v>1</v>
      </c>
      <c r="W18">
        <f t="shared" si="4"/>
        <v>0</v>
      </c>
      <c r="X18">
        <f t="shared" si="11"/>
        <v>11.508630110787077</v>
      </c>
      <c r="Y18">
        <f t="shared" si="12"/>
        <v>689.88366085482357</v>
      </c>
      <c r="Z18">
        <f t="shared" si="5"/>
        <v>309.18290644639438</v>
      </c>
      <c r="AA18">
        <f t="shared" si="5"/>
        <v>476.38232891252937</v>
      </c>
      <c r="AB18">
        <f t="shared" si="5"/>
        <v>247.90947071185821</v>
      </c>
      <c r="AC18">
        <f t="shared" si="5"/>
        <v>357.0303745046516</v>
      </c>
      <c r="AD18">
        <f t="shared" si="5"/>
        <v>324.60019859886046</v>
      </c>
      <c r="AE18">
        <f t="shared" si="6"/>
        <v>499.21608572871099</v>
      </c>
      <c r="AF18">
        <f t="shared" si="6"/>
        <v>498.26656218001489</v>
      </c>
      <c r="AG18">
        <f t="shared" si="6"/>
        <v>194.81330707995372</v>
      </c>
      <c r="AH18">
        <f t="shared" si="6"/>
        <v>11.508630110787077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11.508630110787077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228.79606660339127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1</v>
      </c>
      <c r="U19">
        <f t="shared" si="10"/>
        <v>1</v>
      </c>
      <c r="W19">
        <f t="shared" si="4"/>
        <v>0</v>
      </c>
      <c r="X19">
        <f t="shared" si="11"/>
        <v>5.4386938688272561</v>
      </c>
      <c r="Y19">
        <f t="shared" si="12"/>
        <v>694.82717957697537</v>
      </c>
      <c r="Z19">
        <f t="shared" si="5"/>
        <v>311.86217920513616</v>
      </c>
      <c r="AA19">
        <f t="shared" si="5"/>
        <v>482.41382530760814</v>
      </c>
      <c r="AB19">
        <f t="shared" si="5"/>
        <v>253.60935984576903</v>
      </c>
      <c r="AC19">
        <f t="shared" si="5"/>
        <v>360.09286809979903</v>
      </c>
      <c r="AD19">
        <f t="shared" si="5"/>
        <v>329.83155152177034</v>
      </c>
      <c r="AE19">
        <f t="shared" si="6"/>
        <v>503.61675661658302</v>
      </c>
      <c r="AF19">
        <f t="shared" si="6"/>
        <v>502.72131969624252</v>
      </c>
      <c r="AG19">
        <f t="shared" si="6"/>
        <v>199.60200960553809</v>
      </c>
      <c r="AH19">
        <f t="shared" si="6"/>
        <v>5.4386938688272561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5.4386938688272561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108.12336070140282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U20">
        <f t="shared" si="10"/>
        <v>1</v>
      </c>
      <c r="W20">
        <f t="shared" si="4"/>
        <v>0</v>
      </c>
      <c r="X20">
        <f t="shared" si="11"/>
        <v>59.999936148643513</v>
      </c>
      <c r="Y20">
        <f t="shared" si="12"/>
        <v>757.81322035289872</v>
      </c>
      <c r="Z20">
        <f t="shared" si="5"/>
        <v>367.98833633266651</v>
      </c>
      <c r="AA20">
        <f t="shared" si="5"/>
        <v>542.16418335160245</v>
      </c>
      <c r="AB20">
        <f t="shared" si="5"/>
        <v>315.78507293105315</v>
      </c>
      <c r="AC20">
        <f t="shared" si="5"/>
        <v>417.78286095584292</v>
      </c>
      <c r="AD20">
        <f t="shared" si="5"/>
        <v>392.87374094953731</v>
      </c>
      <c r="AE20">
        <f t="shared" si="6"/>
        <v>565.74687738546322</v>
      </c>
      <c r="AF20">
        <f t="shared" si="6"/>
        <v>564.97282408589649</v>
      </c>
      <c r="AG20">
        <f t="shared" si="6"/>
        <v>262.49485729481546</v>
      </c>
      <c r="AH20">
        <f t="shared" si="6"/>
        <v>59.999936148643513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59.999936148643513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1192.822191269941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6.7953152877458685</v>
      </c>
      <c r="Y21">
        <f t="shared" si="12"/>
        <v>6.7953152877458685</v>
      </c>
      <c r="Z21">
        <f t="shared" si="5"/>
        <v>445.78983846514967</v>
      </c>
      <c r="AA21">
        <f t="shared" si="5"/>
        <v>316.42269481673566</v>
      </c>
      <c r="AB21">
        <f t="shared" si="5"/>
        <v>458.66645440387754</v>
      </c>
      <c r="AC21">
        <f t="shared" si="5"/>
        <v>395.43275576583784</v>
      </c>
      <c r="AD21">
        <f t="shared" si="5"/>
        <v>373.39629135767109</v>
      </c>
      <c r="AE21">
        <f t="shared" si="6"/>
        <v>212.94865980916859</v>
      </c>
      <c r="AF21">
        <f t="shared" si="6"/>
        <v>211.16686723801453</v>
      </c>
      <c r="AG21">
        <f t="shared" si="6"/>
        <v>501.84562715458168</v>
      </c>
      <c r="AH21">
        <f t="shared" si="6"/>
        <v>704.29172768146714</v>
      </c>
      <c r="AN21">
        <f t="shared" si="7"/>
        <v>6.7953152877458685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135.09352496339963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1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15.279361803681306</v>
      </c>
      <c r="Y22">
        <f t="shared" si="12"/>
        <v>15.279361803681306</v>
      </c>
      <c r="Z22">
        <f t="shared" si="5"/>
        <v>426.06754379754466</v>
      </c>
      <c r="AA22">
        <f t="shared" si="5"/>
        <v>298.58623477217196</v>
      </c>
      <c r="AB22">
        <f t="shared" si="5"/>
        <v>437.35354884157647</v>
      </c>
      <c r="AC22">
        <f t="shared" si="5"/>
        <v>376.09051058481703</v>
      </c>
      <c r="AD22">
        <f t="shared" si="5"/>
        <v>352.03425645769613</v>
      </c>
      <c r="AE22">
        <f t="shared" si="6"/>
        <v>193.30716419747637</v>
      </c>
      <c r="AF22">
        <f t="shared" si="6"/>
        <v>191.28652384733908</v>
      </c>
      <c r="AG22">
        <f t="shared" si="6"/>
        <v>480.55094017496566</v>
      </c>
      <c r="AH22">
        <f t="shared" si="6"/>
        <v>682.98364258255981</v>
      </c>
      <c r="AN22">
        <f t="shared" si="7"/>
        <v>15.279361803681306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303.75968705569062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1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5.1893695939926818</v>
      </c>
      <c r="Y23">
        <f t="shared" si="12"/>
        <v>5.1893695939926818</v>
      </c>
      <c r="Z23">
        <f t="shared" si="12"/>
        <v>442.34796355620279</v>
      </c>
      <c r="AA23">
        <f t="shared" si="12"/>
        <v>317.67984552806325</v>
      </c>
      <c r="AB23">
        <f t="shared" si="12"/>
        <v>457.31671214620212</v>
      </c>
      <c r="AC23">
        <f t="shared" si="12"/>
        <v>391.82905976893022</v>
      </c>
      <c r="AD23">
        <f t="shared" si="12"/>
        <v>371.74791786497747</v>
      </c>
      <c r="AE23">
        <f t="shared" si="12"/>
        <v>209.53132848106713</v>
      </c>
      <c r="AF23">
        <f t="shared" si="12"/>
        <v>207.8653409627201</v>
      </c>
      <c r="AG23">
        <f t="shared" si="12"/>
        <v>499.77288101957498</v>
      </c>
      <c r="AH23">
        <f t="shared" si="12"/>
        <v>702.24958346405776</v>
      </c>
      <c r="AN23">
        <f t="shared" si="7"/>
        <v>5.1893695939926818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103.16669662915797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1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59.776548414387953</v>
      </c>
      <c r="Y24">
        <f t="shared" si="12"/>
        <v>149.78229337576346</v>
      </c>
      <c r="Z24">
        <f t="shared" si="12"/>
        <v>290.63426457777626</v>
      </c>
      <c r="AA24">
        <f>SQRT((AA$3-$E24)^2+(AA$4-$F24)^2)</f>
        <v>275.44579572119295</v>
      </c>
      <c r="AB24">
        <f t="shared" si="12"/>
        <v>336.34267389418812</v>
      </c>
      <c r="AC24">
        <f t="shared" si="12"/>
        <v>239.45089267554744</v>
      </c>
      <c r="AD24">
        <f t="shared" si="12"/>
        <v>247.50256292741662</v>
      </c>
      <c r="AE24">
        <f t="shared" si="12"/>
        <v>59.776548414387953</v>
      </c>
      <c r="AF24">
        <f t="shared" si="12"/>
        <v>59.999929810053629</v>
      </c>
      <c r="AG24">
        <f t="shared" si="12"/>
        <v>364.04847314919192</v>
      </c>
      <c r="AH24">
        <f t="shared" si="12"/>
        <v>565.13668506481758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59.776548414387953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1188.3811557658796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1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3.8708327564339133</v>
      </c>
      <c r="Y25">
        <f>SQRT((Y$3-$E25)^2+(Y$4-$F25)^2)</f>
        <v>3.8708327564339133</v>
      </c>
      <c r="Z25">
        <f t="shared" si="12"/>
        <v>442.44940665967988</v>
      </c>
      <c r="AA25">
        <f t="shared" si="12"/>
        <v>313.05469612427595</v>
      </c>
      <c r="AB25">
        <f t="shared" si="12"/>
        <v>454.89280634770074</v>
      </c>
      <c r="AC25">
        <f t="shared" si="12"/>
        <v>392.1693699754664</v>
      </c>
      <c r="AD25">
        <f t="shared" si="12"/>
        <v>369.63673430193757</v>
      </c>
      <c r="AE25">
        <f t="shared" si="12"/>
        <v>209.61001849466891</v>
      </c>
      <c r="AF25">
        <f t="shared" si="12"/>
        <v>207.77949342577017</v>
      </c>
      <c r="AG25">
        <f t="shared" si="12"/>
        <v>498.12869052844081</v>
      </c>
      <c r="AH25">
        <f t="shared" si="12"/>
        <v>700.56967421280672</v>
      </c>
      <c r="AN25">
        <f t="shared" si="7"/>
        <v>3.8708327564339133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76.953668736085021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2.003065749356386E-4</v>
      </c>
      <c r="Y26">
        <f t="shared" si="12"/>
        <v>2.003065749356386E-4</v>
      </c>
      <c r="Z26">
        <f t="shared" si="12"/>
        <v>438.99447288653033</v>
      </c>
      <c r="AA26">
        <f t="shared" si="12"/>
        <v>312.51314919572513</v>
      </c>
      <c r="AB26">
        <f t="shared" si="12"/>
        <v>452.56204217478495</v>
      </c>
      <c r="AC26">
        <f t="shared" si="12"/>
        <v>388.64340851988686</v>
      </c>
      <c r="AD26">
        <f t="shared" si="12"/>
        <v>367.12377434848082</v>
      </c>
      <c r="AE26">
        <f t="shared" si="12"/>
        <v>206.15329865535469</v>
      </c>
      <c r="AF26">
        <f t="shared" si="12"/>
        <v>204.37452413022663</v>
      </c>
      <c r="AG26">
        <f t="shared" si="12"/>
        <v>495.3724274373925</v>
      </c>
      <c r="AH26">
        <f t="shared" si="12"/>
        <v>697.83342539992611</v>
      </c>
      <c r="AN26">
        <f t="shared" si="7"/>
        <v>2.003065749356386E-4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3.9821730317942481E-3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62.178753858425765</v>
      </c>
      <c r="Y27">
        <f t="shared" si="12"/>
        <v>362.78753012609002</v>
      </c>
      <c r="Z27">
        <f t="shared" si="12"/>
        <v>87.603622946066551</v>
      </c>
      <c r="AA27">
        <f t="shared" si="12"/>
        <v>284.70889053391352</v>
      </c>
      <c r="AB27">
        <f t="shared" si="12"/>
        <v>167.19128321048478</v>
      </c>
      <c r="AC27">
        <f t="shared" si="12"/>
        <v>62.178753858425765</v>
      </c>
      <c r="AD27">
        <f t="shared" si="12"/>
        <v>105.59074598696134</v>
      </c>
      <c r="AE27">
        <f t="shared" si="12"/>
        <v>159.34767824700603</v>
      </c>
      <c r="AF27">
        <f t="shared" si="12"/>
        <v>159.82843019189824</v>
      </c>
      <c r="AG27">
        <f t="shared" si="12"/>
        <v>157.97444012256372</v>
      </c>
      <c r="AH27">
        <f t="shared" si="12"/>
        <v>351.18064534459728</v>
      </c>
      <c r="AN27">
        <f t="shared" si="7"/>
        <v>362.78753012609002</v>
      </c>
      <c r="AO27">
        <f t="shared" si="7"/>
        <v>87.603622946066551</v>
      </c>
      <c r="AP27">
        <f t="shared" si="7"/>
        <v>284.70889053391352</v>
      </c>
      <c r="AQ27">
        <f t="shared" si="7"/>
        <v>167.19128321048478</v>
      </c>
      <c r="AR27">
        <f t="shared" si="7"/>
        <v>62.178753858425765</v>
      </c>
      <c r="AS27">
        <f t="shared" si="7"/>
        <v>105.59074598696134</v>
      </c>
      <c r="AT27">
        <f t="shared" si="7"/>
        <v>159.34767824700603</v>
      </c>
      <c r="AU27">
        <f t="shared" si="7"/>
        <v>159.82843019189824</v>
      </c>
      <c r="AV27">
        <f t="shared" si="7"/>
        <v>157.97444012256372</v>
      </c>
      <c r="AW27">
        <f t="shared" si="7"/>
        <v>351.18064534459728</v>
      </c>
      <c r="BA27">
        <f t="shared" ref="BA27:BJ27" si="13">IF(I4&gt;0, AN27*$BQ$5,0)</f>
        <v>12252.104374174683</v>
      </c>
      <c r="BB27">
        <f t="shared" si="13"/>
        <v>0</v>
      </c>
      <c r="BC27">
        <f t="shared" si="13"/>
        <v>0</v>
      </c>
      <c r="BD27">
        <f t="shared" si="13"/>
        <v>5646.4042510918271</v>
      </c>
      <c r="BE27">
        <f t="shared" si="13"/>
        <v>0</v>
      </c>
      <c r="BF27">
        <f t="shared" si="13"/>
        <v>3566.0234527068142</v>
      </c>
      <c r="BG27">
        <f t="shared" si="13"/>
        <v>5381.5090749843803</v>
      </c>
      <c r="BH27">
        <f t="shared" si="13"/>
        <v>0</v>
      </c>
      <c r="BI27">
        <f t="shared" si="13"/>
        <v>5335.1319108480729</v>
      </c>
      <c r="BJ27">
        <f t="shared" si="13"/>
        <v>11860.115256598227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53883.310408631325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-105.87247399567758</v>
      </c>
      <c r="AN31">
        <f>IF(I$4&gt;0,AN4,0)</f>
        <v>-346.99540525059297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166.57245177967718</v>
      </c>
      <c r="AT31">
        <f>IF(L$4&gt;0,AQ4,0)</f>
        <v>14.371620982883453</v>
      </c>
      <c r="AU31">
        <f>IF(M$4&gt;0,AR3,0)</f>
        <v>0</v>
      </c>
      <c r="AV31">
        <f>IF(M$4&gt;0,AR4,0)</f>
        <v>0</v>
      </c>
      <c r="AW31">
        <f>IF(N$4&gt;0,AS3,0)</f>
        <v>97.233093392466188</v>
      </c>
      <c r="AX31">
        <f>IF(N$4&gt;0,AS4,0)</f>
        <v>-41.171970895439777</v>
      </c>
      <c r="AY31">
        <f>IF(O$4&gt;0,AT3,0)</f>
        <v>-67.137544183927631</v>
      </c>
      <c r="AZ31">
        <f>IF(O$4&gt;0,AT4,0)</f>
        <v>-144.51378039364454</v>
      </c>
      <c r="BA31">
        <f>IF(P$4&gt;0,AU3,0)</f>
        <v>0</v>
      </c>
      <c r="BB31">
        <f>IF(P$4&gt;0,AU4,0)</f>
        <v>0</v>
      </c>
      <c r="BC31">
        <f>IF(Q$4&gt;0,AV3,0)</f>
        <v>131.22797538775629</v>
      </c>
      <c r="BD31">
        <f>IF(Q$4&gt;0,AV4,0)</f>
        <v>87.949657234510582</v>
      </c>
      <c r="BE31">
        <f>IF(R$4&gt;0,AW3,0)</f>
        <v>232.1423247428794</v>
      </c>
      <c r="BF31">
        <f>IF(R$4&gt;0,AW4,0)</f>
        <v>263.51050591507607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187.15555025761509</v>
      </c>
      <c r="AT35">
        <f t="shared" ref="AT35:AT53" si="22">IF(L8=1,$F8,0)</f>
        <v>25.742837039999788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197.31262144035065</v>
      </c>
      <c r="AT36">
        <f t="shared" si="22"/>
        <v>36.618670370400125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145.3292280110459</v>
      </c>
      <c r="AX37">
        <f t="shared" si="25"/>
        <v>-52.870402627200185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178.22108152485387</v>
      </c>
      <c r="BD38">
        <f t="shared" si="31"/>
        <v>125.25424842719976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97.242455849967683</v>
      </c>
      <c r="AX39">
        <f t="shared" si="25"/>
        <v>-41.176516080000013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202.49217255065452</v>
      </c>
      <c r="AT42">
        <f t="shared" si="22"/>
        <v>46.062665829600043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223.4416511504169</v>
      </c>
      <c r="BF44">
        <f t="shared" si="33"/>
        <v>280.09700485680008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235.50617196959516</v>
      </c>
      <c r="BF45">
        <f t="shared" si="33"/>
        <v>252.50445762959995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234.63561711998963</v>
      </c>
      <c r="BF46">
        <f t="shared" si="33"/>
        <v>258.67698917040008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262.61113273228921</v>
      </c>
      <c r="BF47">
        <f t="shared" si="33"/>
        <v>315.19845497040012</v>
      </c>
    </row>
    <row r="48" spans="31:58" ht="15.6" x14ac:dyDescent="0.3">
      <c r="AL48" s="3">
        <v>15</v>
      </c>
      <c r="AM48">
        <f t="shared" si="15"/>
        <v>-107.14172175511503</v>
      </c>
      <c r="AN48">
        <f t="shared" si="16"/>
        <v>-353.67113142719995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-95.561312729579242</v>
      </c>
      <c r="AN49">
        <f t="shared" si="16"/>
        <v>-335.71981877040008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16" t="s">
        <v>49</v>
      </c>
      <c r="AL50" s="3">
        <v>17</v>
      </c>
      <c r="AM50">
        <f t="shared" si="15"/>
        <v>-110.4007282802485</v>
      </c>
      <c r="AN50">
        <f t="shared" si="16"/>
        <v>-349.53005905680021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16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-94.533312502294947</v>
      </c>
      <c r="AZ51">
        <f t="shared" si="27"/>
        <v>-197.64294017039998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16"/>
      <c r="AL52" s="3">
        <v>19</v>
      </c>
      <c r="AM52">
        <f t="shared" si="15"/>
        <v>-104.79527278289937</v>
      </c>
      <c r="AN52">
        <f t="shared" si="16"/>
        <v>-350.71333260000029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53883.310408631325</v>
      </c>
      <c r="AL53" s="3">
        <v>20</v>
      </c>
      <c r="AM53">
        <f t="shared" si="15"/>
        <v>-105.87265507952158</v>
      </c>
      <c r="AN53">
        <f t="shared" si="16"/>
        <v>-346.9953196272001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-45.872473995677581</v>
      </c>
      <c r="AN58">
        <f t="shared" ref="AN58:AN82" si="35">IF(I$4&gt;0,AN$31+$AK$3*SIN($AL58),0)</f>
        <v>-346.99540525059297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226.57245177967718</v>
      </c>
      <c r="AT58">
        <f t="shared" ref="AT58:AT82" si="41">IF(L$4&gt;0,AT$31+$AK$3*SIN($AL58),0)</f>
        <v>14.371620982883453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157.23309339246617</v>
      </c>
      <c r="AX58">
        <f t="shared" ref="AX58:AX82" si="45">IF(N$4&gt;0,AX$31+$AK$3*SIN($AL58),0)</f>
        <v>-41.171970895439777</v>
      </c>
      <c r="AY58">
        <f t="shared" ref="AY58:AY82" si="46">IF(O$4&gt;0,AY$31+$AK$3*COS($AL58),0)</f>
        <v>-7.1375441839276306</v>
      </c>
      <c r="AZ58">
        <f t="shared" ref="AZ58:AZ82" si="47">IF(O$4&gt;0,AZ$31+$AK$3*SIN($AL58),0)</f>
        <v>-144.51378039364454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191.22797538775629</v>
      </c>
      <c r="BD58">
        <f t="shared" ref="BD58:BD82" si="51">IF(Q$4&gt;0,BD$31+$AK$3*SIN($AL58),0)</f>
        <v>87.949657234510582</v>
      </c>
      <c r="BE58">
        <f t="shared" ref="BE58:BE82" si="52">IF(R$4&gt;0,BE$31+$AK$3*COS($AL58),0)</f>
        <v>292.1423247428794</v>
      </c>
      <c r="BF58">
        <f t="shared" ref="BF58:BF82" si="53">IF(R$4&gt;0,BF$31+$AK$3*SIN($AL58),0)</f>
        <v>263.51050591507607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-47.91692441833348</v>
      </c>
      <c r="AN59">
        <f t="shared" si="35"/>
        <v>-331.46626254444175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224.52800135702128</v>
      </c>
      <c r="AT59">
        <f t="shared" si="41"/>
        <v>29.900763689034697</v>
      </c>
      <c r="AU59">
        <f t="shared" si="42"/>
        <v>0</v>
      </c>
      <c r="AV59">
        <f t="shared" si="43"/>
        <v>0</v>
      </c>
      <c r="AW59">
        <f t="shared" si="44"/>
        <v>155.1886429698103</v>
      </c>
      <c r="AX59">
        <f t="shared" si="45"/>
        <v>-25.642828189288533</v>
      </c>
      <c r="AY59">
        <f t="shared" si="46"/>
        <v>-9.1819946065835296</v>
      </c>
      <c r="AZ59">
        <f t="shared" si="47"/>
        <v>-128.98463768749329</v>
      </c>
      <c r="BA59">
        <f t="shared" si="48"/>
        <v>0</v>
      </c>
      <c r="BB59">
        <f t="shared" si="49"/>
        <v>0</v>
      </c>
      <c r="BC59">
        <f t="shared" si="50"/>
        <v>189.18352496510039</v>
      </c>
      <c r="BD59">
        <f t="shared" si="51"/>
        <v>103.47879994066183</v>
      </c>
      <c r="BE59">
        <f t="shared" si="52"/>
        <v>290.09787432022347</v>
      </c>
      <c r="BF59">
        <f t="shared" si="53"/>
        <v>279.03964862122729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-53.91094976861126</v>
      </c>
      <c r="AN60">
        <f t="shared" si="35"/>
        <v>-316.99540525059297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218.5339760067435</v>
      </c>
      <c r="AT60">
        <f t="shared" si="41"/>
        <v>44.371620982883449</v>
      </c>
      <c r="AU60">
        <f t="shared" si="42"/>
        <v>0</v>
      </c>
      <c r="AV60">
        <f t="shared" si="43"/>
        <v>0</v>
      </c>
      <c r="AW60">
        <f t="shared" si="44"/>
        <v>149.19461761953249</v>
      </c>
      <c r="AX60">
        <f t="shared" si="45"/>
        <v>-11.171970895439781</v>
      </c>
      <c r="AY60">
        <f t="shared" si="46"/>
        <v>-15.17601995686131</v>
      </c>
      <c r="AZ60">
        <f t="shared" si="47"/>
        <v>-114.51378039364454</v>
      </c>
      <c r="BA60">
        <f t="shared" si="48"/>
        <v>0</v>
      </c>
      <c r="BB60">
        <f t="shared" si="49"/>
        <v>0</v>
      </c>
      <c r="BC60">
        <f t="shared" si="50"/>
        <v>183.18949961482261</v>
      </c>
      <c r="BD60">
        <f t="shared" si="51"/>
        <v>117.94965723451058</v>
      </c>
      <c r="BE60">
        <f t="shared" si="52"/>
        <v>284.10384896994572</v>
      </c>
      <c r="BF60">
        <f t="shared" si="53"/>
        <v>293.51050591507607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-63.446067124484728</v>
      </c>
      <c r="AN61">
        <f t="shared" si="35"/>
        <v>-304.56899837940011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208.99885865087003</v>
      </c>
      <c r="AT61">
        <f t="shared" si="41"/>
        <v>56.798027854076295</v>
      </c>
      <c r="AU61">
        <f t="shared" si="42"/>
        <v>0</v>
      </c>
      <c r="AV61">
        <f t="shared" si="43"/>
        <v>0</v>
      </c>
      <c r="AW61">
        <f t="shared" si="44"/>
        <v>139.65950026365903</v>
      </c>
      <c r="AX61">
        <f t="shared" si="45"/>
        <v>1.2544359757530685</v>
      </c>
      <c r="AY61">
        <f t="shared" si="46"/>
        <v>-24.711137312734778</v>
      </c>
      <c r="AZ61">
        <f t="shared" si="47"/>
        <v>-102.08737352245168</v>
      </c>
      <c r="BA61">
        <f t="shared" si="48"/>
        <v>0</v>
      </c>
      <c r="BB61">
        <f t="shared" si="49"/>
        <v>0</v>
      </c>
      <c r="BC61">
        <f t="shared" si="50"/>
        <v>173.65438225894914</v>
      </c>
      <c r="BD61">
        <f t="shared" si="51"/>
        <v>130.37606410570342</v>
      </c>
      <c r="BE61">
        <f t="shared" si="52"/>
        <v>274.56873161407225</v>
      </c>
      <c r="BF61">
        <f t="shared" si="53"/>
        <v>305.93691278626892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-75.872473995677581</v>
      </c>
      <c r="AN62">
        <f t="shared" si="35"/>
        <v>-295.03388102352665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196.57245177967718</v>
      </c>
      <c r="AT62">
        <f t="shared" si="41"/>
        <v>66.333145209949762</v>
      </c>
      <c r="AU62">
        <f t="shared" si="42"/>
        <v>0</v>
      </c>
      <c r="AV62">
        <f t="shared" si="43"/>
        <v>0</v>
      </c>
      <c r="AW62">
        <f t="shared" si="44"/>
        <v>127.2330933924662</v>
      </c>
      <c r="AX62">
        <f t="shared" si="45"/>
        <v>10.789553331626536</v>
      </c>
      <c r="AY62">
        <f t="shared" si="46"/>
        <v>-37.137544183927623</v>
      </c>
      <c r="AZ62">
        <f t="shared" si="47"/>
        <v>-92.552256166578218</v>
      </c>
      <c r="BA62">
        <f t="shared" si="48"/>
        <v>0</v>
      </c>
      <c r="BB62">
        <f t="shared" si="49"/>
        <v>0</v>
      </c>
      <c r="BC62">
        <f t="shared" si="50"/>
        <v>161.22797538775629</v>
      </c>
      <c r="BD62">
        <f t="shared" si="51"/>
        <v>139.91118146157689</v>
      </c>
      <c r="BE62">
        <f t="shared" si="52"/>
        <v>262.1423247428794</v>
      </c>
      <c r="BF62">
        <f t="shared" si="53"/>
        <v>315.47203014214239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-90.343331289526319</v>
      </c>
      <c r="AN63">
        <f t="shared" si="35"/>
        <v>-289.03985567324889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182.10159448582843</v>
      </c>
      <c r="AT63">
        <f t="shared" si="41"/>
        <v>72.327170560227543</v>
      </c>
      <c r="AU63">
        <f t="shared" si="42"/>
        <v>0</v>
      </c>
      <c r="AV63">
        <f t="shared" si="43"/>
        <v>0</v>
      </c>
      <c r="AW63">
        <f t="shared" si="44"/>
        <v>112.76223609861745</v>
      </c>
      <c r="AX63">
        <f t="shared" si="45"/>
        <v>16.783578681904316</v>
      </c>
      <c r="AY63">
        <f t="shared" si="46"/>
        <v>-51.608401477776368</v>
      </c>
      <c r="AZ63">
        <f t="shared" si="47"/>
        <v>-86.558230816300437</v>
      </c>
      <c r="BA63">
        <f t="shared" si="48"/>
        <v>0</v>
      </c>
      <c r="BB63">
        <f t="shared" si="49"/>
        <v>0</v>
      </c>
      <c r="BC63">
        <f t="shared" si="50"/>
        <v>146.75711809390754</v>
      </c>
      <c r="BD63">
        <f t="shared" si="51"/>
        <v>145.90520681185467</v>
      </c>
      <c r="BE63">
        <f t="shared" si="52"/>
        <v>247.67146744903064</v>
      </c>
      <c r="BF63">
        <f t="shared" si="53"/>
        <v>321.46605549242014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-105.87247399567758</v>
      </c>
      <c r="AN64">
        <f t="shared" si="35"/>
        <v>-286.99540525059297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166.57245177967718</v>
      </c>
      <c r="AT64">
        <f t="shared" si="41"/>
        <v>74.371620982883456</v>
      </c>
      <c r="AU64">
        <f t="shared" si="42"/>
        <v>0</v>
      </c>
      <c r="AV64">
        <f t="shared" si="43"/>
        <v>0</v>
      </c>
      <c r="AW64">
        <f t="shared" si="44"/>
        <v>97.233093392466188</v>
      </c>
      <c r="AX64">
        <f t="shared" si="45"/>
        <v>18.828029104560223</v>
      </c>
      <c r="AY64">
        <f t="shared" si="46"/>
        <v>-67.137544183927631</v>
      </c>
      <c r="AZ64">
        <f t="shared" si="47"/>
        <v>-84.513780393644538</v>
      </c>
      <c r="BA64">
        <f t="shared" si="48"/>
        <v>0</v>
      </c>
      <c r="BB64">
        <f t="shared" si="49"/>
        <v>0</v>
      </c>
      <c r="BC64">
        <f t="shared" si="50"/>
        <v>131.22797538775629</v>
      </c>
      <c r="BD64">
        <f t="shared" si="51"/>
        <v>147.9496572345106</v>
      </c>
      <c r="BE64">
        <f t="shared" si="52"/>
        <v>232.1423247428794</v>
      </c>
      <c r="BF64">
        <f t="shared" si="53"/>
        <v>323.51050591507607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-121.40161670182881</v>
      </c>
      <c r="AN65">
        <f t="shared" si="35"/>
        <v>-289.03985567324889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151.04330907352593</v>
      </c>
      <c r="AT65">
        <f t="shared" si="41"/>
        <v>72.327170560227557</v>
      </c>
      <c r="AU65">
        <f t="shared" si="42"/>
        <v>0</v>
      </c>
      <c r="AV65">
        <f t="shared" si="43"/>
        <v>0</v>
      </c>
      <c r="AW65">
        <f t="shared" si="44"/>
        <v>81.703950686314954</v>
      </c>
      <c r="AX65">
        <f t="shared" si="45"/>
        <v>16.783578681904324</v>
      </c>
      <c r="AY65">
        <f t="shared" si="46"/>
        <v>-82.666686890078864</v>
      </c>
      <c r="AZ65">
        <f t="shared" si="47"/>
        <v>-86.558230816300437</v>
      </c>
      <c r="BA65">
        <f t="shared" si="48"/>
        <v>0</v>
      </c>
      <c r="BB65">
        <f t="shared" si="49"/>
        <v>0</v>
      </c>
      <c r="BC65">
        <f t="shared" si="50"/>
        <v>115.69883268160505</v>
      </c>
      <c r="BD65">
        <f t="shared" si="51"/>
        <v>145.90520681185467</v>
      </c>
      <c r="BE65">
        <f t="shared" si="52"/>
        <v>216.61318203672815</v>
      </c>
      <c r="BF65">
        <f t="shared" si="53"/>
        <v>321.4660554924202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-135.87247399567758</v>
      </c>
      <c r="AN66">
        <f t="shared" si="35"/>
        <v>-295.03388102352665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136.57245177967718</v>
      </c>
      <c r="AT66">
        <f t="shared" si="41"/>
        <v>66.333145209949777</v>
      </c>
      <c r="AU66">
        <f t="shared" si="42"/>
        <v>0</v>
      </c>
      <c r="AV66">
        <f t="shared" si="43"/>
        <v>0</v>
      </c>
      <c r="AW66">
        <f t="shared" si="44"/>
        <v>67.233093392466202</v>
      </c>
      <c r="AX66">
        <f t="shared" si="45"/>
        <v>10.789553331626543</v>
      </c>
      <c r="AY66">
        <f t="shared" si="46"/>
        <v>-97.137544183927616</v>
      </c>
      <c r="AZ66">
        <f t="shared" si="47"/>
        <v>-92.552256166578218</v>
      </c>
      <c r="BA66">
        <f t="shared" si="48"/>
        <v>0</v>
      </c>
      <c r="BB66">
        <f t="shared" si="49"/>
        <v>0</v>
      </c>
      <c r="BC66">
        <f t="shared" si="50"/>
        <v>101.2279753877563</v>
      </c>
      <c r="BD66">
        <f t="shared" si="51"/>
        <v>139.91118146157692</v>
      </c>
      <c r="BE66">
        <f t="shared" si="52"/>
        <v>202.1423247428794</v>
      </c>
      <c r="BF66">
        <f t="shared" si="53"/>
        <v>315.47203014214239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-148.29888086687043</v>
      </c>
      <c r="AN67">
        <f t="shared" si="35"/>
        <v>-304.56899837940011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124.14604490848433</v>
      </c>
      <c r="AT67">
        <f t="shared" si="41"/>
        <v>56.798027854076309</v>
      </c>
      <c r="AU67">
        <f t="shared" si="42"/>
        <v>0</v>
      </c>
      <c r="AV67">
        <f t="shared" si="43"/>
        <v>0</v>
      </c>
      <c r="AW67">
        <f t="shared" si="44"/>
        <v>54.806686521273342</v>
      </c>
      <c r="AX67">
        <f t="shared" si="45"/>
        <v>1.2544359757530756</v>
      </c>
      <c r="AY67">
        <f t="shared" si="46"/>
        <v>-109.56395105512047</v>
      </c>
      <c r="AZ67">
        <f t="shared" si="47"/>
        <v>-102.08737352245168</v>
      </c>
      <c r="BA67">
        <f t="shared" si="48"/>
        <v>0</v>
      </c>
      <c r="BB67">
        <f t="shared" si="49"/>
        <v>0</v>
      </c>
      <c r="BC67">
        <f t="shared" si="50"/>
        <v>88.801568516563435</v>
      </c>
      <c r="BD67">
        <f t="shared" si="51"/>
        <v>130.37606410570345</v>
      </c>
      <c r="BE67">
        <f t="shared" si="52"/>
        <v>189.71591787168654</v>
      </c>
      <c r="BF67">
        <f t="shared" si="53"/>
        <v>305.93691278626892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-157.8339982227439</v>
      </c>
      <c r="AN68">
        <f t="shared" si="35"/>
        <v>-316.99540525059297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114.61092755261087</v>
      </c>
      <c r="AT68">
        <f t="shared" si="41"/>
        <v>44.371620982883471</v>
      </c>
      <c r="AU68">
        <f t="shared" si="42"/>
        <v>0</v>
      </c>
      <c r="AV68">
        <f t="shared" si="43"/>
        <v>0</v>
      </c>
      <c r="AW68">
        <f t="shared" si="44"/>
        <v>45.271569165399882</v>
      </c>
      <c r="AX68">
        <f t="shared" si="45"/>
        <v>-11.171970895439756</v>
      </c>
      <c r="AY68">
        <f t="shared" si="46"/>
        <v>-119.09906841099394</v>
      </c>
      <c r="AZ68">
        <f t="shared" si="47"/>
        <v>-114.51378039364451</v>
      </c>
      <c r="BA68">
        <f t="shared" si="48"/>
        <v>0</v>
      </c>
      <c r="BB68">
        <f t="shared" si="49"/>
        <v>0</v>
      </c>
      <c r="BC68">
        <f t="shared" si="50"/>
        <v>79.266451160689982</v>
      </c>
      <c r="BD68">
        <f t="shared" si="51"/>
        <v>117.9496572345106</v>
      </c>
      <c r="BE68">
        <f t="shared" si="52"/>
        <v>180.18080051581308</v>
      </c>
      <c r="BF68">
        <f t="shared" si="53"/>
        <v>293.51050591507607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-163.82802357302168</v>
      </c>
      <c r="AN69">
        <f t="shared" si="35"/>
        <v>-331.46626254444169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108.61690220233308</v>
      </c>
      <c r="AT69">
        <f t="shared" si="41"/>
        <v>29.900763689034711</v>
      </c>
      <c r="AU69">
        <f t="shared" si="42"/>
        <v>0</v>
      </c>
      <c r="AV69">
        <f t="shared" si="43"/>
        <v>0</v>
      </c>
      <c r="AW69">
        <f t="shared" si="44"/>
        <v>39.277543815122094</v>
      </c>
      <c r="AX69">
        <f t="shared" si="45"/>
        <v>-25.642828189288515</v>
      </c>
      <c r="AY69">
        <f t="shared" si="46"/>
        <v>-125.09309376127172</v>
      </c>
      <c r="AZ69">
        <f t="shared" si="47"/>
        <v>-128.98463768749329</v>
      </c>
      <c r="BA69">
        <f t="shared" si="48"/>
        <v>0</v>
      </c>
      <c r="BB69">
        <f t="shared" si="49"/>
        <v>0</v>
      </c>
      <c r="BC69">
        <f t="shared" si="50"/>
        <v>73.272425810412187</v>
      </c>
      <c r="BD69">
        <f t="shared" si="51"/>
        <v>103.47879994066184</v>
      </c>
      <c r="BE69">
        <f t="shared" si="52"/>
        <v>174.18677516553529</v>
      </c>
      <c r="BF69">
        <f t="shared" si="53"/>
        <v>279.03964862122734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-165.87247399567758</v>
      </c>
      <c r="AN70">
        <f t="shared" si="35"/>
        <v>-346.99540525059297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106.57245177967718</v>
      </c>
      <c r="AT70">
        <f t="shared" si="41"/>
        <v>14.37162098288346</v>
      </c>
      <c r="AU70">
        <f t="shared" si="42"/>
        <v>0</v>
      </c>
      <c r="AV70">
        <f t="shared" si="43"/>
        <v>0</v>
      </c>
      <c r="AW70">
        <f t="shared" si="44"/>
        <v>37.233093392466188</v>
      </c>
      <c r="AX70">
        <f t="shared" si="45"/>
        <v>-41.17197089543977</v>
      </c>
      <c r="AY70">
        <f t="shared" si="46"/>
        <v>-127.13754418392763</v>
      </c>
      <c r="AZ70">
        <f t="shared" si="47"/>
        <v>-144.51378039364454</v>
      </c>
      <c r="BA70">
        <f t="shared" si="48"/>
        <v>0</v>
      </c>
      <c r="BB70">
        <f t="shared" si="49"/>
        <v>0</v>
      </c>
      <c r="BC70">
        <f t="shared" si="50"/>
        <v>71.227975387756288</v>
      </c>
      <c r="BD70">
        <f t="shared" si="51"/>
        <v>87.949657234510596</v>
      </c>
      <c r="BE70">
        <f t="shared" si="52"/>
        <v>172.1423247428794</v>
      </c>
      <c r="BF70">
        <f t="shared" si="53"/>
        <v>263.51050591507607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-163.82802357302168</v>
      </c>
      <c r="AN71">
        <f t="shared" si="35"/>
        <v>-362.52454795674419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108.61690220233308</v>
      </c>
      <c r="AT71">
        <f t="shared" si="41"/>
        <v>-1.1575217232677684</v>
      </c>
      <c r="AU71">
        <f t="shared" si="42"/>
        <v>0</v>
      </c>
      <c r="AV71">
        <f t="shared" si="43"/>
        <v>0</v>
      </c>
      <c r="AW71">
        <f t="shared" si="44"/>
        <v>39.27754381512208</v>
      </c>
      <c r="AX71">
        <f t="shared" si="45"/>
        <v>-56.701113601590997</v>
      </c>
      <c r="AY71">
        <f t="shared" si="46"/>
        <v>-125.09309376127175</v>
      </c>
      <c r="AZ71">
        <f t="shared" si="47"/>
        <v>-160.04292309979576</v>
      </c>
      <c r="BA71">
        <f t="shared" si="48"/>
        <v>0</v>
      </c>
      <c r="BB71">
        <f t="shared" si="49"/>
        <v>0</v>
      </c>
      <c r="BC71">
        <f t="shared" si="50"/>
        <v>73.272425810412187</v>
      </c>
      <c r="BD71">
        <f t="shared" si="51"/>
        <v>72.420514528359362</v>
      </c>
      <c r="BE71">
        <f t="shared" si="52"/>
        <v>174.18677516553529</v>
      </c>
      <c r="BF71">
        <f t="shared" si="53"/>
        <v>247.98136320892485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-157.8339982227439</v>
      </c>
      <c r="AN72">
        <f t="shared" si="35"/>
        <v>-376.99540525059297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114.61092755261086</v>
      </c>
      <c r="AT72">
        <f t="shared" si="41"/>
        <v>-15.628379017116529</v>
      </c>
      <c r="AU72">
        <f t="shared" si="42"/>
        <v>0</v>
      </c>
      <c r="AV72">
        <f t="shared" si="43"/>
        <v>0</v>
      </c>
      <c r="AW72">
        <f t="shared" si="44"/>
        <v>45.27156916539986</v>
      </c>
      <c r="AX72">
        <f t="shared" si="45"/>
        <v>-71.171970895439756</v>
      </c>
      <c r="AY72">
        <f t="shared" si="46"/>
        <v>-119.09906841099397</v>
      </c>
      <c r="AZ72">
        <f t="shared" si="47"/>
        <v>-174.51378039364451</v>
      </c>
      <c r="BA72">
        <f t="shared" si="48"/>
        <v>0</v>
      </c>
      <c r="BB72">
        <f t="shared" si="49"/>
        <v>0</v>
      </c>
      <c r="BC72">
        <f t="shared" si="50"/>
        <v>79.266451160689968</v>
      </c>
      <c r="BD72">
        <f t="shared" si="51"/>
        <v>57.949657234510596</v>
      </c>
      <c r="BE72">
        <f t="shared" si="52"/>
        <v>180.18080051581308</v>
      </c>
      <c r="BF72">
        <f t="shared" si="53"/>
        <v>233.5105059150761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-148.29888086687046</v>
      </c>
      <c r="AN73">
        <f t="shared" si="35"/>
        <v>-389.42181212178582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124.1460449084843</v>
      </c>
      <c r="AT73">
        <f t="shared" si="41"/>
        <v>-28.054785888309372</v>
      </c>
      <c r="AU73">
        <f t="shared" si="42"/>
        <v>0</v>
      </c>
      <c r="AV73">
        <f t="shared" si="43"/>
        <v>0</v>
      </c>
      <c r="AW73">
        <f t="shared" si="44"/>
        <v>54.806686521273313</v>
      </c>
      <c r="AX73">
        <f t="shared" si="45"/>
        <v>-83.598377766632609</v>
      </c>
      <c r="AY73">
        <f t="shared" si="46"/>
        <v>-109.5639510551205</v>
      </c>
      <c r="AZ73">
        <f t="shared" si="47"/>
        <v>-186.94018726483736</v>
      </c>
      <c r="BA73">
        <f t="shared" si="48"/>
        <v>0</v>
      </c>
      <c r="BB73">
        <f t="shared" si="49"/>
        <v>0</v>
      </c>
      <c r="BC73">
        <f t="shared" si="50"/>
        <v>88.801568516563407</v>
      </c>
      <c r="BD73">
        <f t="shared" si="51"/>
        <v>45.523250363317757</v>
      </c>
      <c r="BE73">
        <f t="shared" si="52"/>
        <v>189.71591787168651</v>
      </c>
      <c r="BF73">
        <f t="shared" si="53"/>
        <v>221.08409904388324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-135.87247399567761</v>
      </c>
      <c r="AN74">
        <f t="shared" si="35"/>
        <v>-398.95692947765929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136.57245177967715</v>
      </c>
      <c r="AT74">
        <f t="shared" si="41"/>
        <v>-37.58990324418285</v>
      </c>
      <c r="AU74">
        <f t="shared" si="42"/>
        <v>0</v>
      </c>
      <c r="AV74">
        <f t="shared" si="43"/>
        <v>0</v>
      </c>
      <c r="AW74">
        <f t="shared" si="44"/>
        <v>67.233093392466159</v>
      </c>
      <c r="AX74">
        <f t="shared" si="45"/>
        <v>-93.133495122506076</v>
      </c>
      <c r="AY74">
        <f t="shared" si="46"/>
        <v>-97.137544183927659</v>
      </c>
      <c r="AZ74">
        <f t="shared" si="47"/>
        <v>-196.47530462071086</v>
      </c>
      <c r="BA74">
        <f t="shared" si="48"/>
        <v>0</v>
      </c>
      <c r="BB74">
        <f t="shared" si="49"/>
        <v>0</v>
      </c>
      <c r="BC74">
        <f t="shared" si="50"/>
        <v>101.22797538775626</v>
      </c>
      <c r="BD74">
        <f t="shared" si="51"/>
        <v>35.988133007444276</v>
      </c>
      <c r="BE74">
        <f t="shared" si="52"/>
        <v>202.14232474287937</v>
      </c>
      <c r="BF74">
        <f t="shared" si="53"/>
        <v>211.54898168800975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-121.40161670182887</v>
      </c>
      <c r="AN75">
        <f t="shared" si="35"/>
        <v>-404.95095482793704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151.0433090735259</v>
      </c>
      <c r="AT75">
        <f t="shared" si="41"/>
        <v>-43.58392859446063</v>
      </c>
      <c r="AU75">
        <f t="shared" si="42"/>
        <v>0</v>
      </c>
      <c r="AV75">
        <f t="shared" si="43"/>
        <v>0</v>
      </c>
      <c r="AW75">
        <f t="shared" si="44"/>
        <v>81.703950686314897</v>
      </c>
      <c r="AX75">
        <f t="shared" si="45"/>
        <v>-99.127520472783857</v>
      </c>
      <c r="AY75">
        <f t="shared" si="46"/>
        <v>-82.666686890078921</v>
      </c>
      <c r="AZ75">
        <f t="shared" si="47"/>
        <v>-202.46932997098861</v>
      </c>
      <c r="BA75">
        <f t="shared" si="48"/>
        <v>0</v>
      </c>
      <c r="BB75">
        <f t="shared" si="49"/>
        <v>0</v>
      </c>
      <c r="BC75">
        <f t="shared" si="50"/>
        <v>115.698832681605</v>
      </c>
      <c r="BD75">
        <f t="shared" si="51"/>
        <v>29.994107657166495</v>
      </c>
      <c r="BE75">
        <f t="shared" si="52"/>
        <v>216.61318203672812</v>
      </c>
      <c r="BF75">
        <f t="shared" si="53"/>
        <v>205.55495633773199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-105.87247399567759</v>
      </c>
      <c r="AN76">
        <f t="shared" si="35"/>
        <v>-406.99540525059297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166.57245177967718</v>
      </c>
      <c r="AT76">
        <f t="shared" si="41"/>
        <v>-45.628379017116544</v>
      </c>
      <c r="AU76">
        <f t="shared" si="42"/>
        <v>0</v>
      </c>
      <c r="AV76">
        <f t="shared" si="43"/>
        <v>0</v>
      </c>
      <c r="AW76">
        <f t="shared" si="44"/>
        <v>97.233093392466174</v>
      </c>
      <c r="AX76">
        <f t="shared" si="45"/>
        <v>-101.17197089543978</v>
      </c>
      <c r="AY76">
        <f t="shared" si="46"/>
        <v>-67.137544183927645</v>
      </c>
      <c r="AZ76">
        <f t="shared" si="47"/>
        <v>-204.51378039364454</v>
      </c>
      <c r="BA76">
        <f t="shared" si="48"/>
        <v>0</v>
      </c>
      <c r="BB76">
        <f t="shared" si="49"/>
        <v>0</v>
      </c>
      <c r="BC76">
        <f t="shared" si="50"/>
        <v>131.22797538775629</v>
      </c>
      <c r="BD76">
        <f t="shared" si="51"/>
        <v>27.949657234510582</v>
      </c>
      <c r="BE76">
        <f t="shared" si="52"/>
        <v>232.1423247428794</v>
      </c>
      <c r="BF76">
        <f t="shared" si="53"/>
        <v>203.51050591507607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-90.343331289526361</v>
      </c>
      <c r="AN77">
        <f t="shared" si="35"/>
        <v>-404.9509548279371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182.1015944858284</v>
      </c>
      <c r="AT77">
        <f t="shared" si="41"/>
        <v>-43.583928594460659</v>
      </c>
      <c r="AU77">
        <f t="shared" si="42"/>
        <v>0</v>
      </c>
      <c r="AV77">
        <f t="shared" si="43"/>
        <v>0</v>
      </c>
      <c r="AW77">
        <f t="shared" si="44"/>
        <v>112.76223609861741</v>
      </c>
      <c r="AX77">
        <f t="shared" si="45"/>
        <v>-99.127520472783885</v>
      </c>
      <c r="AY77">
        <f t="shared" si="46"/>
        <v>-51.608401477776411</v>
      </c>
      <c r="AZ77">
        <f t="shared" si="47"/>
        <v>-202.46932997098864</v>
      </c>
      <c r="BA77">
        <f t="shared" si="48"/>
        <v>0</v>
      </c>
      <c r="BB77">
        <f t="shared" si="49"/>
        <v>0</v>
      </c>
      <c r="BC77">
        <f t="shared" si="50"/>
        <v>146.75711809390751</v>
      </c>
      <c r="BD77">
        <f t="shared" si="51"/>
        <v>29.994107657166474</v>
      </c>
      <c r="BE77">
        <f t="shared" si="52"/>
        <v>247.67146744903062</v>
      </c>
      <c r="BF77">
        <f t="shared" si="53"/>
        <v>205.55495633773197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-75.872473995677623</v>
      </c>
      <c r="AN78">
        <f t="shared" si="35"/>
        <v>-398.95692947765929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196.57245177967715</v>
      </c>
      <c r="AT78">
        <f t="shared" si="41"/>
        <v>-37.589903244182892</v>
      </c>
      <c r="AU78">
        <f t="shared" si="42"/>
        <v>0</v>
      </c>
      <c r="AV78">
        <f t="shared" si="43"/>
        <v>0</v>
      </c>
      <c r="AW78">
        <f t="shared" si="44"/>
        <v>127.23309339246615</v>
      </c>
      <c r="AX78">
        <f t="shared" si="45"/>
        <v>-93.133495122506119</v>
      </c>
      <c r="AY78">
        <f t="shared" si="46"/>
        <v>-37.137544183927673</v>
      </c>
      <c r="AZ78">
        <f t="shared" si="47"/>
        <v>-196.47530462071089</v>
      </c>
      <c r="BA78">
        <f t="shared" si="48"/>
        <v>0</v>
      </c>
      <c r="BB78">
        <f t="shared" si="49"/>
        <v>0</v>
      </c>
      <c r="BC78">
        <f t="shared" si="50"/>
        <v>161.22797538775626</v>
      </c>
      <c r="BD78">
        <f t="shared" si="51"/>
        <v>35.98813300744424</v>
      </c>
      <c r="BE78">
        <f t="shared" si="52"/>
        <v>262.14232474287934</v>
      </c>
      <c r="BF78">
        <f t="shared" si="53"/>
        <v>211.54898168800972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-63.446067124484742</v>
      </c>
      <c r="AN79">
        <f t="shared" si="35"/>
        <v>-389.42181212178582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208.99885865087003</v>
      </c>
      <c r="AT79">
        <f t="shared" si="41"/>
        <v>-28.054785888309407</v>
      </c>
      <c r="AU79">
        <f t="shared" si="42"/>
        <v>0</v>
      </c>
      <c r="AV79">
        <f t="shared" si="43"/>
        <v>0</v>
      </c>
      <c r="AW79">
        <f t="shared" si="44"/>
        <v>139.65950026365903</v>
      </c>
      <c r="AX79">
        <f t="shared" si="45"/>
        <v>-83.598377766632638</v>
      </c>
      <c r="AY79">
        <f t="shared" si="46"/>
        <v>-24.711137312734792</v>
      </c>
      <c r="AZ79">
        <f t="shared" si="47"/>
        <v>-186.94018726483739</v>
      </c>
      <c r="BA79">
        <f t="shared" si="48"/>
        <v>0</v>
      </c>
      <c r="BB79">
        <f t="shared" si="49"/>
        <v>0</v>
      </c>
      <c r="BC79">
        <f t="shared" si="50"/>
        <v>173.65438225894911</v>
      </c>
      <c r="BD79">
        <f t="shared" si="51"/>
        <v>45.523250363317722</v>
      </c>
      <c r="BE79">
        <f t="shared" si="52"/>
        <v>274.56873161407225</v>
      </c>
      <c r="BF79">
        <f t="shared" si="53"/>
        <v>221.08409904388321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-53.910949768611275</v>
      </c>
      <c r="AN80">
        <f t="shared" si="35"/>
        <v>-376.99540525059297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218.5339760067435</v>
      </c>
      <c r="AT80">
        <f t="shared" si="41"/>
        <v>-15.628379017116576</v>
      </c>
      <c r="AU80">
        <f t="shared" si="42"/>
        <v>0</v>
      </c>
      <c r="AV80">
        <f t="shared" si="43"/>
        <v>0</v>
      </c>
      <c r="AW80">
        <f t="shared" si="44"/>
        <v>149.19461761953249</v>
      </c>
      <c r="AX80">
        <f t="shared" si="45"/>
        <v>-71.171970895439813</v>
      </c>
      <c r="AY80">
        <f t="shared" si="46"/>
        <v>-15.176019956861325</v>
      </c>
      <c r="AZ80">
        <f t="shared" si="47"/>
        <v>-174.51378039364457</v>
      </c>
      <c r="BA80">
        <f t="shared" si="48"/>
        <v>0</v>
      </c>
      <c r="BB80">
        <f t="shared" si="49"/>
        <v>0</v>
      </c>
      <c r="BC80">
        <f t="shared" si="50"/>
        <v>183.18949961482258</v>
      </c>
      <c r="BD80">
        <f t="shared" si="51"/>
        <v>57.949657234510553</v>
      </c>
      <c r="BE80">
        <f t="shared" si="52"/>
        <v>284.10384896994572</v>
      </c>
      <c r="BF80">
        <f t="shared" si="53"/>
        <v>233.51050591507604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-47.916924418333494</v>
      </c>
      <c r="AN81">
        <f t="shared" si="35"/>
        <v>-362.52454795674424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224.52800135702125</v>
      </c>
      <c r="AT81">
        <f t="shared" si="41"/>
        <v>-1.1575217232678412</v>
      </c>
      <c r="AU81">
        <f t="shared" si="42"/>
        <v>0</v>
      </c>
      <c r="AV81">
        <f t="shared" si="43"/>
        <v>0</v>
      </c>
      <c r="AW81">
        <f t="shared" si="44"/>
        <v>155.18864296981027</v>
      </c>
      <c r="AX81">
        <f t="shared" si="45"/>
        <v>-56.701113601591075</v>
      </c>
      <c r="AY81">
        <f t="shared" si="46"/>
        <v>-9.1819946065835438</v>
      </c>
      <c r="AZ81">
        <f t="shared" si="47"/>
        <v>-160.04292309979584</v>
      </c>
      <c r="BA81">
        <f t="shared" si="48"/>
        <v>0</v>
      </c>
      <c r="BB81">
        <f t="shared" si="49"/>
        <v>0</v>
      </c>
      <c r="BC81">
        <f t="shared" si="50"/>
        <v>189.18352496510039</v>
      </c>
      <c r="BD81">
        <f t="shared" si="51"/>
        <v>72.420514528359291</v>
      </c>
      <c r="BE81">
        <f t="shared" si="52"/>
        <v>290.09787432022347</v>
      </c>
      <c r="BF81">
        <f t="shared" si="53"/>
        <v>247.98136320892476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-45.872473995677581</v>
      </c>
      <c r="AN82">
        <f t="shared" si="35"/>
        <v>-346.99540525059297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226.57245177967718</v>
      </c>
      <c r="AT82">
        <f t="shared" si="41"/>
        <v>14.371620982883439</v>
      </c>
      <c r="AU82">
        <f t="shared" si="42"/>
        <v>0</v>
      </c>
      <c r="AV82">
        <f t="shared" si="43"/>
        <v>0</v>
      </c>
      <c r="AW82">
        <f t="shared" si="44"/>
        <v>157.23309339246617</v>
      </c>
      <c r="AX82">
        <f t="shared" si="45"/>
        <v>-41.171970895439792</v>
      </c>
      <c r="AY82">
        <f t="shared" si="46"/>
        <v>-7.1375441839276306</v>
      </c>
      <c r="AZ82">
        <f t="shared" si="47"/>
        <v>-144.51378039364457</v>
      </c>
      <c r="BA82">
        <f t="shared" si="48"/>
        <v>0</v>
      </c>
      <c r="BB82">
        <f t="shared" si="49"/>
        <v>0</v>
      </c>
      <c r="BC82">
        <f t="shared" si="50"/>
        <v>191.22797538775629</v>
      </c>
      <c r="BD82">
        <f t="shared" si="51"/>
        <v>87.949657234510568</v>
      </c>
      <c r="BE82">
        <f t="shared" si="52"/>
        <v>292.1423247428794</v>
      </c>
      <c r="BF82">
        <f t="shared" si="53"/>
        <v>263.51050591507607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5" zoomScaleNormal="10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4.8867187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13" t="s">
        <v>31</v>
      </c>
      <c r="J1" s="113"/>
      <c r="K1" s="113"/>
      <c r="L1" s="113"/>
      <c r="M1" s="113"/>
      <c r="N1" s="5"/>
      <c r="O1" s="5"/>
      <c r="P1" s="5"/>
      <c r="Q1" s="5"/>
      <c r="R1" s="5"/>
      <c r="S1" s="5"/>
      <c r="T1" s="5"/>
      <c r="U1" s="5"/>
      <c r="V1" s="5"/>
      <c r="W1" s="5"/>
      <c r="Y1" s="113" t="s">
        <v>32</v>
      </c>
      <c r="Z1" s="113"/>
      <c r="AA1" s="113"/>
      <c r="AB1" s="113"/>
      <c r="AC1" s="113"/>
      <c r="AD1" s="5"/>
      <c r="AE1" s="5"/>
      <c r="AF1" s="5"/>
      <c r="AG1" s="5"/>
      <c r="AH1" s="5"/>
      <c r="AI1" s="5"/>
      <c r="AJ1" s="7"/>
      <c r="AK1" s="114" t="s">
        <v>48</v>
      </c>
      <c r="AL1" s="7"/>
      <c r="AN1" s="113" t="s">
        <v>32</v>
      </c>
      <c r="AO1" s="113"/>
      <c r="AP1" s="113"/>
      <c r="AQ1" s="113"/>
      <c r="AR1" s="113"/>
      <c r="AS1" s="113"/>
      <c r="AT1" s="113"/>
      <c r="AU1" s="113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15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-6.0198279291515275</v>
      </c>
      <c r="Z3">
        <f t="shared" ref="Z3:AG4" si="0">AO3</f>
        <v>-105.90482979056586</v>
      </c>
      <c r="AA3">
        <f t="shared" si="0"/>
        <v>181.63111683401087</v>
      </c>
      <c r="AB3">
        <f t="shared" si="0"/>
        <v>96.872299081199202</v>
      </c>
      <c r="AC3">
        <f t="shared" si="0"/>
        <v>87.733517100439272</v>
      </c>
      <c r="AD3">
        <f t="shared" si="0"/>
        <v>232.2224157174519</v>
      </c>
      <c r="AE3">
        <f t="shared" si="0"/>
        <v>-30.587225276034829</v>
      </c>
      <c r="AF3">
        <f t="shared" si="0"/>
        <v>137.93475310452601</v>
      </c>
      <c r="AG3">
        <f>AV3</f>
        <v>-73.463884568349329</v>
      </c>
      <c r="AH3">
        <f t="shared" ref="AH3" si="1">AW3</f>
        <v>101.99242102915727</v>
      </c>
      <c r="AJ3" s="8"/>
      <c r="AK3" s="9">
        <v>70</v>
      </c>
      <c r="AL3" s="8"/>
      <c r="AM3" t="s">
        <v>24</v>
      </c>
      <c r="AN3">
        <v>-6.0198279291515275</v>
      </c>
      <c r="AO3">
        <v>-105.90482979056586</v>
      </c>
      <c r="AP3">
        <v>181.63111683401087</v>
      </c>
      <c r="AQ3">
        <v>96.872299081199202</v>
      </c>
      <c r="AR3">
        <v>87.733517100439272</v>
      </c>
      <c r="AS3">
        <v>232.2224157174519</v>
      </c>
      <c r="AT3">
        <v>-30.587225276034829</v>
      </c>
      <c r="AU3">
        <v>137.93475310452601</v>
      </c>
      <c r="AV3">
        <v>-73.463884568349329</v>
      </c>
      <c r="AW3">
        <v>101.99242102915727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0</v>
      </c>
      <c r="J4">
        <f t="shared" ref="J4:P4" si="2">SUM(J7:J26)</f>
        <v>5</v>
      </c>
      <c r="K4">
        <f t="shared" si="2"/>
        <v>4</v>
      </c>
      <c r="L4">
        <f t="shared" si="2"/>
        <v>0</v>
      </c>
      <c r="M4">
        <f t="shared" si="2"/>
        <v>0</v>
      </c>
      <c r="N4">
        <f t="shared" si="2"/>
        <v>4</v>
      </c>
      <c r="O4">
        <f t="shared" si="2"/>
        <v>0</v>
      </c>
      <c r="P4">
        <f t="shared" si="2"/>
        <v>6</v>
      </c>
      <c r="Q4">
        <f>SUM(Q7:Q26)</f>
        <v>1</v>
      </c>
      <c r="R4">
        <f>SUM(R7:R26)</f>
        <v>0</v>
      </c>
      <c r="X4" t="s">
        <v>25</v>
      </c>
      <c r="Y4">
        <f>AN4</f>
        <v>65.827074250897965</v>
      </c>
      <c r="Z4">
        <f t="shared" si="0"/>
        <v>-347.30707496224272</v>
      </c>
      <c r="AA4">
        <f t="shared" si="0"/>
        <v>58.205851611122341</v>
      </c>
      <c r="AB4">
        <f t="shared" si="0"/>
        <v>-145.51157425833588</v>
      </c>
      <c r="AC4">
        <f t="shared" si="0"/>
        <v>19.48529387688825</v>
      </c>
      <c r="AD4">
        <f t="shared" si="0"/>
        <v>260.23966335715977</v>
      </c>
      <c r="AE4">
        <f t="shared" si="0"/>
        <v>208.28206350570701</v>
      </c>
      <c r="AF4">
        <f t="shared" si="0"/>
        <v>-4.6993925624362305</v>
      </c>
      <c r="AG4">
        <f t="shared" si="0"/>
        <v>-132.69134300417755</v>
      </c>
      <c r="AH4">
        <f>AW4</f>
        <v>60.044947929114471</v>
      </c>
      <c r="AJ4" s="8"/>
      <c r="AK4" s="8"/>
      <c r="AL4" s="8"/>
      <c r="AM4" t="s">
        <v>25</v>
      </c>
      <c r="AN4">
        <v>65.827074250897965</v>
      </c>
      <c r="AO4">
        <v>-347.30707496224272</v>
      </c>
      <c r="AP4">
        <v>58.205851611122341</v>
      </c>
      <c r="AQ4">
        <v>-145.51157425833588</v>
      </c>
      <c r="AR4">
        <v>19.48529387688825</v>
      </c>
      <c r="AS4">
        <v>260.23966335715977</v>
      </c>
      <c r="AT4">
        <v>208.28206350570701</v>
      </c>
      <c r="AU4">
        <v>-4.6993925624362305</v>
      </c>
      <c r="AV4">
        <v>-132.69134300417755</v>
      </c>
      <c r="AW4">
        <v>60.044947929114471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1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5.7521647775955831</v>
      </c>
      <c r="Y7">
        <f>SQRT((Y$3-$E7)^2+(Y$4-$F7)^2)</f>
        <v>158.6243801174806</v>
      </c>
      <c r="Z7">
        <f t="shared" ref="Z7:AD22" si="5">SQRT((Z$3-$E7)^2+(Z$4-$F7)^2)</f>
        <v>425.64106152428968</v>
      </c>
      <c r="AA7">
        <f>SQRT((AA$3-$E7)^2+(AA$4-$F7)^2)</f>
        <v>71.497344772431575</v>
      </c>
      <c r="AB7">
        <f t="shared" si="5"/>
        <v>152.37405742100952</v>
      </c>
      <c r="AC7">
        <f>SQRT((AC$3-$E7)^2+(AC$4-$F7)^2)</f>
        <v>54.264512732334254</v>
      </c>
      <c r="AD7">
        <f>SQRT((AD$3-$E7)^2+(AD$4-$F7)^2)</f>
        <v>275.58117329889188</v>
      </c>
      <c r="AE7">
        <f t="shared" ref="AE7:AH22" si="6">SQRT((AE$3-$E7)^2+(AE$4-$F7)^2)</f>
        <v>267.66274355205064</v>
      </c>
      <c r="AF7">
        <f t="shared" si="6"/>
        <v>5.7521647775955831</v>
      </c>
      <c r="AG7">
        <f>SQRT((AG$3-$E7)^2+(AG$4-$F7)^2)</f>
        <v>250.8124541665664</v>
      </c>
      <c r="AH7">
        <f>SQRT((AH$3-$E7)^2+(AH$4-$F7)^2)</f>
        <v>69.556423535373781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0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5.7521647775955831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0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114.35528493829001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1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32.929723346799484</v>
      </c>
      <c r="Y8">
        <f t="shared" ref="Y8:AH27" si="12">SQRT((Y$3-$E8)^2+(Y$4-$F8)^2)</f>
        <v>197.29032619563449</v>
      </c>
      <c r="Z8">
        <f t="shared" si="5"/>
        <v>474.39500756106736</v>
      </c>
      <c r="AA8">
        <f t="shared" si="5"/>
        <v>32.929723346799484</v>
      </c>
      <c r="AB8">
        <f t="shared" si="5"/>
        <v>193.59529651343115</v>
      </c>
      <c r="AC8">
        <f t="shared" si="5"/>
        <v>99.618760901472626</v>
      </c>
      <c r="AD8">
        <f t="shared" si="5"/>
        <v>238.78815698270157</v>
      </c>
      <c r="AE8">
        <f t="shared" si="6"/>
        <v>284.13462565445315</v>
      </c>
      <c r="AF8">
        <f t="shared" si="6"/>
        <v>57.874141164711673</v>
      </c>
      <c r="AG8">
        <f t="shared" si="6"/>
        <v>304.99816264245902</v>
      </c>
      <c r="AH8">
        <f t="shared" si="6"/>
        <v>91.811727962347646</v>
      </c>
      <c r="AN8">
        <f t="shared" si="7"/>
        <v>0</v>
      </c>
      <c r="AO8">
        <f t="shared" si="7"/>
        <v>0</v>
      </c>
      <c r="AP8">
        <f t="shared" si="7"/>
        <v>32.929723346799484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654.65577601836037</v>
      </c>
      <c r="BD8">
        <f t="shared" si="8"/>
        <v>0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1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26.681753702454511</v>
      </c>
      <c r="Y9">
        <f t="shared" si="12"/>
        <v>205.41960915123815</v>
      </c>
      <c r="Z9">
        <f t="shared" si="5"/>
        <v>489.22367140214971</v>
      </c>
      <c r="AA9">
        <f t="shared" si="5"/>
        <v>26.681753702454511</v>
      </c>
      <c r="AB9">
        <f t="shared" si="5"/>
        <v>207.98962561660014</v>
      </c>
      <c r="AC9">
        <f t="shared" si="5"/>
        <v>110.91047154351843</v>
      </c>
      <c r="AD9">
        <f t="shared" si="5"/>
        <v>226.3294992723086</v>
      </c>
      <c r="AE9">
        <f t="shared" si="6"/>
        <v>285.31852494375283</v>
      </c>
      <c r="AF9">
        <f t="shared" si="6"/>
        <v>72.338880089674831</v>
      </c>
      <c r="AG9">
        <f t="shared" si="6"/>
        <v>319.35215176225006</v>
      </c>
      <c r="AH9">
        <f t="shared" si="6"/>
        <v>98.15666603286806</v>
      </c>
      <c r="AN9">
        <f t="shared" si="7"/>
        <v>0</v>
      </c>
      <c r="AO9">
        <f t="shared" si="7"/>
        <v>0</v>
      </c>
      <c r="AP9">
        <f t="shared" si="7"/>
        <v>26.681753702454511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530.44369646393682</v>
      </c>
      <c r="BD9">
        <f t="shared" si="8"/>
        <v>0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1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48.735248740544485</v>
      </c>
      <c r="Y10">
        <f t="shared" si="12"/>
        <v>192.34247516140488</v>
      </c>
      <c r="Z10">
        <f t="shared" si="5"/>
        <v>387.05491317795827</v>
      </c>
      <c r="AA10">
        <f t="shared" si="5"/>
        <v>116.85786831759071</v>
      </c>
      <c r="AB10">
        <f t="shared" si="5"/>
        <v>104.54884333411707</v>
      </c>
      <c r="AC10">
        <f t="shared" si="5"/>
        <v>92.480337001386019</v>
      </c>
      <c r="AD10">
        <f t="shared" si="5"/>
        <v>324.94359432140055</v>
      </c>
      <c r="AE10">
        <f t="shared" si="6"/>
        <v>314.87649817730903</v>
      </c>
      <c r="AF10">
        <f t="shared" si="6"/>
        <v>48.735248740544485</v>
      </c>
      <c r="AG10">
        <f t="shared" si="6"/>
        <v>232.89870895916295</v>
      </c>
      <c r="AH10">
        <f t="shared" si="6"/>
        <v>120.94608398224764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48.735248740544485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968.87580098026774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1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67.135056836319706</v>
      </c>
      <c r="Y11">
        <f t="shared" si="12"/>
        <v>193.58796901413973</v>
      </c>
      <c r="Z11">
        <f t="shared" si="5"/>
        <v>551.3997985530998</v>
      </c>
      <c r="AA11">
        <f t="shared" si="5"/>
        <v>67.135056836319706</v>
      </c>
      <c r="AB11">
        <f t="shared" si="5"/>
        <v>282.72204572625742</v>
      </c>
      <c r="AC11">
        <f t="shared" si="5"/>
        <v>139.19436433321732</v>
      </c>
      <c r="AD11">
        <f t="shared" si="5"/>
        <v>145.3864035540949</v>
      </c>
      <c r="AE11">
        <f t="shared" si="6"/>
        <v>224.70987309365128</v>
      </c>
      <c r="AF11">
        <f t="shared" si="6"/>
        <v>136.05490459389441</v>
      </c>
      <c r="AG11">
        <f t="shared" si="6"/>
        <v>360.3904137129897</v>
      </c>
      <c r="AH11">
        <f t="shared" si="6"/>
        <v>100.31481222839308</v>
      </c>
      <c r="AN11">
        <f t="shared" si="7"/>
        <v>0</v>
      </c>
      <c r="AO11">
        <f t="shared" si="7"/>
        <v>0</v>
      </c>
      <c r="AP11">
        <f t="shared" si="7"/>
        <v>67.135056836319706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1334.671180451604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1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54.648363159100562</v>
      </c>
      <c r="Y12">
        <f t="shared" si="12"/>
        <v>148.70395958071185</v>
      </c>
      <c r="Z12">
        <f t="shared" si="5"/>
        <v>367.40269289251381</v>
      </c>
      <c r="AA12">
        <f t="shared" si="5"/>
        <v>130.37753299772632</v>
      </c>
      <c r="AB12">
        <f t="shared" si="5"/>
        <v>104.33571479177299</v>
      </c>
      <c r="AC12">
        <f t="shared" si="5"/>
        <v>61.402565934885089</v>
      </c>
      <c r="AD12">
        <f t="shared" si="5"/>
        <v>330.25944769578012</v>
      </c>
      <c r="AE12">
        <f t="shared" si="6"/>
        <v>280.3034254262584</v>
      </c>
      <c r="AF12">
        <f t="shared" si="6"/>
        <v>54.648363159100562</v>
      </c>
      <c r="AG12">
        <f t="shared" si="6"/>
        <v>193.68948914687266</v>
      </c>
      <c r="AH12">
        <f t="shared" si="6"/>
        <v>101.33285225114298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54.648363159100562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1086.4308277139321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39.203667072263848</v>
      </c>
      <c r="Y13">
        <f t="shared" si="12"/>
        <v>196.54775302975173</v>
      </c>
      <c r="Z13">
        <f t="shared" si="5"/>
        <v>443.78306040403618</v>
      </c>
      <c r="AA13">
        <f t="shared" si="5"/>
        <v>63.861092341359885</v>
      </c>
      <c r="AB13">
        <f t="shared" si="5"/>
        <v>161.38645342353038</v>
      </c>
      <c r="AC13">
        <f t="shared" si="5"/>
        <v>92.821736898598104</v>
      </c>
      <c r="AD13">
        <f t="shared" si="5"/>
        <v>271.38683792746298</v>
      </c>
      <c r="AE13">
        <f t="shared" si="6"/>
        <v>298.0735241290983</v>
      </c>
      <c r="AF13">
        <f t="shared" si="6"/>
        <v>39.203667072263848</v>
      </c>
      <c r="AG13">
        <f t="shared" si="6"/>
        <v>281.02668429020906</v>
      </c>
      <c r="AH13">
        <f t="shared" si="6"/>
        <v>99.706453643692129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39.203667072263848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0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779.38423046158891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37.345712636574412</v>
      </c>
      <c r="Y14">
        <f t="shared" si="12"/>
        <v>193.39930160375118</v>
      </c>
      <c r="Z14">
        <f t="shared" si="5"/>
        <v>445.39111166303866</v>
      </c>
      <c r="AA14">
        <f t="shared" si="5"/>
        <v>60.358559913118782</v>
      </c>
      <c r="AB14">
        <f t="shared" si="5"/>
        <v>163.65092353416313</v>
      </c>
      <c r="AC14">
        <f t="shared" si="5"/>
        <v>89.989601516320704</v>
      </c>
      <c r="AD14">
        <f t="shared" si="5"/>
        <v>268.18455804003884</v>
      </c>
      <c r="AE14">
        <f t="shared" si="6"/>
        <v>294.06148870438807</v>
      </c>
      <c r="AF14">
        <f t="shared" si="6"/>
        <v>37.345712636574412</v>
      </c>
      <c r="AG14">
        <f t="shared" si="6"/>
        <v>280.97857545739544</v>
      </c>
      <c r="AH14">
        <f t="shared" si="6"/>
        <v>95.813338110886761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37.345712636574412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742.44736979946492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1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24.137949509796311</v>
      </c>
      <c r="Y15">
        <f t="shared" si="12"/>
        <v>209.4466189374622</v>
      </c>
      <c r="Z15">
        <f t="shared" si="5"/>
        <v>499.84844105357809</v>
      </c>
      <c r="AA15">
        <f t="shared" si="5"/>
        <v>24.137949509796311</v>
      </c>
      <c r="AB15">
        <f t="shared" si="5"/>
        <v>218.76070747959713</v>
      </c>
      <c r="AC15">
        <f t="shared" si="5"/>
        <v>117.79603431633005</v>
      </c>
      <c r="AD15">
        <f t="shared" si="5"/>
        <v>216.23060289579092</v>
      </c>
      <c r="AE15">
        <f t="shared" si="6"/>
        <v>283.97383448770603</v>
      </c>
      <c r="AF15">
        <f t="shared" si="6"/>
        <v>82.124582055191439</v>
      </c>
      <c r="AG15">
        <f t="shared" si="6"/>
        <v>328.79285444609826</v>
      </c>
      <c r="AH15">
        <f t="shared" si="6"/>
        <v>101.46774989420575</v>
      </c>
      <c r="AN15">
        <f t="shared" si="7"/>
        <v>0</v>
      </c>
      <c r="AO15">
        <f t="shared" si="7"/>
        <v>0</v>
      </c>
      <c r="AP15">
        <f t="shared" si="7"/>
        <v>24.137949509796311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479.87187445847593</v>
      </c>
      <c r="BD15">
        <f t="shared" si="8"/>
        <v>0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1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33.459647333377291</v>
      </c>
      <c r="Y16">
        <f t="shared" si="12"/>
        <v>163.56880592559938</v>
      </c>
      <c r="Z16">
        <f t="shared" si="5"/>
        <v>453.54003664454598</v>
      </c>
      <c r="AA16">
        <f t="shared" si="5"/>
        <v>43.860628397929638</v>
      </c>
      <c r="AB16">
        <f t="shared" si="5"/>
        <v>179.76166278580297</v>
      </c>
      <c r="AC16">
        <f t="shared" si="5"/>
        <v>65.021553240286394</v>
      </c>
      <c r="AD16">
        <f t="shared" si="5"/>
        <v>247.97785489656997</v>
      </c>
      <c r="AE16">
        <f t="shared" si="6"/>
        <v>258.74434361520815</v>
      </c>
      <c r="AF16">
        <f t="shared" si="6"/>
        <v>33.459647333377291</v>
      </c>
      <c r="AG16">
        <f t="shared" si="6"/>
        <v>275.78040031150209</v>
      </c>
      <c r="AH16">
        <f t="shared" si="6"/>
        <v>61.21518828198009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33.459647333377291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665.19087207763403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1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10"/>
        <v>1</v>
      </c>
      <c r="W17">
        <f t="shared" si="4"/>
        <v>0</v>
      </c>
      <c r="X17">
        <f t="shared" si="11"/>
        <v>21.712112698100906</v>
      </c>
      <c r="Y17">
        <f t="shared" si="12"/>
        <v>313.94931683830964</v>
      </c>
      <c r="Z17">
        <f t="shared" si="5"/>
        <v>708.59366627270174</v>
      </c>
      <c r="AA17">
        <f t="shared" si="5"/>
        <v>225.795935899033</v>
      </c>
      <c r="AB17">
        <f t="shared" si="5"/>
        <v>444.02980023825711</v>
      </c>
      <c r="AC17">
        <f t="shared" si="5"/>
        <v>293.82845598614813</v>
      </c>
      <c r="AD17">
        <f t="shared" si="5"/>
        <v>21.712112698100906</v>
      </c>
      <c r="AE17">
        <f t="shared" si="6"/>
        <v>263.98495385106025</v>
      </c>
      <c r="AF17">
        <f t="shared" si="6"/>
        <v>297.35570886802554</v>
      </c>
      <c r="AG17">
        <f t="shared" si="6"/>
        <v>508.47528678416916</v>
      </c>
      <c r="AH17">
        <f t="shared" si="6"/>
        <v>251.34204434426022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21.712112698100906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431.64529011309878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1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10"/>
        <v>1</v>
      </c>
      <c r="W18">
        <f t="shared" si="4"/>
        <v>0</v>
      </c>
      <c r="X18">
        <f t="shared" si="11"/>
        <v>8.4033602071530975</v>
      </c>
      <c r="Y18">
        <f t="shared" si="12"/>
        <v>305.25932269499691</v>
      </c>
      <c r="Z18">
        <f t="shared" si="5"/>
        <v>690.17052005504547</v>
      </c>
      <c r="AA18">
        <f t="shared" si="5"/>
        <v>201.62953619592997</v>
      </c>
      <c r="AB18">
        <f t="shared" si="5"/>
        <v>421.46899334571964</v>
      </c>
      <c r="AC18">
        <f t="shared" si="5"/>
        <v>275.92514963861436</v>
      </c>
      <c r="AD18">
        <f t="shared" si="5"/>
        <v>8.4033602071530975</v>
      </c>
      <c r="AE18">
        <f t="shared" si="6"/>
        <v>269.74305588794971</v>
      </c>
      <c r="AF18">
        <f t="shared" si="6"/>
        <v>275.08908072286357</v>
      </c>
      <c r="AG18">
        <f t="shared" si="6"/>
        <v>493.79985891346456</v>
      </c>
      <c r="AH18">
        <f t="shared" si="6"/>
        <v>234.2361726214304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8.4033602071530975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167.06208672446397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10"/>
        <v>1</v>
      </c>
      <c r="W19">
        <f t="shared" si="4"/>
        <v>0</v>
      </c>
      <c r="X19">
        <f t="shared" si="11"/>
        <v>2.8749768039368897</v>
      </c>
      <c r="Y19">
        <f t="shared" si="12"/>
        <v>308.39282241365379</v>
      </c>
      <c r="Z19">
        <f t="shared" si="5"/>
        <v>695.11472575737866</v>
      </c>
      <c r="AA19">
        <f t="shared" si="5"/>
        <v>207.35996249246668</v>
      </c>
      <c r="AB19">
        <f t="shared" si="5"/>
        <v>427.02122500367852</v>
      </c>
      <c r="AC19">
        <f t="shared" si="5"/>
        <v>280.70071978450318</v>
      </c>
      <c r="AD19">
        <f t="shared" si="5"/>
        <v>2.8749768039368897</v>
      </c>
      <c r="AE19">
        <f t="shared" si="6"/>
        <v>269.96815490234468</v>
      </c>
      <c r="AF19">
        <f t="shared" si="6"/>
        <v>280.56759534204571</v>
      </c>
      <c r="AG19">
        <f t="shared" si="6"/>
        <v>498.09082943747649</v>
      </c>
      <c r="AH19">
        <f t="shared" si="6"/>
        <v>238.84912659850946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2.8749768039368897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57.15566300981444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1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10"/>
        <v>1</v>
      </c>
      <c r="W20">
        <f t="shared" si="4"/>
        <v>0</v>
      </c>
      <c r="X20">
        <f t="shared" si="11"/>
        <v>62.800819241435384</v>
      </c>
      <c r="Y20">
        <f t="shared" si="12"/>
        <v>366.53605354431289</v>
      </c>
      <c r="Z20">
        <f t="shared" si="5"/>
        <v>758.10130709917541</v>
      </c>
      <c r="AA20">
        <f t="shared" si="5"/>
        <v>269.4493665909506</v>
      </c>
      <c r="AB20">
        <f t="shared" si="5"/>
        <v>489.6152489577571</v>
      </c>
      <c r="AC20">
        <f t="shared" si="5"/>
        <v>343.55269478349072</v>
      </c>
      <c r="AD20">
        <f t="shared" si="5"/>
        <v>62.800819241435384</v>
      </c>
      <c r="AE20">
        <f t="shared" si="6"/>
        <v>312.08395008812749</v>
      </c>
      <c r="AF20">
        <f t="shared" si="6"/>
        <v>343.33486932327156</v>
      </c>
      <c r="AG20">
        <f t="shared" si="6"/>
        <v>559.95686296654367</v>
      </c>
      <c r="AH20">
        <f t="shared" si="6"/>
        <v>301.49905921020917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62.800819241435384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1248.5048423307364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0</v>
      </c>
      <c r="J21">
        <f t="shared" si="3"/>
        <v>1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6.4831409379351168</v>
      </c>
      <c r="Y21">
        <f t="shared" si="12"/>
        <v>431.51405768305295</v>
      </c>
      <c r="Z21">
        <f t="shared" si="5"/>
        <v>6.4831409379351168</v>
      </c>
      <c r="AA21">
        <f t="shared" si="5"/>
        <v>503.0232613543551</v>
      </c>
      <c r="AB21">
        <f t="shared" si="5"/>
        <v>291.46547297842613</v>
      </c>
      <c r="AC21">
        <f t="shared" si="5"/>
        <v>420.9775248926419</v>
      </c>
      <c r="AD21">
        <f t="shared" si="5"/>
        <v>701.46595195723046</v>
      </c>
      <c r="AE21">
        <f t="shared" si="6"/>
        <v>567.1437068560906</v>
      </c>
      <c r="AF21">
        <f t="shared" si="6"/>
        <v>426.43141659113849</v>
      </c>
      <c r="AG21">
        <f t="shared" si="6"/>
        <v>223.53134815739389</v>
      </c>
      <c r="AH21">
        <f t="shared" si="6"/>
        <v>463.57101289454312</v>
      </c>
      <c r="AN21">
        <f t="shared" si="7"/>
        <v>0</v>
      </c>
      <c r="AO21">
        <f t="shared" si="7"/>
        <v>6.4831409379351168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0</v>
      </c>
      <c r="BB21">
        <f t="shared" si="8"/>
        <v>128.88737682555785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0</v>
      </c>
      <c r="J22">
        <f t="shared" si="3"/>
        <v>1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15.532316351604379</v>
      </c>
      <c r="Y22">
        <f t="shared" si="12"/>
        <v>411.40926678348291</v>
      </c>
      <c r="Z22">
        <f t="shared" si="5"/>
        <v>15.532316351604379</v>
      </c>
      <c r="AA22">
        <f t="shared" si="5"/>
        <v>481.67735756717661</v>
      </c>
      <c r="AB22">
        <f t="shared" si="5"/>
        <v>270.57322712142559</v>
      </c>
      <c r="AC22">
        <f t="shared" si="5"/>
        <v>399.70947786259489</v>
      </c>
      <c r="AD22">
        <f t="shared" si="5"/>
        <v>680.15430379612121</v>
      </c>
      <c r="AE22">
        <f t="shared" si="6"/>
        <v>547.86830530736893</v>
      </c>
      <c r="AF22">
        <f t="shared" si="6"/>
        <v>405.08633070853779</v>
      </c>
      <c r="AG22">
        <f t="shared" si="6"/>
        <v>204.22746706380198</v>
      </c>
      <c r="AH22">
        <f t="shared" si="6"/>
        <v>442.33158182831454</v>
      </c>
      <c r="AN22">
        <f t="shared" si="7"/>
        <v>0</v>
      </c>
      <c r="AO22">
        <f t="shared" si="7"/>
        <v>15.532316351604379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0</v>
      </c>
      <c r="BB22">
        <f t="shared" si="8"/>
        <v>308.78852237641149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0</v>
      </c>
      <c r="J23">
        <f t="shared" si="9"/>
        <v>1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5.0154522741410137</v>
      </c>
      <c r="Y23">
        <f t="shared" si="12"/>
        <v>428.27201700285605</v>
      </c>
      <c r="Z23">
        <f t="shared" si="12"/>
        <v>5.0154522741410137</v>
      </c>
      <c r="AA23">
        <f t="shared" si="12"/>
        <v>501.52883407540878</v>
      </c>
      <c r="AB23">
        <f t="shared" si="12"/>
        <v>290.83612225966823</v>
      </c>
      <c r="AC23">
        <f t="shared" si="12"/>
        <v>418.84306117369221</v>
      </c>
      <c r="AD23">
        <f t="shared" si="12"/>
        <v>699.43529591783306</v>
      </c>
      <c r="AE23">
        <f t="shared" si="12"/>
        <v>563.49317594758259</v>
      </c>
      <c r="AF23">
        <f t="shared" si="12"/>
        <v>424.94552576719167</v>
      </c>
      <c r="AG23">
        <f t="shared" si="12"/>
        <v>219.96217675488481</v>
      </c>
      <c r="AH23">
        <f t="shared" si="12"/>
        <v>461.37028103366129</v>
      </c>
      <c r="AN23">
        <f t="shared" si="7"/>
        <v>0</v>
      </c>
      <c r="AO23">
        <f t="shared" si="7"/>
        <v>5.0154522741410137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0</v>
      </c>
      <c r="BB23">
        <f t="shared" si="8"/>
        <v>99.709152306922022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1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68.28345896267237</v>
      </c>
      <c r="Y24">
        <f t="shared" si="12"/>
        <v>277.94079486545161</v>
      </c>
      <c r="Z24">
        <f t="shared" si="12"/>
        <v>150.09551841553537</v>
      </c>
      <c r="AA24">
        <f>SQRT((AA$3-$E24)^2+(AA$4-$F24)^2)</f>
        <v>376.46433600901986</v>
      </c>
      <c r="AB24">
        <f t="shared" si="12"/>
        <v>198.37789054607103</v>
      </c>
      <c r="AC24">
        <f t="shared" si="12"/>
        <v>283.48874262292344</v>
      </c>
      <c r="AD24">
        <f t="shared" si="12"/>
        <v>562.51736376541612</v>
      </c>
      <c r="AE24">
        <f t="shared" si="12"/>
        <v>410.93090742969912</v>
      </c>
      <c r="AF24">
        <f t="shared" si="12"/>
        <v>302.10695803063493</v>
      </c>
      <c r="AG24">
        <f t="shared" si="12"/>
        <v>68.28345896267237</v>
      </c>
      <c r="AH24">
        <f t="shared" si="12"/>
        <v>324.07624351881032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68.28345896267237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1357.5018637613564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0</v>
      </c>
      <c r="J25">
        <f t="shared" si="9"/>
        <v>1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3.5824164816564146</v>
      </c>
      <c r="Y25">
        <f>SQRT((Y$3-$E25)^2+(Y$4-$F25)^2)</f>
        <v>428.09169467015784</v>
      </c>
      <c r="Z25">
        <f t="shared" si="12"/>
        <v>3.5824164816564146</v>
      </c>
      <c r="AA25">
        <f t="shared" si="12"/>
        <v>499.25441999532472</v>
      </c>
      <c r="AB25">
        <f t="shared" si="12"/>
        <v>287.71091596961037</v>
      </c>
      <c r="AC25">
        <f t="shared" si="12"/>
        <v>417.27012591284029</v>
      </c>
      <c r="AD25">
        <f t="shared" si="12"/>
        <v>697.74242069057937</v>
      </c>
      <c r="AE25">
        <f t="shared" si="12"/>
        <v>563.89953642662067</v>
      </c>
      <c r="AF25">
        <f t="shared" si="12"/>
        <v>422.66240921996973</v>
      </c>
      <c r="AG25">
        <f t="shared" si="12"/>
        <v>220.26176208042077</v>
      </c>
      <c r="AH25">
        <f t="shared" si="12"/>
        <v>459.87336880422185</v>
      </c>
      <c r="AN25">
        <f t="shared" si="7"/>
        <v>0</v>
      </c>
      <c r="AO25">
        <f t="shared" si="7"/>
        <v>3.5824164816564146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0</v>
      </c>
      <c r="BB25">
        <f t="shared" si="8"/>
        <v>71.219840419572932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0</v>
      </c>
      <c r="J26">
        <f t="shared" si="9"/>
        <v>1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0.31341123298043816</v>
      </c>
      <c r="Y26">
        <f t="shared" si="12"/>
        <v>424.72687220985347</v>
      </c>
      <c r="Z26">
        <f t="shared" si="12"/>
        <v>0.31341123298043816</v>
      </c>
      <c r="AA26">
        <f t="shared" si="12"/>
        <v>496.83639967037118</v>
      </c>
      <c r="AB26">
        <f t="shared" si="12"/>
        <v>285.83424582351586</v>
      </c>
      <c r="AC26">
        <f t="shared" si="12"/>
        <v>414.47724905054758</v>
      </c>
      <c r="AD26">
        <f t="shared" si="12"/>
        <v>695.01266280351069</v>
      </c>
      <c r="AE26">
        <f t="shared" si="12"/>
        <v>560.35780369298413</v>
      </c>
      <c r="AF26">
        <f t="shared" si="12"/>
        <v>420.2482051961066</v>
      </c>
      <c r="AG26">
        <f t="shared" si="12"/>
        <v>216.74068100494384</v>
      </c>
      <c r="AH26">
        <f t="shared" si="12"/>
        <v>457.04449376180327</v>
      </c>
      <c r="AN26">
        <f t="shared" si="7"/>
        <v>0</v>
      </c>
      <c r="AO26">
        <f t="shared" si="7"/>
        <v>0.31341123298043816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0</v>
      </c>
      <c r="BB26">
        <f t="shared" si="8"/>
        <v>6.2307378588900741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66.101755141068878</v>
      </c>
      <c r="Y27">
        <f t="shared" si="12"/>
        <v>66.101755141068878</v>
      </c>
      <c r="Z27">
        <f t="shared" si="12"/>
        <v>363.09508023628962</v>
      </c>
      <c r="AA27">
        <f t="shared" si="12"/>
        <v>190.72960903893789</v>
      </c>
      <c r="AB27">
        <f t="shared" si="12"/>
        <v>174.80806781271997</v>
      </c>
      <c r="AC27">
        <f t="shared" si="12"/>
        <v>89.871278505881776</v>
      </c>
      <c r="AD27">
        <f t="shared" si="12"/>
        <v>348.78637121581585</v>
      </c>
      <c r="AE27">
        <f t="shared" si="12"/>
        <v>210.51602392284127</v>
      </c>
      <c r="AF27">
        <f t="shared" si="12"/>
        <v>138.01478328230795</v>
      </c>
      <c r="AG27">
        <f t="shared" si="12"/>
        <v>151.67048112313765</v>
      </c>
      <c r="AH27">
        <f t="shared" si="12"/>
        <v>118.35476213147889</v>
      </c>
      <c r="AN27">
        <f t="shared" si="7"/>
        <v>66.101755141068878</v>
      </c>
      <c r="AO27">
        <f t="shared" si="7"/>
        <v>363.09508023628962</v>
      </c>
      <c r="AP27">
        <f t="shared" si="7"/>
        <v>190.72960903893789</v>
      </c>
      <c r="AQ27">
        <f t="shared" si="7"/>
        <v>174.80806781271997</v>
      </c>
      <c r="AR27">
        <f t="shared" si="7"/>
        <v>89.871278505881776</v>
      </c>
      <c r="AS27">
        <f t="shared" si="7"/>
        <v>348.78637121581585</v>
      </c>
      <c r="AT27">
        <f t="shared" si="7"/>
        <v>210.51602392284127</v>
      </c>
      <c r="AU27">
        <f t="shared" si="7"/>
        <v>138.01478328230795</v>
      </c>
      <c r="AV27">
        <f t="shared" si="7"/>
        <v>151.67048112313765</v>
      </c>
      <c r="AW27">
        <f t="shared" si="7"/>
        <v>118.35476213147889</v>
      </c>
      <c r="BA27">
        <f t="shared" ref="BA27:BJ27" si="13">IF(I4&gt;0, AN27*$BQ$5,0)</f>
        <v>0</v>
      </c>
      <c r="BB27">
        <f t="shared" si="13"/>
        <v>12262.490993717933</v>
      </c>
      <c r="BC27">
        <f t="shared" si="13"/>
        <v>6441.3434397218925</v>
      </c>
      <c r="BD27">
        <f t="shared" si="13"/>
        <v>0</v>
      </c>
      <c r="BE27">
        <f t="shared" si="13"/>
        <v>0</v>
      </c>
      <c r="BF27">
        <f t="shared" si="13"/>
        <v>11779.255540951382</v>
      </c>
      <c r="BG27">
        <f t="shared" si="13"/>
        <v>0</v>
      </c>
      <c r="BH27">
        <f t="shared" si="13"/>
        <v>4661.051964399725</v>
      </c>
      <c r="BI27">
        <f t="shared" si="13"/>
        <v>5122.2338445759451</v>
      </c>
      <c r="BJ27">
        <f t="shared" si="13"/>
        <v>0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51499.408072457256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0</v>
      </c>
      <c r="AN31">
        <f>IF(I$4&gt;0,AN4,0)</f>
        <v>0</v>
      </c>
      <c r="AO31">
        <f>IF(J$4&gt;0,AO3,0)</f>
        <v>-105.90482979056586</v>
      </c>
      <c r="AP31">
        <f>IF(J$4&gt;0,AO4,0)</f>
        <v>-347.30707496224272</v>
      </c>
      <c r="AQ31">
        <f>IF(K$4&gt;0,AP3,0)</f>
        <v>181.63111683401087</v>
      </c>
      <c r="AR31">
        <f>IF(K$4&gt;0,AP4,0)</f>
        <v>58.205851611122341</v>
      </c>
      <c r="AS31">
        <f>IF(L$4&gt;0,AQ3,0)</f>
        <v>0</v>
      </c>
      <c r="AT31">
        <f>IF(L$4&gt;0,AQ4,0)</f>
        <v>0</v>
      </c>
      <c r="AU31">
        <f>IF(M$4&gt;0,AR3,0)</f>
        <v>0</v>
      </c>
      <c r="AV31">
        <f>IF(M$4&gt;0,AR4,0)</f>
        <v>0</v>
      </c>
      <c r="AW31">
        <f>IF(N$4&gt;0,AS3,0)</f>
        <v>232.2224157174519</v>
      </c>
      <c r="AX31">
        <f>IF(N$4&gt;0,AS4,0)</f>
        <v>260.23966335715977</v>
      </c>
      <c r="AY31">
        <f>IF(O$4&gt;0,AT3,0)</f>
        <v>0</v>
      </c>
      <c r="AZ31">
        <f>IF(O$4&gt;0,AT4,0)</f>
        <v>0</v>
      </c>
      <c r="BA31">
        <f>IF(P$4&gt;0,AU3,0)</f>
        <v>137.93475310452601</v>
      </c>
      <c r="BB31">
        <f>IF(P$4&gt;0,AU4,0)</f>
        <v>-4.6993925624362305</v>
      </c>
      <c r="BC31">
        <f>IF(Q$4&gt;0,AV3,0)</f>
        <v>-73.463884568349329</v>
      </c>
      <c r="BD31">
        <f>IF(Q$4&gt;0,AV4,0)</f>
        <v>-132.69134300417755</v>
      </c>
      <c r="BE31">
        <f>IF(R$4&gt;0,AW3,0)</f>
        <v>0</v>
      </c>
      <c r="BF31">
        <f>IF(R$4&gt;0,AW4,0)</f>
        <v>0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138.75050329929246</v>
      </c>
      <c r="BB34">
        <f>IF(P7=1,$F7,0)</f>
        <v>0.99463511999996768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187.15555025761509</v>
      </c>
      <c r="AR35">
        <f t="shared" ref="AR35:AR53" si="20">IF(K8=1,$F8,0)</f>
        <v>25.742837039999788</v>
      </c>
      <c r="AS35">
        <f t="shared" ref="AS35:AS53" si="21">IF(L8=1,$E8,0)</f>
        <v>0</v>
      </c>
      <c r="AT35">
        <f t="shared" ref="AT35:AT53" si="22">IF(L8=1,$F8,0)</f>
        <v>0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197.31262144035065</v>
      </c>
      <c r="AR36">
        <f t="shared" si="20"/>
        <v>36.618670370400125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145.3292280110459</v>
      </c>
      <c r="BB37">
        <f t="shared" si="29"/>
        <v>-52.870402627200185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178.22108152485387</v>
      </c>
      <c r="AR38">
        <f t="shared" si="20"/>
        <v>125.25424842719976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97.242455849967683</v>
      </c>
      <c r="BB39">
        <f t="shared" si="29"/>
        <v>-41.176516080000013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177.1303169836857</v>
      </c>
      <c r="BB40">
        <f t="shared" si="29"/>
        <v>-5.4964396800000443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175.1681896325675</v>
      </c>
      <c r="BB41">
        <f t="shared" si="29"/>
        <v>-1.8056999999999368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202.49217255065452</v>
      </c>
      <c r="AR42">
        <f t="shared" si="20"/>
        <v>46.062665829600043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152.48255061688815</v>
      </c>
      <c r="BB43">
        <f t="shared" si="29"/>
        <v>25.432145519999786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223.4416511504169</v>
      </c>
      <c r="AX44">
        <f t="shared" si="25"/>
        <v>280.09700485680008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0</v>
      </c>
      <c r="BF44">
        <f t="shared" si="33"/>
        <v>0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235.50617196959516</v>
      </c>
      <c r="AX45">
        <f t="shared" si="25"/>
        <v>252.50445762959995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0</v>
      </c>
      <c r="BF45">
        <f t="shared" si="33"/>
        <v>0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234.63561711998963</v>
      </c>
      <c r="AX46">
        <f t="shared" si="25"/>
        <v>258.67698917040008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0</v>
      </c>
      <c r="BF46">
        <f t="shared" si="33"/>
        <v>0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262.61113273228921</v>
      </c>
      <c r="AX47">
        <f t="shared" si="25"/>
        <v>315.19845497040012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0</v>
      </c>
      <c r="BF47">
        <f t="shared" si="33"/>
        <v>0</v>
      </c>
    </row>
    <row r="48" spans="31:58" ht="15.6" x14ac:dyDescent="0.3">
      <c r="AL48" s="3">
        <v>15</v>
      </c>
      <c r="AM48">
        <f t="shared" si="15"/>
        <v>0</v>
      </c>
      <c r="AN48">
        <f t="shared" si="16"/>
        <v>0</v>
      </c>
      <c r="AO48">
        <f t="shared" si="17"/>
        <v>-107.14172175511503</v>
      </c>
      <c r="AP48">
        <f t="shared" si="18"/>
        <v>-353.67113142719995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0</v>
      </c>
      <c r="AN49">
        <f t="shared" si="16"/>
        <v>0</v>
      </c>
      <c r="AO49">
        <f t="shared" si="17"/>
        <v>-95.561312729579242</v>
      </c>
      <c r="AP49">
        <f t="shared" si="18"/>
        <v>-335.71981877040008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16" t="s">
        <v>49</v>
      </c>
      <c r="AL50" s="3">
        <v>17</v>
      </c>
      <c r="AM50">
        <f t="shared" si="15"/>
        <v>0</v>
      </c>
      <c r="AN50">
        <f t="shared" si="16"/>
        <v>0</v>
      </c>
      <c r="AO50">
        <f t="shared" si="17"/>
        <v>-110.4007282802485</v>
      </c>
      <c r="AP50">
        <f t="shared" si="18"/>
        <v>-349.53005905680021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75" customHeight="1" x14ac:dyDescent="0.3">
      <c r="AE51" s="116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-94.533312502294947</v>
      </c>
      <c r="BD51">
        <f t="shared" si="31"/>
        <v>-197.64294017039998</v>
      </c>
      <c r="BE51">
        <f t="shared" si="32"/>
        <v>0</v>
      </c>
      <c r="BF51">
        <f t="shared" si="33"/>
        <v>0</v>
      </c>
    </row>
    <row r="52" spans="31:58" ht="15.6" x14ac:dyDescent="0.3">
      <c r="AE52" s="116"/>
      <c r="AL52" s="3">
        <v>19</v>
      </c>
      <c r="AM52">
        <f t="shared" si="15"/>
        <v>0</v>
      </c>
      <c r="AN52">
        <f t="shared" si="16"/>
        <v>0</v>
      </c>
      <c r="AO52">
        <f t="shared" si="17"/>
        <v>-104.79527278289937</v>
      </c>
      <c r="AP52">
        <f t="shared" si="18"/>
        <v>-350.71333260000029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51499.408072457256</v>
      </c>
      <c r="AL53" s="3">
        <v>20</v>
      </c>
      <c r="AM53">
        <f t="shared" si="15"/>
        <v>0</v>
      </c>
      <c r="AN53">
        <f t="shared" si="16"/>
        <v>0</v>
      </c>
      <c r="AO53">
        <f t="shared" si="17"/>
        <v>-105.87265507952158</v>
      </c>
      <c r="AP53">
        <f t="shared" si="18"/>
        <v>-346.9953196272001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0</v>
      </c>
      <c r="AN58">
        <f t="shared" ref="AN58:AN82" si="35">IF(I$4&gt;0,AN$31+$AK$3*SIN($AL58),0)</f>
        <v>0</v>
      </c>
      <c r="AO58">
        <f t="shared" ref="AO58:AO82" si="36">IF(J$4&gt;0,AO$31+$AK$3*COS($AL58),0)</f>
        <v>-35.904829790565856</v>
      </c>
      <c r="AP58">
        <f t="shared" ref="AP58:AP82" si="37">IF(J$4&gt;0,AP$31+$AK$3*SIN($AL58),0)</f>
        <v>-347.30707496224272</v>
      </c>
      <c r="AQ58">
        <f t="shared" ref="AQ58:AQ82" si="38">IF(K$4&gt;0,AQ$31+$AK$3*COS($AL58),0)</f>
        <v>251.63111683401087</v>
      </c>
      <c r="AR58">
        <f t="shared" ref="AR58:AR82" si="39">IF(K$4&gt;0,AR$31+$AK$3*SIN($AL58),0)</f>
        <v>58.205851611122341</v>
      </c>
      <c r="AS58">
        <f t="shared" ref="AS58:AS82" si="40">IF(L$4&gt;0,AS$31+$AK$3*COS($AL58),0)</f>
        <v>0</v>
      </c>
      <c r="AT58">
        <f t="shared" ref="AT58:AT82" si="41">IF(L$4&gt;0,AT$31+$AK$3*SIN($AL58),0)</f>
        <v>0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302.2224157174519</v>
      </c>
      <c r="AX58">
        <f t="shared" ref="AX58:AX82" si="45">IF(N$4&gt;0,AX$31+$AK$3*SIN($AL58),0)</f>
        <v>260.23966335715977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207.93475310452601</v>
      </c>
      <c r="BB58">
        <f t="shared" ref="BB58:BB82" si="49">IF(P$4&gt;0,BB$31+$AK$3*SIN($AL58),0)</f>
        <v>-4.6993925624362305</v>
      </c>
      <c r="BC58">
        <f t="shared" ref="BC58:BC82" si="50">IF(Q$4&gt;0,BC$31+$AK$3*COS($AL58),0)</f>
        <v>-3.4638845683493287</v>
      </c>
      <c r="BD58">
        <f t="shared" ref="BD58:BD82" si="51">IF(Q$4&gt;0,BD$31+$AK$3*SIN($AL58),0)</f>
        <v>-132.69134300417755</v>
      </c>
      <c r="BE58">
        <f t="shared" ref="BE58:BE82" si="52">IF(R$4&gt;0,BE$31+$AK$3*COS($AL58),0)</f>
        <v>0</v>
      </c>
      <c r="BF58">
        <f t="shared" ref="BF58:BF82" si="53">IF(R$4&gt;0,BF$31+$AK$3*SIN($AL58),0)</f>
        <v>0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0</v>
      </c>
      <c r="AN59">
        <f t="shared" si="35"/>
        <v>0</v>
      </c>
      <c r="AO59">
        <f t="shared" si="36"/>
        <v>-38.290021950331081</v>
      </c>
      <c r="AP59">
        <f t="shared" si="37"/>
        <v>-329.18974180506626</v>
      </c>
      <c r="AQ59">
        <f t="shared" si="38"/>
        <v>249.24592467424566</v>
      </c>
      <c r="AR59">
        <f t="shared" si="39"/>
        <v>76.323184768298802</v>
      </c>
      <c r="AS59">
        <f t="shared" si="40"/>
        <v>0</v>
      </c>
      <c r="AT59">
        <f t="shared" si="41"/>
        <v>0</v>
      </c>
      <c r="AU59">
        <f t="shared" si="42"/>
        <v>0</v>
      </c>
      <c r="AV59">
        <f t="shared" si="43"/>
        <v>0</v>
      </c>
      <c r="AW59">
        <f t="shared" si="44"/>
        <v>299.83722355768668</v>
      </c>
      <c r="AX59">
        <f t="shared" si="45"/>
        <v>278.35699651433623</v>
      </c>
      <c r="AY59">
        <f t="shared" si="46"/>
        <v>0</v>
      </c>
      <c r="AZ59">
        <f t="shared" si="47"/>
        <v>0</v>
      </c>
      <c r="BA59">
        <f t="shared" si="48"/>
        <v>205.5495609447608</v>
      </c>
      <c r="BB59">
        <f t="shared" si="49"/>
        <v>13.417940594740223</v>
      </c>
      <c r="BC59">
        <f t="shared" si="50"/>
        <v>-5.8490767281145537</v>
      </c>
      <c r="BD59">
        <f t="shared" si="51"/>
        <v>-114.57400984700109</v>
      </c>
      <c r="BE59">
        <f t="shared" si="52"/>
        <v>0</v>
      </c>
      <c r="BF59">
        <f t="shared" si="53"/>
        <v>0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0</v>
      </c>
      <c r="AN60">
        <f t="shared" si="35"/>
        <v>0</v>
      </c>
      <c r="AO60">
        <f t="shared" si="36"/>
        <v>-45.283051525655146</v>
      </c>
      <c r="AP60">
        <f t="shared" si="37"/>
        <v>-312.30707496224272</v>
      </c>
      <c r="AQ60">
        <f t="shared" si="38"/>
        <v>242.25289509892158</v>
      </c>
      <c r="AR60">
        <f t="shared" si="39"/>
        <v>93.205851611122341</v>
      </c>
      <c r="AS60">
        <f t="shared" si="40"/>
        <v>0</v>
      </c>
      <c r="AT60">
        <f t="shared" si="41"/>
        <v>0</v>
      </c>
      <c r="AU60">
        <f t="shared" si="42"/>
        <v>0</v>
      </c>
      <c r="AV60">
        <f t="shared" si="43"/>
        <v>0</v>
      </c>
      <c r="AW60">
        <f t="shared" si="44"/>
        <v>292.84419398236258</v>
      </c>
      <c r="AX60">
        <f t="shared" si="45"/>
        <v>295.23966335715977</v>
      </c>
      <c r="AY60">
        <f t="shared" si="46"/>
        <v>0</v>
      </c>
      <c r="AZ60">
        <f t="shared" si="47"/>
        <v>0</v>
      </c>
      <c r="BA60">
        <f t="shared" si="48"/>
        <v>198.55653136943673</v>
      </c>
      <c r="BB60">
        <f t="shared" si="49"/>
        <v>30.300607437563762</v>
      </c>
      <c r="BC60">
        <f t="shared" si="50"/>
        <v>-12.842106303438619</v>
      </c>
      <c r="BD60">
        <f t="shared" si="51"/>
        <v>-97.691343004177554</v>
      </c>
      <c r="BE60">
        <f t="shared" si="52"/>
        <v>0</v>
      </c>
      <c r="BF60">
        <f t="shared" si="53"/>
        <v>0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0</v>
      </c>
      <c r="AN61">
        <f t="shared" si="35"/>
        <v>0</v>
      </c>
      <c r="AO61">
        <f t="shared" si="36"/>
        <v>-56.407355107507527</v>
      </c>
      <c r="AP61">
        <f t="shared" si="37"/>
        <v>-297.80960027918439</v>
      </c>
      <c r="AQ61">
        <f t="shared" si="38"/>
        <v>231.1285915170692</v>
      </c>
      <c r="AR61">
        <f t="shared" si="39"/>
        <v>107.70332629418067</v>
      </c>
      <c r="AS61">
        <f t="shared" si="40"/>
        <v>0</v>
      </c>
      <c r="AT61">
        <f t="shared" si="41"/>
        <v>0</v>
      </c>
      <c r="AU61">
        <f t="shared" si="42"/>
        <v>0</v>
      </c>
      <c r="AV61">
        <f t="shared" si="43"/>
        <v>0</v>
      </c>
      <c r="AW61">
        <f t="shared" si="44"/>
        <v>281.71989040051022</v>
      </c>
      <c r="AX61">
        <f t="shared" si="45"/>
        <v>309.7371380402181</v>
      </c>
      <c r="AY61">
        <f t="shared" si="46"/>
        <v>0</v>
      </c>
      <c r="AZ61">
        <f t="shared" si="47"/>
        <v>0</v>
      </c>
      <c r="BA61">
        <f t="shared" si="48"/>
        <v>187.43222778758434</v>
      </c>
      <c r="BB61">
        <f t="shared" si="49"/>
        <v>44.798082120622091</v>
      </c>
      <c r="BC61">
        <f t="shared" si="50"/>
        <v>-23.966409885291</v>
      </c>
      <c r="BD61">
        <f t="shared" si="51"/>
        <v>-83.193868321119226</v>
      </c>
      <c r="BE61">
        <f t="shared" si="52"/>
        <v>0</v>
      </c>
      <c r="BF61">
        <f t="shared" si="53"/>
        <v>0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0</v>
      </c>
      <c r="AN62">
        <f t="shared" si="35"/>
        <v>0</v>
      </c>
      <c r="AO62">
        <f t="shared" si="36"/>
        <v>-70.904829790565856</v>
      </c>
      <c r="AP62">
        <f t="shared" si="37"/>
        <v>-286.68529669733203</v>
      </c>
      <c r="AQ62">
        <f t="shared" si="38"/>
        <v>216.63111683401087</v>
      </c>
      <c r="AR62">
        <f t="shared" si="39"/>
        <v>118.82762987603304</v>
      </c>
      <c r="AS62">
        <f t="shared" si="40"/>
        <v>0</v>
      </c>
      <c r="AT62">
        <f t="shared" si="41"/>
        <v>0</v>
      </c>
      <c r="AU62">
        <f t="shared" si="42"/>
        <v>0</v>
      </c>
      <c r="AV62">
        <f t="shared" si="43"/>
        <v>0</v>
      </c>
      <c r="AW62">
        <f t="shared" si="44"/>
        <v>267.2224157174519</v>
      </c>
      <c r="AX62">
        <f t="shared" si="45"/>
        <v>320.86144162207046</v>
      </c>
      <c r="AY62">
        <f t="shared" si="46"/>
        <v>0</v>
      </c>
      <c r="AZ62">
        <f t="shared" si="47"/>
        <v>0</v>
      </c>
      <c r="BA62">
        <f t="shared" si="48"/>
        <v>172.93475310452601</v>
      </c>
      <c r="BB62">
        <f t="shared" si="49"/>
        <v>55.922385702474472</v>
      </c>
      <c r="BC62">
        <f t="shared" si="50"/>
        <v>-38.463884568349322</v>
      </c>
      <c r="BD62">
        <f t="shared" si="51"/>
        <v>-72.069564739266852</v>
      </c>
      <c r="BE62">
        <f t="shared" si="52"/>
        <v>0</v>
      </c>
      <c r="BF62">
        <f t="shared" si="53"/>
        <v>0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0</v>
      </c>
      <c r="AN63">
        <f t="shared" si="35"/>
        <v>0</v>
      </c>
      <c r="AO63">
        <f t="shared" si="36"/>
        <v>-87.787496633389395</v>
      </c>
      <c r="AP63">
        <f t="shared" si="37"/>
        <v>-279.69226712200793</v>
      </c>
      <c r="AQ63">
        <f t="shared" si="38"/>
        <v>199.74844999118733</v>
      </c>
      <c r="AR63">
        <f t="shared" si="39"/>
        <v>125.82065945135712</v>
      </c>
      <c r="AS63">
        <f t="shared" si="40"/>
        <v>0</v>
      </c>
      <c r="AT63">
        <f t="shared" si="41"/>
        <v>0</v>
      </c>
      <c r="AU63">
        <f t="shared" si="42"/>
        <v>0</v>
      </c>
      <c r="AV63">
        <f t="shared" si="43"/>
        <v>0</v>
      </c>
      <c r="AW63">
        <f t="shared" si="44"/>
        <v>250.33974887462836</v>
      </c>
      <c r="AX63">
        <f t="shared" si="45"/>
        <v>327.85447119739456</v>
      </c>
      <c r="AY63">
        <f t="shared" si="46"/>
        <v>0</v>
      </c>
      <c r="AZ63">
        <f t="shared" si="47"/>
        <v>0</v>
      </c>
      <c r="BA63">
        <f t="shared" si="48"/>
        <v>156.05208626170247</v>
      </c>
      <c r="BB63">
        <f t="shared" si="49"/>
        <v>62.915415277798544</v>
      </c>
      <c r="BC63">
        <f t="shared" si="50"/>
        <v>-55.346551411172861</v>
      </c>
      <c r="BD63">
        <f t="shared" si="51"/>
        <v>-65.076535163942779</v>
      </c>
      <c r="BE63">
        <f t="shared" si="52"/>
        <v>0</v>
      </c>
      <c r="BF63">
        <f t="shared" si="53"/>
        <v>0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0</v>
      </c>
      <c r="AN64">
        <f t="shared" si="35"/>
        <v>0</v>
      </c>
      <c r="AO64">
        <f t="shared" si="36"/>
        <v>-105.90482979056586</v>
      </c>
      <c r="AP64">
        <f t="shared" si="37"/>
        <v>-277.30707496224272</v>
      </c>
      <c r="AQ64">
        <f t="shared" si="38"/>
        <v>181.63111683401087</v>
      </c>
      <c r="AR64">
        <f t="shared" si="39"/>
        <v>128.20585161112234</v>
      </c>
      <c r="AS64">
        <f t="shared" si="40"/>
        <v>0</v>
      </c>
      <c r="AT64">
        <f t="shared" si="41"/>
        <v>0</v>
      </c>
      <c r="AU64">
        <f t="shared" si="42"/>
        <v>0</v>
      </c>
      <c r="AV64">
        <f t="shared" si="43"/>
        <v>0</v>
      </c>
      <c r="AW64">
        <f t="shared" si="44"/>
        <v>232.2224157174519</v>
      </c>
      <c r="AX64">
        <f t="shared" si="45"/>
        <v>330.23966335715977</v>
      </c>
      <c r="AY64">
        <f t="shared" si="46"/>
        <v>0</v>
      </c>
      <c r="AZ64">
        <f t="shared" si="47"/>
        <v>0</v>
      </c>
      <c r="BA64">
        <f t="shared" si="48"/>
        <v>137.93475310452601</v>
      </c>
      <c r="BB64">
        <f t="shared" si="49"/>
        <v>65.30060743756377</v>
      </c>
      <c r="BC64">
        <f t="shared" si="50"/>
        <v>-73.463884568349329</v>
      </c>
      <c r="BD64">
        <f t="shared" si="51"/>
        <v>-62.691343004177554</v>
      </c>
      <c r="BE64">
        <f t="shared" si="52"/>
        <v>0</v>
      </c>
      <c r="BF64">
        <f t="shared" si="53"/>
        <v>0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0</v>
      </c>
      <c r="AN65">
        <f t="shared" si="35"/>
        <v>0</v>
      </c>
      <c r="AO65">
        <f t="shared" si="36"/>
        <v>-124.0221629477423</v>
      </c>
      <c r="AP65">
        <f t="shared" si="37"/>
        <v>-279.69226712200793</v>
      </c>
      <c r="AQ65">
        <f t="shared" si="38"/>
        <v>163.51378367683444</v>
      </c>
      <c r="AR65">
        <f t="shared" si="39"/>
        <v>125.82065945135712</v>
      </c>
      <c r="AS65">
        <f t="shared" si="40"/>
        <v>0</v>
      </c>
      <c r="AT65">
        <f t="shared" si="41"/>
        <v>0</v>
      </c>
      <c r="AU65">
        <f t="shared" si="42"/>
        <v>0</v>
      </c>
      <c r="AV65">
        <f t="shared" si="43"/>
        <v>0</v>
      </c>
      <c r="AW65">
        <f t="shared" si="44"/>
        <v>214.10508256027546</v>
      </c>
      <c r="AX65">
        <f t="shared" si="45"/>
        <v>327.85447119739456</v>
      </c>
      <c r="AY65">
        <f t="shared" si="46"/>
        <v>0</v>
      </c>
      <c r="AZ65">
        <f t="shared" si="47"/>
        <v>0</v>
      </c>
      <c r="BA65">
        <f t="shared" si="48"/>
        <v>119.81741994734956</v>
      </c>
      <c r="BB65">
        <f t="shared" si="49"/>
        <v>62.915415277798544</v>
      </c>
      <c r="BC65">
        <f t="shared" si="50"/>
        <v>-91.581217725525775</v>
      </c>
      <c r="BD65">
        <f t="shared" si="51"/>
        <v>-65.076535163942779</v>
      </c>
      <c r="BE65">
        <f t="shared" si="52"/>
        <v>0</v>
      </c>
      <c r="BF65">
        <f t="shared" si="53"/>
        <v>0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0</v>
      </c>
      <c r="AN66">
        <f t="shared" si="35"/>
        <v>0</v>
      </c>
      <c r="AO66">
        <f t="shared" si="36"/>
        <v>-140.90482979056583</v>
      </c>
      <c r="AP66">
        <f t="shared" si="37"/>
        <v>-286.68529669733203</v>
      </c>
      <c r="AQ66">
        <f t="shared" si="38"/>
        <v>146.63111683401087</v>
      </c>
      <c r="AR66">
        <f t="shared" si="39"/>
        <v>118.82762987603306</v>
      </c>
      <c r="AS66">
        <f t="shared" si="40"/>
        <v>0</v>
      </c>
      <c r="AT66">
        <f t="shared" si="41"/>
        <v>0</v>
      </c>
      <c r="AU66">
        <f t="shared" si="42"/>
        <v>0</v>
      </c>
      <c r="AV66">
        <f t="shared" si="43"/>
        <v>0</v>
      </c>
      <c r="AW66">
        <f t="shared" si="44"/>
        <v>197.2224157174519</v>
      </c>
      <c r="AX66">
        <f t="shared" si="45"/>
        <v>320.86144162207046</v>
      </c>
      <c r="AY66">
        <f t="shared" si="46"/>
        <v>0</v>
      </c>
      <c r="AZ66">
        <f t="shared" si="47"/>
        <v>0</v>
      </c>
      <c r="BA66">
        <f t="shared" si="48"/>
        <v>102.93475310452602</v>
      </c>
      <c r="BB66">
        <f t="shared" si="49"/>
        <v>55.922385702474479</v>
      </c>
      <c r="BC66">
        <f t="shared" si="50"/>
        <v>-108.46388456834931</v>
      </c>
      <c r="BD66">
        <f t="shared" si="51"/>
        <v>-72.069564739266838</v>
      </c>
      <c r="BE66">
        <f t="shared" si="52"/>
        <v>0</v>
      </c>
      <c r="BF66">
        <f t="shared" si="53"/>
        <v>0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0</v>
      </c>
      <c r="AN67">
        <f t="shared" si="35"/>
        <v>0</v>
      </c>
      <c r="AO67">
        <f t="shared" si="36"/>
        <v>-155.40230447362418</v>
      </c>
      <c r="AP67">
        <f t="shared" si="37"/>
        <v>-297.80960027918439</v>
      </c>
      <c r="AQ67">
        <f t="shared" si="38"/>
        <v>132.13364215095254</v>
      </c>
      <c r="AR67">
        <f t="shared" si="39"/>
        <v>107.70332629418067</v>
      </c>
      <c r="AS67">
        <f t="shared" si="40"/>
        <v>0</v>
      </c>
      <c r="AT67">
        <f t="shared" si="41"/>
        <v>0</v>
      </c>
      <c r="AU67">
        <f t="shared" si="42"/>
        <v>0</v>
      </c>
      <c r="AV67">
        <f t="shared" si="43"/>
        <v>0</v>
      </c>
      <c r="AW67">
        <f t="shared" si="44"/>
        <v>182.72494103439357</v>
      </c>
      <c r="AX67">
        <f t="shared" si="45"/>
        <v>309.7371380402181</v>
      </c>
      <c r="AY67">
        <f t="shared" si="46"/>
        <v>0</v>
      </c>
      <c r="AZ67">
        <f t="shared" si="47"/>
        <v>0</v>
      </c>
      <c r="BA67">
        <f t="shared" si="48"/>
        <v>88.437278421467681</v>
      </c>
      <c r="BB67">
        <f t="shared" si="49"/>
        <v>44.798082120622098</v>
      </c>
      <c r="BC67">
        <f t="shared" si="50"/>
        <v>-122.96135925140766</v>
      </c>
      <c r="BD67">
        <f t="shared" si="51"/>
        <v>-83.193868321119226</v>
      </c>
      <c r="BE67">
        <f t="shared" si="52"/>
        <v>0</v>
      </c>
      <c r="BF67">
        <f t="shared" si="53"/>
        <v>0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0</v>
      </c>
      <c r="AN68">
        <f t="shared" si="35"/>
        <v>0</v>
      </c>
      <c r="AO68">
        <f t="shared" si="36"/>
        <v>-166.52660805547654</v>
      </c>
      <c r="AP68">
        <f t="shared" si="37"/>
        <v>-312.30707496224272</v>
      </c>
      <c r="AQ68">
        <f t="shared" si="38"/>
        <v>121.00933856910018</v>
      </c>
      <c r="AR68">
        <f t="shared" si="39"/>
        <v>93.20585161112237</v>
      </c>
      <c r="AS68">
        <f t="shared" si="40"/>
        <v>0</v>
      </c>
      <c r="AT68">
        <f t="shared" si="41"/>
        <v>0</v>
      </c>
      <c r="AU68">
        <f t="shared" si="42"/>
        <v>0</v>
      </c>
      <c r="AV68">
        <f t="shared" si="43"/>
        <v>0</v>
      </c>
      <c r="AW68">
        <f t="shared" si="44"/>
        <v>171.60063745254121</v>
      </c>
      <c r="AX68">
        <f t="shared" si="45"/>
        <v>295.23966335715977</v>
      </c>
      <c r="AY68">
        <f t="shared" si="46"/>
        <v>0</v>
      </c>
      <c r="AZ68">
        <f t="shared" si="47"/>
        <v>0</v>
      </c>
      <c r="BA68">
        <f t="shared" si="48"/>
        <v>77.312974839615322</v>
      </c>
      <c r="BB68">
        <f t="shared" si="49"/>
        <v>30.300607437563791</v>
      </c>
      <c r="BC68">
        <f t="shared" si="50"/>
        <v>-134.08566283326002</v>
      </c>
      <c r="BD68">
        <f t="shared" si="51"/>
        <v>-97.691343004177526</v>
      </c>
      <c r="BE68">
        <f t="shared" si="52"/>
        <v>0</v>
      </c>
      <c r="BF68">
        <f t="shared" si="53"/>
        <v>0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0</v>
      </c>
      <c r="AN69">
        <f t="shared" si="35"/>
        <v>0</v>
      </c>
      <c r="AO69">
        <f t="shared" si="36"/>
        <v>-173.51963763080062</v>
      </c>
      <c r="AP69">
        <f t="shared" si="37"/>
        <v>-329.18974180506626</v>
      </c>
      <c r="AQ69">
        <f t="shared" si="38"/>
        <v>114.01630899377609</v>
      </c>
      <c r="AR69">
        <f t="shared" si="39"/>
        <v>76.323184768298816</v>
      </c>
      <c r="AS69">
        <f t="shared" si="40"/>
        <v>0</v>
      </c>
      <c r="AT69">
        <f t="shared" si="41"/>
        <v>0</v>
      </c>
      <c r="AU69">
        <f t="shared" si="42"/>
        <v>0</v>
      </c>
      <c r="AV69">
        <f t="shared" si="43"/>
        <v>0</v>
      </c>
      <c r="AW69">
        <f t="shared" si="44"/>
        <v>164.60760787721711</v>
      </c>
      <c r="AX69">
        <f t="shared" si="45"/>
        <v>278.35699651433623</v>
      </c>
      <c r="AY69">
        <f t="shared" si="46"/>
        <v>0</v>
      </c>
      <c r="AZ69">
        <f t="shared" si="47"/>
        <v>0</v>
      </c>
      <c r="BA69">
        <f t="shared" si="48"/>
        <v>70.319945264291235</v>
      </c>
      <c r="BB69">
        <f t="shared" si="49"/>
        <v>13.417940594740241</v>
      </c>
      <c r="BC69">
        <f t="shared" si="50"/>
        <v>-141.07869240858412</v>
      </c>
      <c r="BD69">
        <f t="shared" si="51"/>
        <v>-114.57400984700108</v>
      </c>
      <c r="BE69">
        <f t="shared" si="52"/>
        <v>0</v>
      </c>
      <c r="BF69">
        <f t="shared" si="53"/>
        <v>0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0</v>
      </c>
      <c r="AN70">
        <f t="shared" si="35"/>
        <v>0</v>
      </c>
      <c r="AO70">
        <f t="shared" si="36"/>
        <v>-175.90482979056586</v>
      </c>
      <c r="AP70">
        <f t="shared" si="37"/>
        <v>-347.30707496224272</v>
      </c>
      <c r="AQ70">
        <f t="shared" si="38"/>
        <v>111.63111683401087</v>
      </c>
      <c r="AR70">
        <f t="shared" si="39"/>
        <v>58.205851611122348</v>
      </c>
      <c r="AS70">
        <f t="shared" si="40"/>
        <v>0</v>
      </c>
      <c r="AT70">
        <f t="shared" si="41"/>
        <v>0</v>
      </c>
      <c r="AU70">
        <f t="shared" si="42"/>
        <v>0</v>
      </c>
      <c r="AV70">
        <f t="shared" si="43"/>
        <v>0</v>
      </c>
      <c r="AW70">
        <f t="shared" si="44"/>
        <v>162.2224157174519</v>
      </c>
      <c r="AX70">
        <f t="shared" si="45"/>
        <v>260.23966335715977</v>
      </c>
      <c r="AY70">
        <f t="shared" si="46"/>
        <v>0</v>
      </c>
      <c r="AZ70">
        <f t="shared" si="47"/>
        <v>0</v>
      </c>
      <c r="BA70">
        <f t="shared" si="48"/>
        <v>67.93475310452601</v>
      </c>
      <c r="BB70">
        <f t="shared" si="49"/>
        <v>-4.6993925624362216</v>
      </c>
      <c r="BC70">
        <f t="shared" si="50"/>
        <v>-143.46388456834933</v>
      </c>
      <c r="BD70">
        <f t="shared" si="51"/>
        <v>-132.69134300417755</v>
      </c>
      <c r="BE70">
        <f t="shared" si="52"/>
        <v>0</v>
      </c>
      <c r="BF70">
        <f t="shared" si="53"/>
        <v>0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0</v>
      </c>
      <c r="AN71">
        <f t="shared" si="35"/>
        <v>0</v>
      </c>
      <c r="AO71">
        <f t="shared" si="36"/>
        <v>-173.51963763080064</v>
      </c>
      <c r="AP71">
        <f t="shared" si="37"/>
        <v>-365.42440811941913</v>
      </c>
      <c r="AQ71">
        <f t="shared" si="38"/>
        <v>114.01630899377608</v>
      </c>
      <c r="AR71">
        <f t="shared" si="39"/>
        <v>40.088518453945916</v>
      </c>
      <c r="AS71">
        <f t="shared" si="40"/>
        <v>0</v>
      </c>
      <c r="AT71">
        <f t="shared" si="41"/>
        <v>0</v>
      </c>
      <c r="AU71">
        <f t="shared" si="42"/>
        <v>0</v>
      </c>
      <c r="AV71">
        <f t="shared" si="43"/>
        <v>0</v>
      </c>
      <c r="AW71">
        <f t="shared" si="44"/>
        <v>164.60760787721711</v>
      </c>
      <c r="AX71">
        <f t="shared" si="45"/>
        <v>242.12233019998334</v>
      </c>
      <c r="AY71">
        <f t="shared" si="46"/>
        <v>0</v>
      </c>
      <c r="AZ71">
        <f t="shared" si="47"/>
        <v>0</v>
      </c>
      <c r="BA71">
        <f t="shared" si="48"/>
        <v>70.319945264291221</v>
      </c>
      <c r="BB71">
        <f t="shared" si="49"/>
        <v>-22.816725719612656</v>
      </c>
      <c r="BC71">
        <f t="shared" si="50"/>
        <v>-141.07869240858412</v>
      </c>
      <c r="BD71">
        <f t="shared" si="51"/>
        <v>-150.80867616135399</v>
      </c>
      <c r="BE71">
        <f t="shared" si="52"/>
        <v>0</v>
      </c>
      <c r="BF71">
        <f t="shared" si="53"/>
        <v>0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0</v>
      </c>
      <c r="AN72">
        <f t="shared" si="35"/>
        <v>0</v>
      </c>
      <c r="AO72">
        <f t="shared" si="36"/>
        <v>-166.52660805547657</v>
      </c>
      <c r="AP72">
        <f t="shared" si="37"/>
        <v>-382.30707496224272</v>
      </c>
      <c r="AQ72">
        <f t="shared" si="38"/>
        <v>121.00933856910015</v>
      </c>
      <c r="AR72">
        <f t="shared" si="39"/>
        <v>23.205851611122362</v>
      </c>
      <c r="AS72">
        <f t="shared" si="40"/>
        <v>0</v>
      </c>
      <c r="AT72">
        <f t="shared" si="41"/>
        <v>0</v>
      </c>
      <c r="AU72">
        <f t="shared" si="42"/>
        <v>0</v>
      </c>
      <c r="AV72">
        <f t="shared" si="43"/>
        <v>0</v>
      </c>
      <c r="AW72">
        <f t="shared" si="44"/>
        <v>171.60063745254118</v>
      </c>
      <c r="AX72">
        <f t="shared" si="45"/>
        <v>225.2396633571598</v>
      </c>
      <c r="AY72">
        <f t="shared" si="46"/>
        <v>0</v>
      </c>
      <c r="AZ72">
        <f t="shared" si="47"/>
        <v>0</v>
      </c>
      <c r="BA72">
        <f t="shared" si="48"/>
        <v>77.312974839615293</v>
      </c>
      <c r="BB72">
        <f t="shared" si="49"/>
        <v>-39.699392562436209</v>
      </c>
      <c r="BC72">
        <f t="shared" si="50"/>
        <v>-134.08566283326005</v>
      </c>
      <c r="BD72">
        <f t="shared" si="51"/>
        <v>-167.69134300417753</v>
      </c>
      <c r="BE72">
        <f t="shared" si="52"/>
        <v>0</v>
      </c>
      <c r="BF72">
        <f t="shared" si="53"/>
        <v>0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0</v>
      </c>
      <c r="AN73">
        <f t="shared" si="35"/>
        <v>0</v>
      </c>
      <c r="AO73">
        <f t="shared" si="36"/>
        <v>-155.40230447362421</v>
      </c>
      <c r="AP73">
        <f t="shared" si="37"/>
        <v>-396.80454964530099</v>
      </c>
      <c r="AQ73">
        <f t="shared" si="38"/>
        <v>132.13364215095251</v>
      </c>
      <c r="AR73">
        <f t="shared" si="39"/>
        <v>8.7083769280640411</v>
      </c>
      <c r="AS73">
        <f t="shared" si="40"/>
        <v>0</v>
      </c>
      <c r="AT73">
        <f t="shared" si="41"/>
        <v>0</v>
      </c>
      <c r="AU73">
        <f t="shared" si="42"/>
        <v>0</v>
      </c>
      <c r="AV73">
        <f t="shared" si="43"/>
        <v>0</v>
      </c>
      <c r="AW73">
        <f t="shared" si="44"/>
        <v>182.72494103439354</v>
      </c>
      <c r="AX73">
        <f t="shared" si="45"/>
        <v>210.74218867410147</v>
      </c>
      <c r="AY73">
        <f t="shared" si="46"/>
        <v>0</v>
      </c>
      <c r="AZ73">
        <f t="shared" si="47"/>
        <v>0</v>
      </c>
      <c r="BA73">
        <f t="shared" si="48"/>
        <v>88.437278421467653</v>
      </c>
      <c r="BB73">
        <f t="shared" si="49"/>
        <v>-54.196867245494531</v>
      </c>
      <c r="BC73">
        <f t="shared" si="50"/>
        <v>-122.96135925140769</v>
      </c>
      <c r="BD73">
        <f t="shared" si="51"/>
        <v>-182.18881768723585</v>
      </c>
      <c r="BE73">
        <f t="shared" si="52"/>
        <v>0</v>
      </c>
      <c r="BF73">
        <f t="shared" si="53"/>
        <v>0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0</v>
      </c>
      <c r="AN74">
        <f t="shared" si="35"/>
        <v>0</v>
      </c>
      <c r="AO74">
        <f t="shared" si="36"/>
        <v>-140.90482979056588</v>
      </c>
      <c r="AP74">
        <f t="shared" si="37"/>
        <v>-407.92885322715341</v>
      </c>
      <c r="AQ74">
        <f t="shared" si="38"/>
        <v>146.63111683401084</v>
      </c>
      <c r="AR74">
        <f t="shared" si="39"/>
        <v>-2.4159266537883468</v>
      </c>
      <c r="AS74">
        <f t="shared" si="40"/>
        <v>0</v>
      </c>
      <c r="AT74">
        <f t="shared" si="41"/>
        <v>0</v>
      </c>
      <c r="AU74">
        <f t="shared" si="42"/>
        <v>0</v>
      </c>
      <c r="AV74">
        <f t="shared" si="43"/>
        <v>0</v>
      </c>
      <c r="AW74">
        <f t="shared" si="44"/>
        <v>197.22241571745187</v>
      </c>
      <c r="AX74">
        <f t="shared" si="45"/>
        <v>199.61788509224908</v>
      </c>
      <c r="AY74">
        <f t="shared" si="46"/>
        <v>0</v>
      </c>
      <c r="AZ74">
        <f t="shared" si="47"/>
        <v>0</v>
      </c>
      <c r="BA74">
        <f t="shared" si="48"/>
        <v>102.93475310452598</v>
      </c>
      <c r="BB74">
        <f t="shared" si="49"/>
        <v>-65.321170827346918</v>
      </c>
      <c r="BC74">
        <f t="shared" si="50"/>
        <v>-108.46388456834936</v>
      </c>
      <c r="BD74">
        <f t="shared" si="51"/>
        <v>-193.31312126908824</v>
      </c>
      <c r="BE74">
        <f t="shared" si="52"/>
        <v>0</v>
      </c>
      <c r="BF74">
        <f t="shared" si="53"/>
        <v>0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0</v>
      </c>
      <c r="AN75">
        <f t="shared" si="35"/>
        <v>0</v>
      </c>
      <c r="AO75">
        <f t="shared" si="36"/>
        <v>-124.02216294774236</v>
      </c>
      <c r="AP75">
        <f t="shared" si="37"/>
        <v>-414.92188280247751</v>
      </c>
      <c r="AQ75">
        <f t="shared" si="38"/>
        <v>163.51378367683435</v>
      </c>
      <c r="AR75">
        <f t="shared" si="39"/>
        <v>-9.4089562291124196</v>
      </c>
      <c r="AS75">
        <f t="shared" si="40"/>
        <v>0</v>
      </c>
      <c r="AT75">
        <f t="shared" si="41"/>
        <v>0</v>
      </c>
      <c r="AU75">
        <f t="shared" si="42"/>
        <v>0</v>
      </c>
      <c r="AV75">
        <f t="shared" si="43"/>
        <v>0</v>
      </c>
      <c r="AW75">
        <f t="shared" si="44"/>
        <v>214.10508256027538</v>
      </c>
      <c r="AX75">
        <f t="shared" si="45"/>
        <v>192.62485551692501</v>
      </c>
      <c r="AY75">
        <f t="shared" si="46"/>
        <v>0</v>
      </c>
      <c r="AZ75">
        <f t="shared" si="47"/>
        <v>0</v>
      </c>
      <c r="BA75">
        <f t="shared" si="48"/>
        <v>119.81741994734951</v>
      </c>
      <c r="BB75">
        <f t="shared" si="49"/>
        <v>-72.314200402670991</v>
      </c>
      <c r="BC75">
        <f t="shared" si="50"/>
        <v>-91.581217725525832</v>
      </c>
      <c r="BD75">
        <f t="shared" si="51"/>
        <v>-200.30615084441231</v>
      </c>
      <c r="BE75">
        <f t="shared" si="52"/>
        <v>0</v>
      </c>
      <c r="BF75">
        <f t="shared" si="53"/>
        <v>0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0</v>
      </c>
      <c r="AN76">
        <f t="shared" si="35"/>
        <v>0</v>
      </c>
      <c r="AO76">
        <f t="shared" si="36"/>
        <v>-105.90482979056587</v>
      </c>
      <c r="AP76">
        <f t="shared" si="37"/>
        <v>-417.30707496224272</v>
      </c>
      <c r="AQ76">
        <f t="shared" si="38"/>
        <v>181.63111683401087</v>
      </c>
      <c r="AR76">
        <f t="shared" si="39"/>
        <v>-11.794148388877659</v>
      </c>
      <c r="AS76">
        <f t="shared" si="40"/>
        <v>0</v>
      </c>
      <c r="AT76">
        <f t="shared" si="41"/>
        <v>0</v>
      </c>
      <c r="AU76">
        <f t="shared" si="42"/>
        <v>0</v>
      </c>
      <c r="AV76">
        <f t="shared" si="43"/>
        <v>0</v>
      </c>
      <c r="AW76">
        <f t="shared" si="44"/>
        <v>232.2224157174519</v>
      </c>
      <c r="AX76">
        <f t="shared" si="45"/>
        <v>190.23966335715977</v>
      </c>
      <c r="AY76">
        <f t="shared" si="46"/>
        <v>0</v>
      </c>
      <c r="AZ76">
        <f t="shared" si="47"/>
        <v>0</v>
      </c>
      <c r="BA76">
        <f t="shared" si="48"/>
        <v>137.93475310452601</v>
      </c>
      <c r="BB76">
        <f t="shared" si="49"/>
        <v>-74.69939256243623</v>
      </c>
      <c r="BC76">
        <f t="shared" si="50"/>
        <v>-73.463884568349343</v>
      </c>
      <c r="BD76">
        <f t="shared" si="51"/>
        <v>-202.69134300417755</v>
      </c>
      <c r="BE76">
        <f t="shared" si="52"/>
        <v>0</v>
      </c>
      <c r="BF76">
        <f t="shared" si="53"/>
        <v>0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0</v>
      </c>
      <c r="AN77">
        <f t="shared" si="35"/>
        <v>0</v>
      </c>
      <c r="AO77">
        <f t="shared" si="36"/>
        <v>-87.787496633389438</v>
      </c>
      <c r="AP77">
        <f t="shared" si="37"/>
        <v>-414.92188280247751</v>
      </c>
      <c r="AQ77">
        <f t="shared" si="38"/>
        <v>199.7484499911873</v>
      </c>
      <c r="AR77">
        <f t="shared" si="39"/>
        <v>-9.408956229112448</v>
      </c>
      <c r="AS77">
        <f t="shared" si="40"/>
        <v>0</v>
      </c>
      <c r="AT77">
        <f t="shared" si="41"/>
        <v>0</v>
      </c>
      <c r="AU77">
        <f t="shared" si="42"/>
        <v>0</v>
      </c>
      <c r="AV77">
        <f t="shared" si="43"/>
        <v>0</v>
      </c>
      <c r="AW77">
        <f t="shared" si="44"/>
        <v>250.33974887462833</v>
      </c>
      <c r="AX77">
        <f t="shared" si="45"/>
        <v>192.62485551692498</v>
      </c>
      <c r="AY77">
        <f t="shared" si="46"/>
        <v>0</v>
      </c>
      <c r="AZ77">
        <f t="shared" si="47"/>
        <v>0</v>
      </c>
      <c r="BA77">
        <f t="shared" si="48"/>
        <v>156.05208626170244</v>
      </c>
      <c r="BB77">
        <f t="shared" si="49"/>
        <v>-72.31420040267102</v>
      </c>
      <c r="BC77">
        <f t="shared" si="50"/>
        <v>-55.346551411172911</v>
      </c>
      <c r="BD77">
        <f t="shared" si="51"/>
        <v>-200.30615084441234</v>
      </c>
      <c r="BE77">
        <f t="shared" si="52"/>
        <v>0</v>
      </c>
      <c r="BF77">
        <f t="shared" si="53"/>
        <v>0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0</v>
      </c>
      <c r="AN78">
        <f t="shared" si="35"/>
        <v>0</v>
      </c>
      <c r="AO78">
        <f t="shared" si="36"/>
        <v>-70.904829790565913</v>
      </c>
      <c r="AP78">
        <f t="shared" si="37"/>
        <v>-407.92885322715347</v>
      </c>
      <c r="AQ78">
        <f t="shared" si="38"/>
        <v>216.63111683401081</v>
      </c>
      <c r="AR78">
        <f t="shared" si="39"/>
        <v>-2.4159266537883894</v>
      </c>
      <c r="AS78">
        <f t="shared" si="40"/>
        <v>0</v>
      </c>
      <c r="AT78">
        <f t="shared" si="41"/>
        <v>0</v>
      </c>
      <c r="AU78">
        <f t="shared" si="42"/>
        <v>0</v>
      </c>
      <c r="AV78">
        <f t="shared" si="43"/>
        <v>0</v>
      </c>
      <c r="AW78">
        <f t="shared" si="44"/>
        <v>267.22241571745184</v>
      </c>
      <c r="AX78">
        <f t="shared" si="45"/>
        <v>199.61788509224903</v>
      </c>
      <c r="AY78">
        <f t="shared" si="46"/>
        <v>0</v>
      </c>
      <c r="AZ78">
        <f t="shared" si="47"/>
        <v>0</v>
      </c>
      <c r="BA78">
        <f t="shared" si="48"/>
        <v>172.93475310452595</v>
      </c>
      <c r="BB78">
        <f t="shared" si="49"/>
        <v>-65.321170827346961</v>
      </c>
      <c r="BC78">
        <f t="shared" si="50"/>
        <v>-38.463884568349378</v>
      </c>
      <c r="BD78">
        <f t="shared" si="51"/>
        <v>-193.3131212690883</v>
      </c>
      <c r="BE78">
        <f t="shared" si="52"/>
        <v>0</v>
      </c>
      <c r="BF78">
        <f t="shared" si="53"/>
        <v>0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0</v>
      </c>
      <c r="AN79">
        <f t="shared" si="35"/>
        <v>0</v>
      </c>
      <c r="AO79">
        <f t="shared" si="36"/>
        <v>-56.407355107507541</v>
      </c>
      <c r="AP79">
        <f t="shared" si="37"/>
        <v>-396.80454964530105</v>
      </c>
      <c r="AQ79">
        <f t="shared" si="38"/>
        <v>231.1285915170692</v>
      </c>
      <c r="AR79">
        <f t="shared" si="39"/>
        <v>8.7083769280640055</v>
      </c>
      <c r="AS79">
        <f t="shared" si="40"/>
        <v>0</v>
      </c>
      <c r="AT79">
        <f t="shared" si="41"/>
        <v>0</v>
      </c>
      <c r="AU79">
        <f t="shared" si="42"/>
        <v>0</v>
      </c>
      <c r="AV79">
        <f t="shared" si="43"/>
        <v>0</v>
      </c>
      <c r="AW79">
        <f t="shared" si="44"/>
        <v>281.71989040051022</v>
      </c>
      <c r="AX79">
        <f t="shared" si="45"/>
        <v>210.74218867410144</v>
      </c>
      <c r="AY79">
        <f t="shared" si="46"/>
        <v>0</v>
      </c>
      <c r="AZ79">
        <f t="shared" si="47"/>
        <v>0</v>
      </c>
      <c r="BA79">
        <f t="shared" si="48"/>
        <v>187.43222778758434</v>
      </c>
      <c r="BB79">
        <f t="shared" si="49"/>
        <v>-54.196867245494566</v>
      </c>
      <c r="BC79">
        <f t="shared" si="50"/>
        <v>-23.966409885291014</v>
      </c>
      <c r="BD79">
        <f t="shared" si="51"/>
        <v>-182.18881768723588</v>
      </c>
      <c r="BE79">
        <f t="shared" si="52"/>
        <v>0</v>
      </c>
      <c r="BF79">
        <f t="shared" si="53"/>
        <v>0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0</v>
      </c>
      <c r="AN80">
        <f t="shared" si="35"/>
        <v>0</v>
      </c>
      <c r="AO80">
        <f t="shared" si="36"/>
        <v>-45.283051525655168</v>
      </c>
      <c r="AP80">
        <f t="shared" si="37"/>
        <v>-382.30707496224272</v>
      </c>
      <c r="AQ80">
        <f t="shared" si="38"/>
        <v>242.25289509892156</v>
      </c>
      <c r="AR80">
        <f t="shared" si="39"/>
        <v>23.205851611122313</v>
      </c>
      <c r="AS80">
        <f t="shared" si="40"/>
        <v>0</v>
      </c>
      <c r="AT80">
        <f t="shared" si="41"/>
        <v>0</v>
      </c>
      <c r="AU80">
        <f t="shared" si="42"/>
        <v>0</v>
      </c>
      <c r="AV80">
        <f t="shared" si="43"/>
        <v>0</v>
      </c>
      <c r="AW80">
        <f t="shared" si="44"/>
        <v>292.84419398236258</v>
      </c>
      <c r="AX80">
        <f t="shared" si="45"/>
        <v>225.23966335715974</v>
      </c>
      <c r="AY80">
        <f t="shared" si="46"/>
        <v>0</v>
      </c>
      <c r="AZ80">
        <f t="shared" si="47"/>
        <v>0</v>
      </c>
      <c r="BA80">
        <f t="shared" si="48"/>
        <v>198.5565313694367</v>
      </c>
      <c r="BB80">
        <f t="shared" si="49"/>
        <v>-39.699392562436259</v>
      </c>
      <c r="BC80">
        <f t="shared" si="50"/>
        <v>-12.842106303438641</v>
      </c>
      <c r="BD80">
        <f t="shared" si="51"/>
        <v>-167.69134300417758</v>
      </c>
      <c r="BE80">
        <f t="shared" si="52"/>
        <v>0</v>
      </c>
      <c r="BF80">
        <f t="shared" si="53"/>
        <v>0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0</v>
      </c>
      <c r="AN81">
        <f t="shared" si="35"/>
        <v>0</v>
      </c>
      <c r="AO81">
        <f t="shared" si="36"/>
        <v>-38.290021950331095</v>
      </c>
      <c r="AP81">
        <f t="shared" si="37"/>
        <v>-365.42440811941924</v>
      </c>
      <c r="AQ81">
        <f t="shared" si="38"/>
        <v>249.24592467424563</v>
      </c>
      <c r="AR81">
        <f t="shared" si="39"/>
        <v>40.088518453945831</v>
      </c>
      <c r="AS81">
        <f t="shared" si="40"/>
        <v>0</v>
      </c>
      <c r="AT81">
        <f t="shared" si="41"/>
        <v>0</v>
      </c>
      <c r="AU81">
        <f t="shared" si="42"/>
        <v>0</v>
      </c>
      <c r="AV81">
        <f t="shared" si="43"/>
        <v>0</v>
      </c>
      <c r="AW81">
        <f t="shared" si="44"/>
        <v>299.83722355768668</v>
      </c>
      <c r="AX81">
        <f t="shared" si="45"/>
        <v>242.12233019998325</v>
      </c>
      <c r="AY81">
        <f t="shared" si="46"/>
        <v>0</v>
      </c>
      <c r="AZ81">
        <f t="shared" si="47"/>
        <v>0</v>
      </c>
      <c r="BA81">
        <f t="shared" si="48"/>
        <v>205.54956094476077</v>
      </c>
      <c r="BB81">
        <f t="shared" si="49"/>
        <v>-22.816725719612741</v>
      </c>
      <c r="BC81">
        <f t="shared" si="50"/>
        <v>-5.8490767281145679</v>
      </c>
      <c r="BD81">
        <f t="shared" si="51"/>
        <v>-150.80867616135407</v>
      </c>
      <c r="BE81">
        <f t="shared" si="52"/>
        <v>0</v>
      </c>
      <c r="BF81">
        <f t="shared" si="53"/>
        <v>0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0</v>
      </c>
      <c r="AN82">
        <f t="shared" si="35"/>
        <v>0</v>
      </c>
      <c r="AO82">
        <f t="shared" si="36"/>
        <v>-35.904829790565856</v>
      </c>
      <c r="AP82">
        <f t="shared" si="37"/>
        <v>-347.30707496224272</v>
      </c>
      <c r="AQ82">
        <f t="shared" si="38"/>
        <v>251.63111683401087</v>
      </c>
      <c r="AR82">
        <f t="shared" si="39"/>
        <v>58.205851611122327</v>
      </c>
      <c r="AS82">
        <f t="shared" si="40"/>
        <v>0</v>
      </c>
      <c r="AT82">
        <f t="shared" si="41"/>
        <v>0</v>
      </c>
      <c r="AU82">
        <f t="shared" si="42"/>
        <v>0</v>
      </c>
      <c r="AV82">
        <f t="shared" si="43"/>
        <v>0</v>
      </c>
      <c r="AW82">
        <f t="shared" si="44"/>
        <v>302.2224157174519</v>
      </c>
      <c r="AX82">
        <f t="shared" si="45"/>
        <v>260.23966335715977</v>
      </c>
      <c r="AY82">
        <f t="shared" si="46"/>
        <v>0</v>
      </c>
      <c r="AZ82">
        <f t="shared" si="47"/>
        <v>0</v>
      </c>
      <c r="BA82">
        <f t="shared" si="48"/>
        <v>207.93475310452601</v>
      </c>
      <c r="BB82">
        <f t="shared" si="49"/>
        <v>-4.6993925624362474</v>
      </c>
      <c r="BC82">
        <f t="shared" si="50"/>
        <v>-3.4638845683493287</v>
      </c>
      <c r="BD82">
        <f t="shared" si="51"/>
        <v>-132.69134300417758</v>
      </c>
      <c r="BE82">
        <f t="shared" si="52"/>
        <v>0</v>
      </c>
      <c r="BF82">
        <f t="shared" si="53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2" zoomScaleNormal="10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4.4414062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13" t="s">
        <v>31</v>
      </c>
      <c r="J1" s="113"/>
      <c r="K1" s="113"/>
      <c r="L1" s="113"/>
      <c r="M1" s="113"/>
      <c r="N1" s="5"/>
      <c r="O1" s="5"/>
      <c r="P1" s="5"/>
      <c r="Q1" s="5"/>
      <c r="R1" s="5"/>
      <c r="S1" s="5"/>
      <c r="T1" s="5"/>
      <c r="U1" s="5"/>
      <c r="V1" s="5"/>
      <c r="W1" s="5"/>
      <c r="Y1" s="113" t="s">
        <v>32</v>
      </c>
      <c r="Z1" s="113"/>
      <c r="AA1" s="113"/>
      <c r="AB1" s="113"/>
      <c r="AC1" s="113"/>
      <c r="AD1" s="5"/>
      <c r="AE1" s="5"/>
      <c r="AF1" s="5"/>
      <c r="AG1" s="5"/>
      <c r="AH1" s="5"/>
      <c r="AI1" s="5"/>
      <c r="AJ1" s="7"/>
      <c r="AK1" s="114" t="s">
        <v>48</v>
      </c>
      <c r="AL1" s="7"/>
      <c r="AN1" s="113" t="s">
        <v>32</v>
      </c>
      <c r="AO1" s="113"/>
      <c r="AP1" s="113"/>
      <c r="AQ1" s="113"/>
      <c r="AR1" s="113"/>
      <c r="AS1" s="113"/>
      <c r="AT1" s="113"/>
      <c r="AU1" s="113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15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182.21696768198655</v>
      </c>
      <c r="Z3">
        <f t="shared" ref="Z3:AG4" si="0">AO3</f>
        <v>48.109902539715172</v>
      </c>
      <c r="AA3">
        <f t="shared" si="0"/>
        <v>-59.467442086890308</v>
      </c>
      <c r="AB3">
        <f t="shared" si="0"/>
        <v>146.07024363322688</v>
      </c>
      <c r="AC3">
        <f t="shared" si="0"/>
        <v>-100.28747405387708</v>
      </c>
      <c r="AD3">
        <f t="shared" si="0"/>
        <v>62.292130484076985</v>
      </c>
      <c r="AE3">
        <f t="shared" si="0"/>
        <v>33.276925931150203</v>
      </c>
      <c r="AF3">
        <f t="shared" si="0"/>
        <v>114.99693291239797</v>
      </c>
      <c r="AG3">
        <f>AV3</f>
        <v>233.37295969318015</v>
      </c>
      <c r="AH3">
        <f t="shared" ref="AH3" si="1">AW3</f>
        <v>-27.034063080120635</v>
      </c>
      <c r="AJ3" s="8"/>
      <c r="AK3" s="9">
        <v>80</v>
      </c>
      <c r="AL3" s="8"/>
      <c r="AM3" t="s">
        <v>24</v>
      </c>
      <c r="AN3">
        <v>182.21696768198655</v>
      </c>
      <c r="AO3">
        <v>48.109902539715172</v>
      </c>
      <c r="AP3">
        <v>-59.467442086890308</v>
      </c>
      <c r="AQ3">
        <v>146.07024363322688</v>
      </c>
      <c r="AR3">
        <v>-100.28747405387708</v>
      </c>
      <c r="AS3">
        <v>62.292130484076985</v>
      </c>
      <c r="AT3">
        <v>33.276925931150203</v>
      </c>
      <c r="AU3">
        <v>114.99693291239797</v>
      </c>
      <c r="AV3">
        <v>233.37295969318015</v>
      </c>
      <c r="AW3">
        <v>-27.034063080120635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4</v>
      </c>
      <c r="J4">
        <f t="shared" ref="J4:P4" si="2">SUM(J7:J26)</f>
        <v>0</v>
      </c>
      <c r="K4">
        <f t="shared" si="2"/>
        <v>0</v>
      </c>
      <c r="L4">
        <f t="shared" si="2"/>
        <v>6</v>
      </c>
      <c r="M4">
        <f t="shared" si="2"/>
        <v>6</v>
      </c>
      <c r="N4">
        <f t="shared" si="2"/>
        <v>0</v>
      </c>
      <c r="O4">
        <f t="shared" si="2"/>
        <v>0</v>
      </c>
      <c r="P4">
        <f t="shared" si="2"/>
        <v>0</v>
      </c>
      <c r="Q4">
        <f>SUM(Q7:Q26)</f>
        <v>4</v>
      </c>
      <c r="R4">
        <f>SUM(R7:R26)</f>
        <v>0</v>
      </c>
      <c r="X4" t="s">
        <v>25</v>
      </c>
      <c r="Y4">
        <f>AN4</f>
        <v>46.860750097517226</v>
      </c>
      <c r="Z4">
        <f t="shared" si="0"/>
        <v>-87.311469824179042</v>
      </c>
      <c r="AA4">
        <f t="shared" si="0"/>
        <v>-104.98997263219182</v>
      </c>
      <c r="AB4">
        <f t="shared" si="0"/>
        <v>4.6624012722013743</v>
      </c>
      <c r="AC4">
        <f t="shared" si="0"/>
        <v>-276.03022968551693</v>
      </c>
      <c r="AD4">
        <f t="shared" si="0"/>
        <v>49.301366699613304</v>
      </c>
      <c r="AE4">
        <f t="shared" si="0"/>
        <v>96.255323510746578</v>
      </c>
      <c r="AF4">
        <f t="shared" si="0"/>
        <v>76.669189529852574</v>
      </c>
      <c r="AG4">
        <f t="shared" si="0"/>
        <v>258.26375720238428</v>
      </c>
      <c r="AH4">
        <f>AW4</f>
        <v>-66.511000645939177</v>
      </c>
      <c r="AJ4" s="8"/>
      <c r="AK4" s="8"/>
      <c r="AL4" s="8"/>
      <c r="AM4" t="s">
        <v>25</v>
      </c>
      <c r="AN4">
        <v>46.860750097517226</v>
      </c>
      <c r="AO4">
        <v>-87.311469824179042</v>
      </c>
      <c r="AP4">
        <v>-104.98997263219182</v>
      </c>
      <c r="AQ4">
        <v>4.6624012722013743</v>
      </c>
      <c r="AR4">
        <v>-276.03022968551693</v>
      </c>
      <c r="AS4">
        <v>49.301366699613304</v>
      </c>
      <c r="AT4">
        <v>96.255323510746578</v>
      </c>
      <c r="AU4">
        <v>76.669189529852574</v>
      </c>
      <c r="AV4">
        <v>258.26375720238428</v>
      </c>
      <c r="AW4">
        <v>-66.511000645939177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8.1872527201412719</v>
      </c>
      <c r="Y7">
        <f>SQRT((Y$3-$E7)^2+(Y$4-$F7)^2)</f>
        <v>63.190458370412586</v>
      </c>
      <c r="Z7">
        <f t="shared" ref="Z7:AD22" si="5">SQRT((Z$3-$E7)^2+(Z$4-$F7)^2)</f>
        <v>126.54519618092756</v>
      </c>
      <c r="AA7">
        <f>SQRT((AA$3-$E7)^2+(AA$4-$F7)^2)</f>
        <v>224.77342136806499</v>
      </c>
      <c r="AB7">
        <f t="shared" si="5"/>
        <v>8.1872527201412719</v>
      </c>
      <c r="AC7">
        <f>SQRT((AC$3-$E7)^2+(AC$4-$F7)^2)</f>
        <v>365.89879794501826</v>
      </c>
      <c r="AD7">
        <f>SQRT((AD$3-$E7)^2+(AD$4-$F7)^2)</f>
        <v>90.440163033108774</v>
      </c>
      <c r="AE7">
        <f t="shared" ref="AE7:AH22" si="6">SQRT((AE$3-$E7)^2+(AE$4-$F7)^2)</f>
        <v>142.12415092274929</v>
      </c>
      <c r="AF7">
        <f t="shared" si="6"/>
        <v>79.31500672164691</v>
      </c>
      <c r="AG7">
        <f>SQRT((AG$3-$E7)^2+(AG$4-$F7)^2)</f>
        <v>274.11824169699827</v>
      </c>
      <c r="AH7">
        <f>SQRT((AH$3-$E7)^2+(AH$4-$F7)^2)</f>
        <v>179.00148968590645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8.1872527201412719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162.76578538226471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1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21.687688898570251</v>
      </c>
      <c r="Y8">
        <f t="shared" ref="Y8:AH27" si="12">SQRT((Y$3-$E8)^2+(Y$4-$F8)^2)</f>
        <v>21.687688898570251</v>
      </c>
      <c r="Z8">
        <f t="shared" si="5"/>
        <v>179.20649667305656</v>
      </c>
      <c r="AA8">
        <f t="shared" si="5"/>
        <v>279.13073617526152</v>
      </c>
      <c r="AB8">
        <f t="shared" si="5"/>
        <v>46.177778125200788</v>
      </c>
      <c r="AC8">
        <f t="shared" si="5"/>
        <v>416.76189368302408</v>
      </c>
      <c r="AD8">
        <f t="shared" si="5"/>
        <v>127.06643111878793</v>
      </c>
      <c r="AE8">
        <f t="shared" si="6"/>
        <v>169.26500457239399</v>
      </c>
      <c r="AF8">
        <f t="shared" si="6"/>
        <v>88.319643540348409</v>
      </c>
      <c r="AG8">
        <f t="shared" si="6"/>
        <v>237.06966749902156</v>
      </c>
      <c r="AH8">
        <f t="shared" si="6"/>
        <v>233.21226603579905</v>
      </c>
      <c r="AN8">
        <f t="shared" si="7"/>
        <v>21.687688898570251</v>
      </c>
      <c r="AO8">
        <f t="shared" si="7"/>
        <v>0</v>
      </c>
      <c r="AP8">
        <f t="shared" si="7"/>
        <v>0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431.15973542845512</v>
      </c>
      <c r="BB8">
        <f t="shared" si="8"/>
        <v>0</v>
      </c>
      <c r="BC8">
        <f t="shared" si="8"/>
        <v>0</v>
      </c>
      <c r="BD8">
        <f t="shared" si="8"/>
        <v>0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1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18.242230113915227</v>
      </c>
      <c r="Y9">
        <f t="shared" si="12"/>
        <v>18.242230113915227</v>
      </c>
      <c r="Z9">
        <f t="shared" si="5"/>
        <v>193.95909614140322</v>
      </c>
      <c r="AA9">
        <f t="shared" si="5"/>
        <v>293.23882552978796</v>
      </c>
      <c r="AB9">
        <f t="shared" si="5"/>
        <v>60.390267576857973</v>
      </c>
      <c r="AC9">
        <f t="shared" si="5"/>
        <v>431.64238849347066</v>
      </c>
      <c r="AD9">
        <f t="shared" si="5"/>
        <v>135.61483607722357</v>
      </c>
      <c r="AE9">
        <f t="shared" si="6"/>
        <v>174.54008078080267</v>
      </c>
      <c r="AF9">
        <f t="shared" si="6"/>
        <v>91.541884745577477</v>
      </c>
      <c r="AG9">
        <f t="shared" si="6"/>
        <v>224.55932960281626</v>
      </c>
      <c r="AH9">
        <f t="shared" si="6"/>
        <v>246.91529701350268</v>
      </c>
      <c r="AN9">
        <f t="shared" si="7"/>
        <v>18.242230113915227</v>
      </c>
      <c r="AO9">
        <f t="shared" si="7"/>
        <v>0</v>
      </c>
      <c r="AP9">
        <f t="shared" si="7"/>
        <v>0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362.6626675772356</v>
      </c>
      <c r="BB9">
        <f t="shared" si="8"/>
        <v>0</v>
      </c>
      <c r="BC9">
        <f t="shared" si="8"/>
        <v>0</v>
      </c>
      <c r="BD9">
        <f t="shared" si="8"/>
        <v>0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1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57.537575797728145</v>
      </c>
      <c r="Y10">
        <f t="shared" si="12"/>
        <v>106.33441663841485</v>
      </c>
      <c r="Z10">
        <f t="shared" si="5"/>
        <v>103.13963522704232</v>
      </c>
      <c r="AA10">
        <f t="shared" si="5"/>
        <v>211.32469250115602</v>
      </c>
      <c r="AB10">
        <f t="shared" si="5"/>
        <v>57.537575797728145</v>
      </c>
      <c r="AC10">
        <f t="shared" si="5"/>
        <v>331.85519846153829</v>
      </c>
      <c r="AD10">
        <f t="shared" si="5"/>
        <v>131.6595230626138</v>
      </c>
      <c r="AE10">
        <f t="shared" si="6"/>
        <v>186.53203638403269</v>
      </c>
      <c r="AF10">
        <f t="shared" si="6"/>
        <v>133.04342923334104</v>
      </c>
      <c r="AG10">
        <f t="shared" si="6"/>
        <v>323.35145600627357</v>
      </c>
      <c r="AH10">
        <f t="shared" si="6"/>
        <v>172.90219787523534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57.537575797728145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1143.8695046837654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1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78.495271746435165</v>
      </c>
      <c r="Y11">
        <f t="shared" si="12"/>
        <v>78.495271746435165</v>
      </c>
      <c r="Z11">
        <f t="shared" si="5"/>
        <v>249.22500571296482</v>
      </c>
      <c r="AA11">
        <f t="shared" si="5"/>
        <v>330.92028585140662</v>
      </c>
      <c r="AB11">
        <f t="shared" si="5"/>
        <v>124.80412644375252</v>
      </c>
      <c r="AC11">
        <f t="shared" si="5"/>
        <v>488.46314897313027</v>
      </c>
      <c r="AD11">
        <f t="shared" si="5"/>
        <v>138.59423484452586</v>
      </c>
      <c r="AE11">
        <f t="shared" si="6"/>
        <v>147.81659543867821</v>
      </c>
      <c r="AF11">
        <f t="shared" si="6"/>
        <v>79.735819528168165</v>
      </c>
      <c r="AG11">
        <f t="shared" si="6"/>
        <v>143.99048263725558</v>
      </c>
      <c r="AH11">
        <f t="shared" si="6"/>
        <v>280.89781974748752</v>
      </c>
      <c r="AN11">
        <f t="shared" si="7"/>
        <v>78.495271746435165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1560.5166948336678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1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66.972824368014713</v>
      </c>
      <c r="Y12">
        <f t="shared" si="12"/>
        <v>122.35696913989385</v>
      </c>
      <c r="Z12">
        <f t="shared" si="5"/>
        <v>67.397639066679062</v>
      </c>
      <c r="AA12">
        <f t="shared" si="5"/>
        <v>169.20446019097406</v>
      </c>
      <c r="AB12">
        <f t="shared" si="5"/>
        <v>66.972824368014713</v>
      </c>
      <c r="AC12">
        <f t="shared" si="5"/>
        <v>306.87837982190922</v>
      </c>
      <c r="AD12">
        <f t="shared" si="5"/>
        <v>96.993672553744815</v>
      </c>
      <c r="AE12">
        <f t="shared" si="6"/>
        <v>151.58858648028828</v>
      </c>
      <c r="AF12">
        <f t="shared" si="6"/>
        <v>119.1756341977856</v>
      </c>
      <c r="AG12">
        <f t="shared" si="6"/>
        <v>328.93159066899591</v>
      </c>
      <c r="AH12">
        <f t="shared" si="6"/>
        <v>126.83252447855166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66.972824368014713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1331.4459355470212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32.679201428860026</v>
      </c>
      <c r="Y13">
        <f t="shared" si="12"/>
        <v>52.603700789255157</v>
      </c>
      <c r="Z13">
        <f t="shared" si="5"/>
        <v>152.77423375944923</v>
      </c>
      <c r="AA13">
        <f t="shared" si="5"/>
        <v>256.6660528712888</v>
      </c>
      <c r="AB13">
        <f t="shared" si="5"/>
        <v>32.679201428860026</v>
      </c>
      <c r="AC13">
        <f t="shared" si="5"/>
        <v>387.4908544971222</v>
      </c>
      <c r="AD13">
        <f t="shared" si="5"/>
        <v>127.24232260744265</v>
      </c>
      <c r="AE13">
        <f t="shared" si="6"/>
        <v>176.20221176176955</v>
      </c>
      <c r="AF13">
        <f t="shared" si="6"/>
        <v>103.01333913431377</v>
      </c>
      <c r="AG13">
        <f t="shared" si="6"/>
        <v>269.68996332526353</v>
      </c>
      <c r="AH13">
        <f t="shared" si="6"/>
        <v>213.08653344757539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32.679201428860026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649.67530233289881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29.80816658984573</v>
      </c>
      <c r="Y14">
        <f t="shared" si="12"/>
        <v>49.174268038112167</v>
      </c>
      <c r="Z14">
        <f t="shared" si="5"/>
        <v>153.15039990870147</v>
      </c>
      <c r="AA14">
        <f t="shared" si="5"/>
        <v>256.32181684558878</v>
      </c>
      <c r="AB14">
        <f t="shared" si="5"/>
        <v>29.80816658984573</v>
      </c>
      <c r="AC14">
        <f t="shared" si="5"/>
        <v>388.68356710592053</v>
      </c>
      <c r="AD14">
        <f t="shared" si="5"/>
        <v>123.90696911607614</v>
      </c>
      <c r="AE14">
        <f t="shared" si="6"/>
        <v>172.47925975826868</v>
      </c>
      <c r="AF14">
        <f t="shared" si="6"/>
        <v>98.888262306540213</v>
      </c>
      <c r="AG14">
        <f t="shared" si="6"/>
        <v>266.50312911362136</v>
      </c>
      <c r="AH14">
        <f t="shared" si="6"/>
        <v>212.30291315421741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29.80816658984573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592.59800712709716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1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20.290906114936174</v>
      </c>
      <c r="Y15">
        <f t="shared" si="12"/>
        <v>20.290906114936174</v>
      </c>
      <c r="Z15">
        <f t="shared" si="5"/>
        <v>204.01604190632474</v>
      </c>
      <c r="AA15">
        <f t="shared" si="5"/>
        <v>302.39004495406226</v>
      </c>
      <c r="AB15">
        <f t="shared" si="5"/>
        <v>69.98154019586778</v>
      </c>
      <c r="AC15">
        <f t="shared" si="5"/>
        <v>442.06260613093832</v>
      </c>
      <c r="AD15">
        <f t="shared" si="5"/>
        <v>140.23744499524918</v>
      </c>
      <c r="AE15">
        <f t="shared" si="6"/>
        <v>176.50241520612803</v>
      </c>
      <c r="AF15">
        <f t="shared" si="6"/>
        <v>92.693992536571969</v>
      </c>
      <c r="AG15">
        <f t="shared" si="6"/>
        <v>214.43629868644607</v>
      </c>
      <c r="AH15">
        <f t="shared" si="6"/>
        <v>255.64648095872562</v>
      </c>
      <c r="AN15">
        <f t="shared" si="7"/>
        <v>20.290906114936174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403.39114753237959</v>
      </c>
      <c r="BB15">
        <f t="shared" si="8"/>
        <v>0</v>
      </c>
      <c r="BC15">
        <f t="shared" si="8"/>
        <v>0</v>
      </c>
      <c r="BD15">
        <f t="shared" si="8"/>
        <v>0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21.737064129538428</v>
      </c>
      <c r="Y16">
        <f t="shared" si="12"/>
        <v>36.651339025209111</v>
      </c>
      <c r="Z16">
        <f t="shared" si="5"/>
        <v>153.63844723088539</v>
      </c>
      <c r="AA16">
        <f t="shared" si="5"/>
        <v>248.86287049384441</v>
      </c>
      <c r="AB16">
        <f t="shared" si="5"/>
        <v>21.737064129538428</v>
      </c>
      <c r="AC16">
        <f t="shared" si="5"/>
        <v>393.4110433587382</v>
      </c>
      <c r="AD16">
        <f t="shared" si="5"/>
        <v>93.295506877096187</v>
      </c>
      <c r="AE16">
        <f t="shared" si="6"/>
        <v>138.65750429538971</v>
      </c>
      <c r="AF16">
        <f t="shared" si="6"/>
        <v>63.485480336489374</v>
      </c>
      <c r="AG16">
        <f t="shared" si="6"/>
        <v>246.48289530745649</v>
      </c>
      <c r="AH16">
        <f t="shared" si="6"/>
        <v>201.69223267179203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21.737064129538428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432.14133432636083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1</v>
      </c>
      <c r="R17">
        <f t="shared" si="3"/>
        <v>0</v>
      </c>
      <c r="U17">
        <f t="shared" si="10"/>
        <v>1</v>
      </c>
      <c r="W17">
        <f t="shared" si="4"/>
        <v>0</v>
      </c>
      <c r="X17">
        <f t="shared" si="11"/>
        <v>23.985862346611913</v>
      </c>
      <c r="Y17">
        <f t="shared" si="12"/>
        <v>236.85148313069391</v>
      </c>
      <c r="Z17">
        <f t="shared" si="5"/>
        <v>407.0997535473216</v>
      </c>
      <c r="AA17">
        <f t="shared" si="5"/>
        <v>477.83839869558699</v>
      </c>
      <c r="AB17">
        <f t="shared" si="5"/>
        <v>286.09536094280895</v>
      </c>
      <c r="AC17">
        <f t="shared" si="5"/>
        <v>643.48896455589863</v>
      </c>
      <c r="AD17">
        <f t="shared" si="5"/>
        <v>281.48853369786525</v>
      </c>
      <c r="AE17">
        <f t="shared" si="6"/>
        <v>264.5002580676682</v>
      </c>
      <c r="AF17">
        <f t="shared" si="6"/>
        <v>230.52794399468792</v>
      </c>
      <c r="AG17">
        <f t="shared" si="6"/>
        <v>23.985862346611913</v>
      </c>
      <c r="AH17">
        <f t="shared" si="6"/>
        <v>427.63909187290727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23.985862346611913</v>
      </c>
      <c r="AW17">
        <f t="shared" si="7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476.84832218661666</v>
      </c>
      <c r="BJ17">
        <f t="shared" si="8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1</v>
      </c>
      <c r="R18">
        <f t="shared" si="3"/>
        <v>0</v>
      </c>
      <c r="U18">
        <f t="shared" si="10"/>
        <v>1</v>
      </c>
      <c r="W18">
        <f t="shared" si="4"/>
        <v>0</v>
      </c>
      <c r="X18">
        <f t="shared" si="11"/>
        <v>6.1416712860036276</v>
      </c>
      <c r="Y18">
        <f t="shared" si="12"/>
        <v>212.4360462377966</v>
      </c>
      <c r="Z18">
        <f t="shared" si="5"/>
        <v>388.06214237865072</v>
      </c>
      <c r="AA18">
        <f t="shared" si="5"/>
        <v>463.47783189463064</v>
      </c>
      <c r="AB18">
        <f t="shared" si="5"/>
        <v>263.48523711367955</v>
      </c>
      <c r="AC18">
        <f t="shared" si="5"/>
        <v>626.18390941082589</v>
      </c>
      <c r="AD18">
        <f t="shared" si="5"/>
        <v>267.01048730573717</v>
      </c>
      <c r="AE18">
        <f t="shared" si="6"/>
        <v>255.55911227379337</v>
      </c>
      <c r="AF18">
        <f t="shared" si="6"/>
        <v>213.16781700307095</v>
      </c>
      <c r="AG18">
        <f t="shared" si="6"/>
        <v>6.1416712860036276</v>
      </c>
      <c r="AH18">
        <f t="shared" si="6"/>
        <v>413.156432406313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6.1416712860036276</v>
      </c>
      <c r="AW18">
        <f t="shared" si="7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122.09882662677047</v>
      </c>
      <c r="BJ18">
        <f t="shared" si="8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1</v>
      </c>
      <c r="R19">
        <f t="shared" si="3"/>
        <v>0</v>
      </c>
      <c r="U19">
        <f t="shared" si="10"/>
        <v>1</v>
      </c>
      <c r="W19">
        <f t="shared" si="4"/>
        <v>0</v>
      </c>
      <c r="X19">
        <f t="shared" si="11"/>
        <v>1.3285572764722453</v>
      </c>
      <c r="Y19">
        <f t="shared" si="12"/>
        <v>218.2059438784492</v>
      </c>
      <c r="Z19">
        <f t="shared" si="5"/>
        <v>393.06469691022312</v>
      </c>
      <c r="AA19">
        <f t="shared" si="5"/>
        <v>467.70746042967221</v>
      </c>
      <c r="AB19">
        <f t="shared" si="5"/>
        <v>269.01159128547135</v>
      </c>
      <c r="AC19">
        <f t="shared" si="5"/>
        <v>630.94000261363033</v>
      </c>
      <c r="AD19">
        <f t="shared" si="5"/>
        <v>271.18338568365954</v>
      </c>
      <c r="AE19">
        <f t="shared" si="6"/>
        <v>258.7008310634867</v>
      </c>
      <c r="AF19">
        <f t="shared" si="6"/>
        <v>217.80783706955432</v>
      </c>
      <c r="AG19">
        <f t="shared" si="6"/>
        <v>1.3285572764722453</v>
      </c>
      <c r="AH19">
        <f t="shared" si="6"/>
        <v>417.39459778106806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1.3285572764722453</v>
      </c>
      <c r="AW19">
        <f t="shared" si="7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26.412238136774686</v>
      </c>
      <c r="BJ19">
        <f t="shared" si="8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1</v>
      </c>
      <c r="R20">
        <f t="shared" si="3"/>
        <v>0</v>
      </c>
      <c r="U20">
        <f t="shared" si="10"/>
        <v>1</v>
      </c>
      <c r="W20">
        <f t="shared" si="4"/>
        <v>0</v>
      </c>
      <c r="X20">
        <f t="shared" si="11"/>
        <v>64.003363760041481</v>
      </c>
      <c r="Y20">
        <f t="shared" si="12"/>
        <v>280.12201918196598</v>
      </c>
      <c r="Z20">
        <f t="shared" si="5"/>
        <v>456.09759625793401</v>
      </c>
      <c r="AA20">
        <f t="shared" si="5"/>
        <v>529.42697612484051</v>
      </c>
      <c r="AB20">
        <f t="shared" si="5"/>
        <v>331.68421650487159</v>
      </c>
      <c r="AC20">
        <f t="shared" si="5"/>
        <v>693.71950842347394</v>
      </c>
      <c r="AD20">
        <f t="shared" si="5"/>
        <v>332.90984397070906</v>
      </c>
      <c r="AE20">
        <f t="shared" si="6"/>
        <v>317.06509303685061</v>
      </c>
      <c r="AF20">
        <f t="shared" si="6"/>
        <v>280.51053894653222</v>
      </c>
      <c r="AG20">
        <f t="shared" si="6"/>
        <v>64.003363760041481</v>
      </c>
      <c r="AH20">
        <f t="shared" si="6"/>
        <v>479.16223553628618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64.003363760041481</v>
      </c>
      <c r="AW20">
        <f t="shared" si="7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1272.4118975687579</v>
      </c>
      <c r="BJ20">
        <f t="shared" si="8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1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77.942865836531851</v>
      </c>
      <c r="Y21">
        <f t="shared" si="12"/>
        <v>494.11966088234846</v>
      </c>
      <c r="Z21">
        <f t="shared" si="5"/>
        <v>308.30266975078064</v>
      </c>
      <c r="AA21">
        <f t="shared" si="5"/>
        <v>253.20970692592365</v>
      </c>
      <c r="AB21">
        <f t="shared" si="5"/>
        <v>438.7701221285011</v>
      </c>
      <c r="AC21">
        <f t="shared" si="5"/>
        <v>77.942865836531851</v>
      </c>
      <c r="AD21">
        <f t="shared" si="5"/>
        <v>437.14375728263218</v>
      </c>
      <c r="AE21">
        <f t="shared" si="6"/>
        <v>471.3291964975939</v>
      </c>
      <c r="AF21">
        <f t="shared" si="6"/>
        <v>484.29162055409506</v>
      </c>
      <c r="AG21">
        <f t="shared" si="6"/>
        <v>700.29604897067338</v>
      </c>
      <c r="AH21">
        <f t="shared" si="6"/>
        <v>298.1244332299857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77.942865836531851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0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1549.5346493480038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1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59.876403081560362</v>
      </c>
      <c r="Y22">
        <f t="shared" si="12"/>
        <v>472.78818168785233</v>
      </c>
      <c r="Z22">
        <f t="shared" si="5"/>
        <v>286.9636317081721</v>
      </c>
      <c r="AA22">
        <f t="shared" si="5"/>
        <v>233.53592742216861</v>
      </c>
      <c r="AB22">
        <f t="shared" si="5"/>
        <v>417.42767607268433</v>
      </c>
      <c r="AC22">
        <f t="shared" si="5"/>
        <v>59.876403081560362</v>
      </c>
      <c r="AD22">
        <f t="shared" si="5"/>
        <v>416.12380705162911</v>
      </c>
      <c r="AE22">
        <f t="shared" si="6"/>
        <v>450.77912029065402</v>
      </c>
      <c r="AF22">
        <f t="shared" si="6"/>
        <v>463.03290269125921</v>
      </c>
      <c r="AG22">
        <f t="shared" si="6"/>
        <v>678.9802972838803</v>
      </c>
      <c r="AH22">
        <f t="shared" si="6"/>
        <v>277.79375749013559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59.876403081560362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1190.3663055935401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1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74.192336724590206</v>
      </c>
      <c r="Y23">
        <f t="shared" si="12"/>
        <v>492.69746251859425</v>
      </c>
      <c r="Z23">
        <f t="shared" si="12"/>
        <v>306.40530123039474</v>
      </c>
      <c r="AA23">
        <f t="shared" si="12"/>
        <v>249.78801714856033</v>
      </c>
      <c r="AB23">
        <f t="shared" si="12"/>
        <v>437.29813444394438</v>
      </c>
      <c r="AC23">
        <f t="shared" si="12"/>
        <v>74.192336724590206</v>
      </c>
      <c r="AD23">
        <f t="shared" si="12"/>
        <v>434.61400073983907</v>
      </c>
      <c r="AE23">
        <f t="shared" si="12"/>
        <v>468.36724440398723</v>
      </c>
      <c r="AF23">
        <f t="shared" si="12"/>
        <v>482.13058932922161</v>
      </c>
      <c r="AG23">
        <f t="shared" si="12"/>
        <v>698.27907861094877</v>
      </c>
      <c r="AH23">
        <f t="shared" si="12"/>
        <v>295.04201106005326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74.192336724590206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1474.9726641044731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1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78.59820311361112</v>
      </c>
      <c r="Y24">
        <f t="shared" si="12"/>
        <v>369.28684262603764</v>
      </c>
      <c r="Z24">
        <f t="shared" si="12"/>
        <v>180.33335838463213</v>
      </c>
      <c r="AA24">
        <f>SQRT((AA$3-$E24)^2+(AA$4-$F24)^2)</f>
        <v>99.066581961962356</v>
      </c>
      <c r="AB24">
        <f t="shared" si="12"/>
        <v>314.35254476664687</v>
      </c>
      <c r="AC24">
        <f t="shared" si="12"/>
        <v>78.59820311361112</v>
      </c>
      <c r="AD24">
        <f t="shared" si="12"/>
        <v>292.53326351610531</v>
      </c>
      <c r="AE24">
        <f t="shared" si="12"/>
        <v>320.48657763345852</v>
      </c>
      <c r="AF24">
        <f t="shared" si="12"/>
        <v>345.18121073463664</v>
      </c>
      <c r="AG24">
        <f t="shared" si="12"/>
        <v>561.58119631491627</v>
      </c>
      <c r="AH24">
        <f t="shared" si="12"/>
        <v>147.48469153103227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78.59820311361112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1562.5630106604224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1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74.819022382791715</v>
      </c>
      <c r="Y25">
        <f>SQRT((Y$3-$E25)^2+(Y$4-$F25)^2)</f>
        <v>490.34801662640177</v>
      </c>
      <c r="Z25">
        <f t="shared" si="12"/>
        <v>304.56614052486543</v>
      </c>
      <c r="AA25">
        <f t="shared" si="12"/>
        <v>249.86912948476694</v>
      </c>
      <c r="AB25">
        <f t="shared" si="12"/>
        <v>435.00048224333682</v>
      </c>
      <c r="AC25">
        <f t="shared" si="12"/>
        <v>74.819022382791715</v>
      </c>
      <c r="AD25">
        <f t="shared" si="12"/>
        <v>433.50889262650827</v>
      </c>
      <c r="AE25">
        <f t="shared" si="12"/>
        <v>467.80862711495507</v>
      </c>
      <c r="AF25">
        <f t="shared" si="12"/>
        <v>480.58759233513103</v>
      </c>
      <c r="AG25">
        <f t="shared" si="12"/>
        <v>696.57077842827823</v>
      </c>
      <c r="AH25">
        <f t="shared" si="12"/>
        <v>294.64855543946908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74.819022382791715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1487.4314200305037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1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71.1845365056232</v>
      </c>
      <c r="Y26">
        <f t="shared" si="12"/>
        <v>487.97360010749497</v>
      </c>
      <c r="Z26">
        <f t="shared" si="12"/>
        <v>301.90450460282898</v>
      </c>
      <c r="AA26">
        <f t="shared" si="12"/>
        <v>246.41434975882763</v>
      </c>
      <c r="AB26">
        <f t="shared" si="12"/>
        <v>432.59493395085383</v>
      </c>
      <c r="AC26">
        <f t="shared" si="12"/>
        <v>71.1845365056232</v>
      </c>
      <c r="AD26">
        <f t="shared" si="12"/>
        <v>430.50024238932065</v>
      </c>
      <c r="AE26">
        <f t="shared" si="12"/>
        <v>464.57909825738921</v>
      </c>
      <c r="AF26">
        <f t="shared" si="12"/>
        <v>477.78132154679997</v>
      </c>
      <c r="AG26">
        <f t="shared" si="12"/>
        <v>693.84878556289846</v>
      </c>
      <c r="AH26">
        <f t="shared" si="12"/>
        <v>291.35369704678493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71.1845365056232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1415.1764196684439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71.795221105196575</v>
      </c>
      <c r="Y27">
        <f t="shared" si="12"/>
        <v>188.14609539110847</v>
      </c>
      <c r="Z27">
        <f t="shared" si="12"/>
        <v>99.688793177766073</v>
      </c>
      <c r="AA27">
        <f t="shared" si="12"/>
        <v>120.66180431961905</v>
      </c>
      <c r="AB27">
        <f t="shared" si="12"/>
        <v>146.14463404686907</v>
      </c>
      <c r="AC27">
        <f t="shared" si="12"/>
        <v>293.68395453675419</v>
      </c>
      <c r="AD27">
        <f t="shared" si="12"/>
        <v>79.441388952453579</v>
      </c>
      <c r="AE27">
        <f t="shared" si="12"/>
        <v>101.84518203423146</v>
      </c>
      <c r="AF27">
        <f t="shared" si="12"/>
        <v>138.21164640659995</v>
      </c>
      <c r="AG27">
        <f t="shared" si="12"/>
        <v>348.08491291672897</v>
      </c>
      <c r="AH27">
        <f t="shared" si="12"/>
        <v>71.795221105196575</v>
      </c>
      <c r="AN27">
        <f t="shared" si="7"/>
        <v>188.14609539110847</v>
      </c>
      <c r="AO27">
        <f t="shared" si="7"/>
        <v>99.688793177766073</v>
      </c>
      <c r="AP27">
        <f t="shared" si="7"/>
        <v>120.66180431961905</v>
      </c>
      <c r="AQ27">
        <f t="shared" si="7"/>
        <v>146.14463404686907</v>
      </c>
      <c r="AR27">
        <f t="shared" si="7"/>
        <v>293.68395453675419</v>
      </c>
      <c r="AS27">
        <f t="shared" si="7"/>
        <v>79.441388952453579</v>
      </c>
      <c r="AT27">
        <f t="shared" si="7"/>
        <v>101.84518203423146</v>
      </c>
      <c r="AU27">
        <f t="shared" si="7"/>
        <v>138.21164640659995</v>
      </c>
      <c r="AV27">
        <f t="shared" si="7"/>
        <v>348.08491291672897</v>
      </c>
      <c r="AW27">
        <f t="shared" si="7"/>
        <v>71.795221105196575</v>
      </c>
      <c r="BA27">
        <f t="shared" ref="BA27:BJ27" si="13">IF(I4&gt;0, AN27*$BQ$5,0)</f>
        <v>6354.0927041348414</v>
      </c>
      <c r="BB27">
        <f t="shared" si="13"/>
        <v>0</v>
      </c>
      <c r="BC27">
        <f t="shared" si="13"/>
        <v>0</v>
      </c>
      <c r="BD27">
        <f t="shared" si="13"/>
        <v>4935.614268344536</v>
      </c>
      <c r="BE27">
        <f t="shared" si="13"/>
        <v>9918.3300560360567</v>
      </c>
      <c r="BF27">
        <f t="shared" si="13"/>
        <v>0</v>
      </c>
      <c r="BG27">
        <f t="shared" si="13"/>
        <v>0</v>
      </c>
      <c r="BH27">
        <f t="shared" si="13"/>
        <v>0</v>
      </c>
      <c r="BI27">
        <f t="shared" si="13"/>
        <v>11755.565806379866</v>
      </c>
      <c r="BJ27">
        <f t="shared" si="13"/>
        <v>0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50611.644703590748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182.21696768198655</v>
      </c>
      <c r="AN31">
        <f>IF(I$4&gt;0,AN4,0)</f>
        <v>46.860750097517226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146.07024363322688</v>
      </c>
      <c r="AT31">
        <f>IF(L$4&gt;0,AQ4,0)</f>
        <v>4.6624012722013743</v>
      </c>
      <c r="AU31">
        <f>IF(M$4&gt;0,AR3,0)</f>
        <v>-100.28747405387708</v>
      </c>
      <c r="AV31">
        <f>IF(M$4&gt;0,AR4,0)</f>
        <v>-276.03022968551693</v>
      </c>
      <c r="AW31">
        <f>IF(N$4&gt;0,AS3,0)</f>
        <v>0</v>
      </c>
      <c r="AX31">
        <f>IF(N$4&gt;0,AS4,0)</f>
        <v>0</v>
      </c>
      <c r="AY31">
        <f>IF(O$4&gt;0,AT3,0)</f>
        <v>0</v>
      </c>
      <c r="AZ31">
        <f>IF(O$4&gt;0,AT4,0)</f>
        <v>0</v>
      </c>
      <c r="BA31">
        <f>IF(P$4&gt;0,AU3,0)</f>
        <v>0</v>
      </c>
      <c r="BB31">
        <f>IF(P$4&gt;0,AU4,0)</f>
        <v>0</v>
      </c>
      <c r="BC31">
        <f>IF(Q$4&gt;0,AV3,0)</f>
        <v>233.37295969318015</v>
      </c>
      <c r="BD31">
        <f>IF(Q$4&gt;0,AV4,0)</f>
        <v>258.26375720238428</v>
      </c>
      <c r="BE31">
        <f>IF(R$4&gt;0,AW3,0)</f>
        <v>0</v>
      </c>
      <c r="BF31">
        <f>IF(R$4&gt;0,AW4,0)</f>
        <v>0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187.15555025761509</v>
      </c>
      <c r="AN35">
        <f t="shared" ref="AN35:AN53" si="16">IF(I8=1,$F8,0)</f>
        <v>25.742837039999788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0</v>
      </c>
      <c r="AT35">
        <f t="shared" ref="AT35:AT53" si="22">IF(L8=1,$F8,0)</f>
        <v>0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197.31262144035065</v>
      </c>
      <c r="AN36">
        <f t="shared" si="16"/>
        <v>36.618670370400125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145.3292280110459</v>
      </c>
      <c r="AT37">
        <f t="shared" si="22"/>
        <v>-52.870402627200185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178.22108152485387</v>
      </c>
      <c r="AN38">
        <f t="shared" si="16"/>
        <v>125.25424842719976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97.242455849967683</v>
      </c>
      <c r="AT39">
        <f t="shared" si="22"/>
        <v>-41.176516080000013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202.49217255065452</v>
      </c>
      <c r="AN42">
        <f t="shared" si="16"/>
        <v>46.062665829600043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223.4416511504169</v>
      </c>
      <c r="BD44">
        <f t="shared" si="31"/>
        <v>280.09700485680008</v>
      </c>
      <c r="BE44">
        <f t="shared" si="32"/>
        <v>0</v>
      </c>
      <c r="BF44">
        <f t="shared" si="33"/>
        <v>0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235.50617196959516</v>
      </c>
      <c r="BD45">
        <f t="shared" si="31"/>
        <v>252.50445762959995</v>
      </c>
      <c r="BE45">
        <f t="shared" si="32"/>
        <v>0</v>
      </c>
      <c r="BF45">
        <f t="shared" si="33"/>
        <v>0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234.63561711998963</v>
      </c>
      <c r="BD46">
        <f t="shared" si="31"/>
        <v>258.67698917040008</v>
      </c>
      <c r="BE46">
        <f t="shared" si="32"/>
        <v>0</v>
      </c>
      <c r="BF46">
        <f t="shared" si="33"/>
        <v>0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262.61113273228921</v>
      </c>
      <c r="BD47">
        <f t="shared" si="31"/>
        <v>315.19845497040012</v>
      </c>
      <c r="BE47">
        <f t="shared" si="32"/>
        <v>0</v>
      </c>
      <c r="BF47">
        <f t="shared" si="33"/>
        <v>0</v>
      </c>
    </row>
    <row r="48" spans="31:58" ht="15.6" x14ac:dyDescent="0.3">
      <c r="AL48" s="3">
        <v>15</v>
      </c>
      <c r="AM48">
        <f t="shared" si="15"/>
        <v>0</v>
      </c>
      <c r="AN48">
        <f t="shared" si="16"/>
        <v>0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-107.14172175511503</v>
      </c>
      <c r="AV48">
        <f t="shared" si="14"/>
        <v>-353.67113142719995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0</v>
      </c>
      <c r="AN49">
        <f t="shared" si="16"/>
        <v>0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-95.561312729579242</v>
      </c>
      <c r="AV49">
        <f t="shared" si="14"/>
        <v>-335.71981877040008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16" t="s">
        <v>49</v>
      </c>
      <c r="AL50" s="3">
        <v>17</v>
      </c>
      <c r="AM50">
        <f t="shared" si="15"/>
        <v>0</v>
      </c>
      <c r="AN50">
        <f t="shared" si="16"/>
        <v>0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-110.4007282802485</v>
      </c>
      <c r="AV50">
        <f t="shared" si="14"/>
        <v>-349.53005905680021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16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-94.533312502294947</v>
      </c>
      <c r="AV51">
        <f t="shared" si="14"/>
        <v>-197.64294017039998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16"/>
      <c r="AL52" s="3">
        <v>19</v>
      </c>
      <c r="AM52">
        <f t="shared" si="15"/>
        <v>0</v>
      </c>
      <c r="AN52">
        <f t="shared" si="16"/>
        <v>0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-104.79527278289937</v>
      </c>
      <c r="AV52">
        <f t="shared" si="14"/>
        <v>-350.71333260000029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50611.644703590748</v>
      </c>
      <c r="AL53" s="3">
        <v>20</v>
      </c>
      <c r="AM53">
        <f t="shared" si="15"/>
        <v>0</v>
      </c>
      <c r="AN53">
        <f t="shared" si="16"/>
        <v>0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-105.87265507952158</v>
      </c>
      <c r="AV53">
        <f t="shared" si="14"/>
        <v>-346.9953196272001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262.21696768198655</v>
      </c>
      <c r="AN58">
        <f t="shared" ref="AN58:AN82" si="35">IF(I$4&gt;0,AN$31+$AK$3*SIN($AL58),0)</f>
        <v>46.860750097517226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226.07024363322688</v>
      </c>
      <c r="AT58">
        <f t="shared" ref="AT58:AT82" si="41">IF(L$4&gt;0,AT$31+$AK$3*SIN($AL58),0)</f>
        <v>4.6624012722013743</v>
      </c>
      <c r="AU58">
        <f t="shared" ref="AU58:AU82" si="42">IF(M$4&gt;0,AU$31+$AK$3*COS($AL58),0)</f>
        <v>-20.287474053877077</v>
      </c>
      <c r="AV58">
        <f t="shared" ref="AV58:AV82" si="43">IF(M$4&gt;0,AV$31+$AK$3*SIN($AL58),0)</f>
        <v>-276.03022968551693</v>
      </c>
      <c r="AW58">
        <f t="shared" ref="AW58:AW82" si="44">IF(N$4&gt;0,AW$31+$AK$3*COS($AL58),0)</f>
        <v>0</v>
      </c>
      <c r="AX58">
        <f t="shared" ref="AX58:AX82" si="45">IF(N$4&gt;0,AX$31+$AK$3*SIN($AL58),0)</f>
        <v>0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313.37295969318018</v>
      </c>
      <c r="BD58">
        <f t="shared" ref="BD58:BD82" si="51">IF(Q$4&gt;0,BD$31+$AK$3*SIN($AL58),0)</f>
        <v>258.26375720238428</v>
      </c>
      <c r="BE58">
        <f t="shared" ref="BE58:BE82" si="52">IF(R$4&gt;0,BE$31+$AK$3*COS($AL58),0)</f>
        <v>0</v>
      </c>
      <c r="BF58">
        <f t="shared" ref="BF58:BF82" si="53">IF(R$4&gt;0,BF$31+$AK$3*SIN($AL58),0)</f>
        <v>0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259.49103378511199</v>
      </c>
      <c r="AN59">
        <f t="shared" si="35"/>
        <v>67.566273705718885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223.34430973635233</v>
      </c>
      <c r="AT59">
        <f t="shared" si="41"/>
        <v>25.367924880403034</v>
      </c>
      <c r="AU59">
        <f t="shared" si="42"/>
        <v>-23.013407950751613</v>
      </c>
      <c r="AV59">
        <f t="shared" si="43"/>
        <v>-255.32470607731528</v>
      </c>
      <c r="AW59">
        <f t="shared" si="44"/>
        <v>0</v>
      </c>
      <c r="AX59">
        <f t="shared" si="45"/>
        <v>0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310.64702579630563</v>
      </c>
      <c r="BD59">
        <f t="shared" si="51"/>
        <v>278.96928081058593</v>
      </c>
      <c r="BE59">
        <f t="shared" si="52"/>
        <v>0</v>
      </c>
      <c r="BF59">
        <f t="shared" si="53"/>
        <v>0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251.49899998474166</v>
      </c>
      <c r="AN60">
        <f t="shared" si="35"/>
        <v>86.860750097517212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215.35227593598199</v>
      </c>
      <c r="AT60">
        <f t="shared" si="41"/>
        <v>44.662401272201365</v>
      </c>
      <c r="AU60">
        <f t="shared" si="42"/>
        <v>-31.005441751121978</v>
      </c>
      <c r="AV60">
        <f t="shared" si="43"/>
        <v>-236.03022968551693</v>
      </c>
      <c r="AW60">
        <f t="shared" si="44"/>
        <v>0</v>
      </c>
      <c r="AX60">
        <f t="shared" si="45"/>
        <v>0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302.65499199593523</v>
      </c>
      <c r="BD60">
        <f t="shared" si="51"/>
        <v>298.26375720238428</v>
      </c>
      <c r="BE60">
        <f t="shared" si="52"/>
        <v>0</v>
      </c>
      <c r="BF60">
        <f t="shared" si="53"/>
        <v>0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238.78551017691035</v>
      </c>
      <c r="AN61">
        <f t="shared" si="35"/>
        <v>103.42929259244102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202.63878612815068</v>
      </c>
      <c r="AT61">
        <f t="shared" si="41"/>
        <v>61.230943767125169</v>
      </c>
      <c r="AU61">
        <f t="shared" si="42"/>
        <v>-43.718931558953273</v>
      </c>
      <c r="AV61">
        <f t="shared" si="43"/>
        <v>-219.46168719059312</v>
      </c>
      <c r="AW61">
        <f t="shared" si="44"/>
        <v>0</v>
      </c>
      <c r="AX61">
        <f t="shared" si="45"/>
        <v>0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289.94150218810398</v>
      </c>
      <c r="BD61">
        <f t="shared" si="51"/>
        <v>314.83229969730809</v>
      </c>
      <c r="BE61">
        <f t="shared" si="52"/>
        <v>0</v>
      </c>
      <c r="BF61">
        <f t="shared" si="53"/>
        <v>0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222.21696768198655</v>
      </c>
      <c r="AN62">
        <f t="shared" si="35"/>
        <v>116.14278240027231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186.07024363322688</v>
      </c>
      <c r="AT62">
        <f t="shared" si="41"/>
        <v>73.944433574956463</v>
      </c>
      <c r="AU62">
        <f t="shared" si="42"/>
        <v>-60.287474053877069</v>
      </c>
      <c r="AV62">
        <f t="shared" si="43"/>
        <v>-206.74819738276184</v>
      </c>
      <c r="AW62">
        <f t="shared" si="44"/>
        <v>0</v>
      </c>
      <c r="AX62">
        <f t="shared" si="45"/>
        <v>0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273.37295969318018</v>
      </c>
      <c r="BD62">
        <f t="shared" si="51"/>
        <v>327.5457895051394</v>
      </c>
      <c r="BE62">
        <f t="shared" si="52"/>
        <v>0</v>
      </c>
      <c r="BF62">
        <f t="shared" si="53"/>
        <v>0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202.92249129018822</v>
      </c>
      <c r="AN63">
        <f t="shared" si="35"/>
        <v>124.13481620064267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166.77576724142855</v>
      </c>
      <c r="AT63">
        <f t="shared" si="41"/>
        <v>81.936467375326828</v>
      </c>
      <c r="AU63">
        <f t="shared" si="42"/>
        <v>-79.581950445675403</v>
      </c>
      <c r="AV63">
        <f t="shared" si="43"/>
        <v>-198.75616358239148</v>
      </c>
      <c r="AW63">
        <f t="shared" si="44"/>
        <v>0</v>
      </c>
      <c r="AX63">
        <f t="shared" si="45"/>
        <v>0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254.07848330138182</v>
      </c>
      <c r="BD63">
        <f t="shared" si="51"/>
        <v>335.53782330550973</v>
      </c>
      <c r="BE63">
        <f t="shared" si="52"/>
        <v>0</v>
      </c>
      <c r="BF63">
        <f t="shared" si="53"/>
        <v>0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182.21696768198655</v>
      </c>
      <c r="AN64">
        <f t="shared" si="35"/>
        <v>126.86075009751723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146.07024363322688</v>
      </c>
      <c r="AT64">
        <f t="shared" si="41"/>
        <v>84.662401272201379</v>
      </c>
      <c r="AU64">
        <f t="shared" si="42"/>
        <v>-100.28747405387708</v>
      </c>
      <c r="AV64">
        <f t="shared" si="43"/>
        <v>-196.03022968551693</v>
      </c>
      <c r="AW64">
        <f t="shared" si="44"/>
        <v>0</v>
      </c>
      <c r="AX64">
        <f t="shared" si="45"/>
        <v>0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233.37295969318015</v>
      </c>
      <c r="BD64">
        <f t="shared" si="51"/>
        <v>338.26375720238428</v>
      </c>
      <c r="BE64">
        <f t="shared" si="52"/>
        <v>0</v>
      </c>
      <c r="BF64">
        <f t="shared" si="53"/>
        <v>0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161.5114440737849</v>
      </c>
      <c r="AN65">
        <f t="shared" si="35"/>
        <v>124.13481620064269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125.36472002502524</v>
      </c>
      <c r="AT65">
        <f t="shared" si="41"/>
        <v>81.936467375326842</v>
      </c>
      <c r="AU65">
        <f t="shared" si="42"/>
        <v>-120.99299766207872</v>
      </c>
      <c r="AV65">
        <f t="shared" si="43"/>
        <v>-198.75616358239148</v>
      </c>
      <c r="AW65">
        <f t="shared" si="44"/>
        <v>0</v>
      </c>
      <c r="AX65">
        <f t="shared" si="45"/>
        <v>0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0</v>
      </c>
      <c r="BC65">
        <f t="shared" si="50"/>
        <v>212.6674360849785</v>
      </c>
      <c r="BD65">
        <f t="shared" si="51"/>
        <v>335.53782330550973</v>
      </c>
      <c r="BE65">
        <f t="shared" si="52"/>
        <v>0</v>
      </c>
      <c r="BF65">
        <f t="shared" si="53"/>
        <v>0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142.21696768198655</v>
      </c>
      <c r="AN66">
        <f t="shared" si="35"/>
        <v>116.14278240027232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106.07024363322689</v>
      </c>
      <c r="AT66">
        <f t="shared" si="41"/>
        <v>73.944433574956477</v>
      </c>
      <c r="AU66">
        <f t="shared" si="42"/>
        <v>-140.28747405387708</v>
      </c>
      <c r="AV66">
        <f t="shared" si="43"/>
        <v>-206.74819738276182</v>
      </c>
      <c r="AW66">
        <f t="shared" si="44"/>
        <v>0</v>
      </c>
      <c r="AX66">
        <f t="shared" si="45"/>
        <v>0</v>
      </c>
      <c r="AY66">
        <f t="shared" si="46"/>
        <v>0</v>
      </c>
      <c r="AZ66">
        <f t="shared" si="47"/>
        <v>0</v>
      </c>
      <c r="BA66">
        <f t="shared" si="48"/>
        <v>0</v>
      </c>
      <c r="BB66">
        <f t="shared" si="49"/>
        <v>0</v>
      </c>
      <c r="BC66">
        <f t="shared" si="50"/>
        <v>193.37295969318018</v>
      </c>
      <c r="BD66">
        <f t="shared" si="51"/>
        <v>327.5457895051394</v>
      </c>
      <c r="BE66">
        <f t="shared" si="52"/>
        <v>0</v>
      </c>
      <c r="BF66">
        <f t="shared" si="53"/>
        <v>0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125.64842518706274</v>
      </c>
      <c r="AN67">
        <f t="shared" si="35"/>
        <v>103.42929259244103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89.501701138303076</v>
      </c>
      <c r="AT67">
        <f t="shared" si="41"/>
        <v>61.230943767125176</v>
      </c>
      <c r="AU67">
        <f t="shared" si="42"/>
        <v>-156.85601654880088</v>
      </c>
      <c r="AV67">
        <f t="shared" si="43"/>
        <v>-219.46168719059312</v>
      </c>
      <c r="AW67">
        <f t="shared" si="44"/>
        <v>0</v>
      </c>
      <c r="AX67">
        <f t="shared" si="45"/>
        <v>0</v>
      </c>
      <c r="AY67">
        <f t="shared" si="46"/>
        <v>0</v>
      </c>
      <c r="AZ67">
        <f t="shared" si="47"/>
        <v>0</v>
      </c>
      <c r="BA67">
        <f t="shared" si="48"/>
        <v>0</v>
      </c>
      <c r="BB67">
        <f t="shared" si="49"/>
        <v>0</v>
      </c>
      <c r="BC67">
        <f t="shared" si="50"/>
        <v>176.80441719825635</v>
      </c>
      <c r="BD67">
        <f t="shared" si="51"/>
        <v>314.83229969730809</v>
      </c>
      <c r="BE67">
        <f t="shared" si="52"/>
        <v>0</v>
      </c>
      <c r="BF67">
        <f t="shared" si="53"/>
        <v>0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112.93493537923146</v>
      </c>
      <c r="AN68">
        <f t="shared" si="35"/>
        <v>86.860750097517254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76.788211330471796</v>
      </c>
      <c r="AT68">
        <f t="shared" si="41"/>
        <v>44.6624012722014</v>
      </c>
      <c r="AU68">
        <f t="shared" si="42"/>
        <v>-169.56950635663216</v>
      </c>
      <c r="AV68">
        <f t="shared" si="43"/>
        <v>-236.0302296855169</v>
      </c>
      <c r="AW68">
        <f t="shared" si="44"/>
        <v>0</v>
      </c>
      <c r="AX68">
        <f t="shared" si="45"/>
        <v>0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164.09092739042507</v>
      </c>
      <c r="BD68">
        <f t="shared" si="51"/>
        <v>298.26375720238434</v>
      </c>
      <c r="BE68">
        <f t="shared" si="52"/>
        <v>0</v>
      </c>
      <c r="BF68">
        <f t="shared" si="53"/>
        <v>0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104.9429015788611</v>
      </c>
      <c r="AN69">
        <f t="shared" si="35"/>
        <v>67.566273705718913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68.796177530101431</v>
      </c>
      <c r="AT69">
        <f t="shared" si="41"/>
        <v>25.367924880403056</v>
      </c>
      <c r="AU69">
        <f t="shared" si="42"/>
        <v>-177.56154015700253</v>
      </c>
      <c r="AV69">
        <f t="shared" si="43"/>
        <v>-255.32470607731526</v>
      </c>
      <c r="AW69">
        <f t="shared" si="44"/>
        <v>0</v>
      </c>
      <c r="AX69">
        <f t="shared" si="45"/>
        <v>0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156.0988935900547</v>
      </c>
      <c r="BD69">
        <f t="shared" si="51"/>
        <v>278.96928081058599</v>
      </c>
      <c r="BE69">
        <f t="shared" si="52"/>
        <v>0</v>
      </c>
      <c r="BF69">
        <f t="shared" si="53"/>
        <v>0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102.21696768198655</v>
      </c>
      <c r="AN70">
        <f t="shared" si="35"/>
        <v>46.860750097517233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66.07024363322688</v>
      </c>
      <c r="AT70">
        <f t="shared" si="41"/>
        <v>4.6624012722013841</v>
      </c>
      <c r="AU70">
        <f t="shared" si="42"/>
        <v>-180.28747405387708</v>
      </c>
      <c r="AV70">
        <f t="shared" si="43"/>
        <v>-276.03022968551693</v>
      </c>
      <c r="AW70">
        <f t="shared" si="44"/>
        <v>0</v>
      </c>
      <c r="AX70">
        <f t="shared" si="45"/>
        <v>0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153.37295969318015</v>
      </c>
      <c r="BD70">
        <f t="shared" si="51"/>
        <v>258.26375720238428</v>
      </c>
      <c r="BE70">
        <f t="shared" si="52"/>
        <v>0</v>
      </c>
      <c r="BF70">
        <f t="shared" si="53"/>
        <v>0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104.94290157886107</v>
      </c>
      <c r="AN71">
        <f t="shared" si="35"/>
        <v>26.155226489315599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68.796177530101403</v>
      </c>
      <c r="AT71">
        <f t="shared" si="41"/>
        <v>-16.043122336000252</v>
      </c>
      <c r="AU71">
        <f t="shared" si="42"/>
        <v>-177.56154015700255</v>
      </c>
      <c r="AV71">
        <f t="shared" si="43"/>
        <v>-296.73575329371857</v>
      </c>
      <c r="AW71">
        <f t="shared" si="44"/>
        <v>0</v>
      </c>
      <c r="AX71">
        <f t="shared" si="45"/>
        <v>0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156.09889359005467</v>
      </c>
      <c r="BD71">
        <f t="shared" si="51"/>
        <v>237.55823359418267</v>
      </c>
      <c r="BE71">
        <f t="shared" si="52"/>
        <v>0</v>
      </c>
      <c r="BF71">
        <f t="shared" si="53"/>
        <v>0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112.93493537923143</v>
      </c>
      <c r="AN72">
        <f t="shared" si="35"/>
        <v>6.8607500975172471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76.788211330471768</v>
      </c>
      <c r="AT72">
        <f t="shared" si="41"/>
        <v>-35.337598727798607</v>
      </c>
      <c r="AU72">
        <f t="shared" si="42"/>
        <v>-169.56950635663219</v>
      </c>
      <c r="AV72">
        <f t="shared" si="43"/>
        <v>-316.03022968551693</v>
      </c>
      <c r="AW72">
        <f t="shared" si="44"/>
        <v>0</v>
      </c>
      <c r="AX72">
        <f t="shared" si="45"/>
        <v>0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164.09092739042504</v>
      </c>
      <c r="BD72">
        <f t="shared" si="51"/>
        <v>218.26375720238431</v>
      </c>
      <c r="BE72">
        <f t="shared" si="52"/>
        <v>0</v>
      </c>
      <c r="BF72">
        <f t="shared" si="53"/>
        <v>0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125.64842518706271</v>
      </c>
      <c r="AN73">
        <f t="shared" si="35"/>
        <v>-9.7077923974065428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89.501701138303048</v>
      </c>
      <c r="AT73">
        <f t="shared" si="41"/>
        <v>-51.906141222722397</v>
      </c>
      <c r="AU73">
        <f t="shared" si="42"/>
        <v>-156.85601654880091</v>
      </c>
      <c r="AV73">
        <f t="shared" si="43"/>
        <v>-332.59877218044068</v>
      </c>
      <c r="AW73">
        <f t="shared" si="44"/>
        <v>0</v>
      </c>
      <c r="AX73">
        <f t="shared" si="45"/>
        <v>0</v>
      </c>
      <c r="AY73">
        <f t="shared" si="46"/>
        <v>0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176.80441719825632</v>
      </c>
      <c r="BD73">
        <f t="shared" si="51"/>
        <v>201.69521470746051</v>
      </c>
      <c r="BE73">
        <f t="shared" si="52"/>
        <v>0</v>
      </c>
      <c r="BF73">
        <f t="shared" si="53"/>
        <v>0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142.21696768198652</v>
      </c>
      <c r="AN74">
        <f t="shared" si="35"/>
        <v>-22.421282205237844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106.07024363322685</v>
      </c>
      <c r="AT74">
        <f t="shared" si="41"/>
        <v>-64.619631030553691</v>
      </c>
      <c r="AU74">
        <f t="shared" si="42"/>
        <v>-140.28747405387711</v>
      </c>
      <c r="AV74">
        <f t="shared" si="43"/>
        <v>-345.31226198827198</v>
      </c>
      <c r="AW74">
        <f t="shared" si="44"/>
        <v>0</v>
      </c>
      <c r="AX74">
        <f t="shared" si="45"/>
        <v>0</v>
      </c>
      <c r="AY74">
        <f t="shared" si="46"/>
        <v>0</v>
      </c>
      <c r="AZ74">
        <f t="shared" si="47"/>
        <v>0</v>
      </c>
      <c r="BA74">
        <f t="shared" si="48"/>
        <v>0</v>
      </c>
      <c r="BB74">
        <f t="shared" si="49"/>
        <v>0</v>
      </c>
      <c r="BC74">
        <f t="shared" si="50"/>
        <v>193.37295969318012</v>
      </c>
      <c r="BD74">
        <f t="shared" si="51"/>
        <v>188.98172489962923</v>
      </c>
      <c r="BE74">
        <f t="shared" si="52"/>
        <v>0</v>
      </c>
      <c r="BF74">
        <f t="shared" si="53"/>
        <v>0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161.51144407378482</v>
      </c>
      <c r="AN75">
        <f t="shared" si="35"/>
        <v>-30.413316005608223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125.36472002502515</v>
      </c>
      <c r="AT75">
        <f t="shared" si="41"/>
        <v>-72.61166483092407</v>
      </c>
      <c r="AU75">
        <f t="shared" si="42"/>
        <v>-120.99299766207881</v>
      </c>
      <c r="AV75">
        <f t="shared" si="43"/>
        <v>-353.30429578864238</v>
      </c>
      <c r="AW75">
        <f t="shared" si="44"/>
        <v>0</v>
      </c>
      <c r="AX75">
        <f t="shared" si="45"/>
        <v>0</v>
      </c>
      <c r="AY75">
        <f t="shared" si="46"/>
        <v>0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212.66743608497842</v>
      </c>
      <c r="BD75">
        <f t="shared" si="51"/>
        <v>180.98969109925883</v>
      </c>
      <c r="BE75">
        <f t="shared" si="52"/>
        <v>0</v>
      </c>
      <c r="BF75">
        <f t="shared" si="53"/>
        <v>0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182.21696768198652</v>
      </c>
      <c r="AN76">
        <f t="shared" si="35"/>
        <v>-33.139249902482774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146.07024363322685</v>
      </c>
      <c r="AT76">
        <f t="shared" si="41"/>
        <v>-75.337598727798621</v>
      </c>
      <c r="AU76">
        <f t="shared" si="42"/>
        <v>-100.28747405387709</v>
      </c>
      <c r="AV76">
        <f t="shared" si="43"/>
        <v>-356.03022968551693</v>
      </c>
      <c r="AW76">
        <f t="shared" si="44"/>
        <v>0</v>
      </c>
      <c r="AX76">
        <f t="shared" si="45"/>
        <v>0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233.37295969318012</v>
      </c>
      <c r="BD76">
        <f t="shared" si="51"/>
        <v>178.26375720238428</v>
      </c>
      <c r="BE76">
        <f t="shared" si="52"/>
        <v>0</v>
      </c>
      <c r="BF76">
        <f t="shared" si="53"/>
        <v>0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202.92249129018816</v>
      </c>
      <c r="AN77">
        <f t="shared" si="35"/>
        <v>-30.413316005608252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166.7757672414285</v>
      </c>
      <c r="AT77">
        <f t="shared" si="41"/>
        <v>-72.611664830924099</v>
      </c>
      <c r="AU77">
        <f t="shared" si="42"/>
        <v>-79.58195044567546</v>
      </c>
      <c r="AV77">
        <f t="shared" si="43"/>
        <v>-353.30429578864243</v>
      </c>
      <c r="AW77">
        <f t="shared" si="44"/>
        <v>0</v>
      </c>
      <c r="AX77">
        <f t="shared" si="45"/>
        <v>0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254.07848330138177</v>
      </c>
      <c r="BD77">
        <f t="shared" si="51"/>
        <v>180.98969109925881</v>
      </c>
      <c r="BE77">
        <f t="shared" si="52"/>
        <v>0</v>
      </c>
      <c r="BF77">
        <f t="shared" si="53"/>
        <v>0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222.21696768198649</v>
      </c>
      <c r="AN78">
        <f t="shared" si="35"/>
        <v>-22.421282205237901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186.07024363322682</v>
      </c>
      <c r="AT78">
        <f t="shared" si="41"/>
        <v>-64.619631030553748</v>
      </c>
      <c r="AU78">
        <f t="shared" si="42"/>
        <v>-60.287474053877133</v>
      </c>
      <c r="AV78">
        <f t="shared" si="43"/>
        <v>-345.31226198827204</v>
      </c>
      <c r="AW78">
        <f t="shared" si="44"/>
        <v>0</v>
      </c>
      <c r="AX78">
        <f t="shared" si="45"/>
        <v>0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273.37295969318006</v>
      </c>
      <c r="BD78">
        <f t="shared" si="51"/>
        <v>188.98172489962917</v>
      </c>
      <c r="BE78">
        <f t="shared" si="52"/>
        <v>0</v>
      </c>
      <c r="BF78">
        <f t="shared" si="53"/>
        <v>0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238.78551017691035</v>
      </c>
      <c r="AN79">
        <f t="shared" si="35"/>
        <v>-9.7077923974065925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202.63878612815068</v>
      </c>
      <c r="AT79">
        <f t="shared" si="41"/>
        <v>-51.906141222722447</v>
      </c>
      <c r="AU79">
        <f t="shared" si="42"/>
        <v>-43.718931558953287</v>
      </c>
      <c r="AV79">
        <f t="shared" si="43"/>
        <v>-332.59877218044073</v>
      </c>
      <c r="AW79">
        <f t="shared" si="44"/>
        <v>0</v>
      </c>
      <c r="AX79">
        <f t="shared" si="45"/>
        <v>0</v>
      </c>
      <c r="AY79">
        <f t="shared" si="46"/>
        <v>0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289.94150218810393</v>
      </c>
      <c r="BD79">
        <f t="shared" si="51"/>
        <v>201.69521470746048</v>
      </c>
      <c r="BE79">
        <f t="shared" si="52"/>
        <v>0</v>
      </c>
      <c r="BF79">
        <f t="shared" si="53"/>
        <v>0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251.4989999847416</v>
      </c>
      <c r="AN80">
        <f t="shared" si="35"/>
        <v>6.8607500975171902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215.35227593598194</v>
      </c>
      <c r="AT80">
        <f t="shared" si="41"/>
        <v>-35.337598727798664</v>
      </c>
      <c r="AU80">
        <f t="shared" si="42"/>
        <v>-31.005441751122007</v>
      </c>
      <c r="AV80">
        <f t="shared" si="43"/>
        <v>-316.03022968551699</v>
      </c>
      <c r="AW80">
        <f t="shared" si="44"/>
        <v>0</v>
      </c>
      <c r="AX80">
        <f t="shared" si="45"/>
        <v>0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302.65499199593523</v>
      </c>
      <c r="BD80">
        <f t="shared" si="51"/>
        <v>218.26375720238426</v>
      </c>
      <c r="BE80">
        <f t="shared" si="52"/>
        <v>0</v>
      </c>
      <c r="BF80">
        <f t="shared" si="53"/>
        <v>0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259.49103378511199</v>
      </c>
      <c r="AN81">
        <f t="shared" si="35"/>
        <v>26.155226489315499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223.34430973635233</v>
      </c>
      <c r="AT81">
        <f t="shared" si="41"/>
        <v>-16.043122336000351</v>
      </c>
      <c r="AU81">
        <f t="shared" si="42"/>
        <v>-23.013407950751628</v>
      </c>
      <c r="AV81">
        <f t="shared" si="43"/>
        <v>-296.73575329371863</v>
      </c>
      <c r="AW81">
        <f t="shared" si="44"/>
        <v>0</v>
      </c>
      <c r="AX81">
        <f t="shared" si="45"/>
        <v>0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310.64702579630557</v>
      </c>
      <c r="BD81">
        <f t="shared" si="51"/>
        <v>237.55823359418255</v>
      </c>
      <c r="BE81">
        <f t="shared" si="52"/>
        <v>0</v>
      </c>
      <c r="BF81">
        <f t="shared" si="53"/>
        <v>0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262.21696768198655</v>
      </c>
      <c r="AN82">
        <f t="shared" si="35"/>
        <v>46.860750097517204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226.07024363322688</v>
      </c>
      <c r="AT82">
        <f t="shared" si="41"/>
        <v>4.6624012722013548</v>
      </c>
      <c r="AU82">
        <f t="shared" si="42"/>
        <v>-20.287474053877077</v>
      </c>
      <c r="AV82">
        <f t="shared" si="43"/>
        <v>-276.03022968551693</v>
      </c>
      <c r="AW82">
        <f t="shared" si="44"/>
        <v>0</v>
      </c>
      <c r="AX82">
        <f t="shared" si="45"/>
        <v>0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313.37295969318018</v>
      </c>
      <c r="BD82">
        <f t="shared" si="51"/>
        <v>258.26375720238428</v>
      </c>
      <c r="BE82">
        <f t="shared" si="52"/>
        <v>0</v>
      </c>
      <c r="BF82">
        <f t="shared" si="53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2" zoomScaleNormal="10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13" t="s">
        <v>31</v>
      </c>
      <c r="J1" s="113"/>
      <c r="K1" s="113"/>
      <c r="L1" s="113"/>
      <c r="M1" s="113"/>
      <c r="N1" s="5"/>
      <c r="O1" s="5"/>
      <c r="P1" s="5"/>
      <c r="Q1" s="5"/>
      <c r="R1" s="5"/>
      <c r="S1" s="5"/>
      <c r="T1" s="5"/>
      <c r="U1" s="5"/>
      <c r="V1" s="5"/>
      <c r="W1" s="5"/>
      <c r="Y1" s="113" t="s">
        <v>32</v>
      </c>
      <c r="Z1" s="113"/>
      <c r="AA1" s="113"/>
      <c r="AB1" s="113"/>
      <c r="AC1" s="113"/>
      <c r="AD1" s="5"/>
      <c r="AE1" s="5"/>
      <c r="AF1" s="5"/>
      <c r="AG1" s="5"/>
      <c r="AH1" s="5"/>
      <c r="AI1" s="5"/>
      <c r="AJ1" s="7"/>
      <c r="AK1" s="114" t="s">
        <v>48</v>
      </c>
      <c r="AL1" s="7"/>
      <c r="AN1" s="113" t="s">
        <v>32</v>
      </c>
      <c r="AO1" s="113"/>
      <c r="AP1" s="113"/>
      <c r="AQ1" s="113"/>
      <c r="AR1" s="113"/>
      <c r="AS1" s="113"/>
      <c r="AT1" s="113"/>
      <c r="AU1" s="113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15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-97.14834295414704</v>
      </c>
      <c r="Z3">
        <f t="shared" ref="Z3:AG4" si="0">AO3</f>
        <v>-49.225251161570476</v>
      </c>
      <c r="AA3">
        <f t="shared" si="0"/>
        <v>171.31675049228235</v>
      </c>
      <c r="AB3">
        <f t="shared" si="0"/>
        <v>171.87366226763442</v>
      </c>
      <c r="AC3">
        <f t="shared" si="0"/>
        <v>-31.052006894384082</v>
      </c>
      <c r="AD3">
        <f t="shared" si="0"/>
        <v>97.237796972471585</v>
      </c>
      <c r="AE3">
        <f t="shared" si="0"/>
        <v>-5.3471136623809574</v>
      </c>
      <c r="AF3">
        <f t="shared" si="0"/>
        <v>-93.085991380399818</v>
      </c>
      <c r="AG3">
        <f>AV3</f>
        <v>120.20603829417799</v>
      </c>
      <c r="AH3">
        <f t="shared" ref="AH3" si="1">AW3</f>
        <v>233.90795527759104</v>
      </c>
      <c r="AJ3" s="8"/>
      <c r="AK3" s="9">
        <v>90</v>
      </c>
      <c r="AL3" s="8"/>
      <c r="AM3" t="s">
        <v>24</v>
      </c>
      <c r="AN3">
        <v>-97.14834295414704</v>
      </c>
      <c r="AO3">
        <v>-49.225251161570476</v>
      </c>
      <c r="AP3">
        <v>171.31675049228235</v>
      </c>
      <c r="AQ3">
        <v>171.87366226763442</v>
      </c>
      <c r="AR3">
        <v>-31.052006894384082</v>
      </c>
      <c r="AS3">
        <v>97.237796972471585</v>
      </c>
      <c r="AT3">
        <v>-5.3471136623809574</v>
      </c>
      <c r="AU3">
        <v>-93.085991380399818</v>
      </c>
      <c r="AV3">
        <v>120.20603829417799</v>
      </c>
      <c r="AW3">
        <v>233.90795527759104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6</v>
      </c>
      <c r="J4">
        <f t="shared" ref="J4:P4" si="2">SUM(J7:J26)</f>
        <v>0</v>
      </c>
      <c r="K4">
        <f t="shared" si="2"/>
        <v>0</v>
      </c>
      <c r="L4">
        <f t="shared" si="2"/>
        <v>8</v>
      </c>
      <c r="M4">
        <f t="shared" si="2"/>
        <v>0</v>
      </c>
      <c r="N4">
        <f t="shared" si="2"/>
        <v>2</v>
      </c>
      <c r="O4">
        <f t="shared" si="2"/>
        <v>0</v>
      </c>
      <c r="P4">
        <f t="shared" si="2"/>
        <v>0</v>
      </c>
      <c r="Q4">
        <f>SUM(Q7:Q26)</f>
        <v>0</v>
      </c>
      <c r="R4">
        <f>SUM(R7:R26)</f>
        <v>4</v>
      </c>
      <c r="X4" t="s">
        <v>25</v>
      </c>
      <c r="Y4">
        <f>AN4</f>
        <v>-287.60440667166517</v>
      </c>
      <c r="Z4">
        <f t="shared" si="0"/>
        <v>91.335442508610228</v>
      </c>
      <c r="AA4">
        <f t="shared" si="0"/>
        <v>-306.78139381167398</v>
      </c>
      <c r="AB4">
        <f t="shared" si="0"/>
        <v>35.478842831575903</v>
      </c>
      <c r="AC4">
        <f t="shared" si="0"/>
        <v>104.99732639684547</v>
      </c>
      <c r="AD4">
        <f t="shared" si="0"/>
        <v>-41.16785295036162</v>
      </c>
      <c r="AE4">
        <f t="shared" si="0"/>
        <v>50.250069882766709</v>
      </c>
      <c r="AF4">
        <f t="shared" si="0"/>
        <v>150.11747562945936</v>
      </c>
      <c r="AG4">
        <f t="shared" si="0"/>
        <v>-162.06839577452649</v>
      </c>
      <c r="AH4">
        <f>AW4</f>
        <v>258.29610455510169</v>
      </c>
      <c r="AJ4" s="8"/>
      <c r="AK4" s="8"/>
      <c r="AL4" s="8"/>
      <c r="AM4" t="s">
        <v>25</v>
      </c>
      <c r="AN4">
        <v>-287.60440667166517</v>
      </c>
      <c r="AO4">
        <v>91.335442508610228</v>
      </c>
      <c r="AP4">
        <v>-306.78139381167398</v>
      </c>
      <c r="AQ4">
        <v>35.478842831575903</v>
      </c>
      <c r="AR4">
        <v>104.99732639684547</v>
      </c>
      <c r="AS4">
        <v>-41.16785295036162</v>
      </c>
      <c r="AT4">
        <v>50.250069882766709</v>
      </c>
      <c r="AU4">
        <v>150.11747562945936</v>
      </c>
      <c r="AV4">
        <v>-162.06839577452649</v>
      </c>
      <c r="AW4">
        <v>258.29610455510169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47.815313880985507</v>
      </c>
      <c r="Y7">
        <f>SQRT((Y$3-$E7)^2+(Y$4-$F7)^2)</f>
        <v>372.74344070254426</v>
      </c>
      <c r="Z7">
        <f t="shared" ref="Z7:AD22" si="5">SQRT((Z$3-$E7)^2+(Z$4-$F7)^2)</f>
        <v>208.55777555573567</v>
      </c>
      <c r="AA7">
        <f>SQRT((AA$3-$E7)^2+(AA$4-$F7)^2)</f>
        <v>309.49417513288597</v>
      </c>
      <c r="AB7">
        <f t="shared" si="5"/>
        <v>47.815313880985507</v>
      </c>
      <c r="AC7">
        <f>SQRT((AC$3-$E7)^2+(AC$4-$F7)^2)</f>
        <v>199.12170213439936</v>
      </c>
      <c r="AD7">
        <f>SQRT((AD$3-$E7)^2+(AD$4-$F7)^2)</f>
        <v>59.169081342034175</v>
      </c>
      <c r="AE7">
        <f t="shared" ref="AE7:AH22" si="6">SQRT((AE$3-$E7)^2+(AE$4-$F7)^2)</f>
        <v>152.28335781595544</v>
      </c>
      <c r="AF7">
        <f t="shared" si="6"/>
        <v>275.65518646848756</v>
      </c>
      <c r="AG7">
        <f>SQRT((AG$3-$E7)^2+(AG$4-$F7)^2)</f>
        <v>164.11413475637985</v>
      </c>
      <c r="AH7">
        <f>SQRT((AH$3-$E7)^2+(AH$4-$F7)^2)</f>
        <v>274.3337143707729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47.815313880985507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950.58713626758777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18.119765707975343</v>
      </c>
      <c r="Y8">
        <f t="shared" ref="Y8:AH27" si="12">SQRT((Y$3-$E8)^2+(Y$4-$F8)^2)</f>
        <v>423.101877609947</v>
      </c>
      <c r="Z8">
        <f t="shared" si="5"/>
        <v>245.31260296148102</v>
      </c>
      <c r="AA8">
        <f t="shared" si="5"/>
        <v>332.90123412433235</v>
      </c>
      <c r="AB8">
        <f t="shared" si="5"/>
        <v>18.119765707975343</v>
      </c>
      <c r="AC8">
        <f t="shared" si="5"/>
        <v>232.15471582859857</v>
      </c>
      <c r="AD8">
        <f t="shared" si="5"/>
        <v>112.08141144201471</v>
      </c>
      <c r="AE8">
        <f t="shared" si="6"/>
        <v>194.05638375973246</v>
      </c>
      <c r="AF8">
        <f t="shared" si="6"/>
        <v>306.60132482412718</v>
      </c>
      <c r="AG8">
        <f t="shared" si="6"/>
        <v>199.38730231249582</v>
      </c>
      <c r="AH8">
        <f t="shared" si="6"/>
        <v>237.20625962883531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18.119765707975343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8"/>
        <v>360.22802730222116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25.464482139038008</v>
      </c>
      <c r="Y9">
        <f t="shared" si="12"/>
        <v>437.98157865230206</v>
      </c>
      <c r="Z9">
        <f t="shared" si="5"/>
        <v>252.53682460248424</v>
      </c>
      <c r="AA9">
        <f t="shared" si="5"/>
        <v>344.38262062218132</v>
      </c>
      <c r="AB9">
        <f t="shared" si="5"/>
        <v>25.464482139038008</v>
      </c>
      <c r="AC9">
        <f t="shared" si="5"/>
        <v>238.38213874878389</v>
      </c>
      <c r="AD9">
        <f t="shared" si="5"/>
        <v>126.75059645858956</v>
      </c>
      <c r="AE9">
        <f t="shared" si="6"/>
        <v>203.11765872167564</v>
      </c>
      <c r="AF9">
        <f t="shared" si="6"/>
        <v>311.79052763586327</v>
      </c>
      <c r="AG9">
        <f t="shared" si="6"/>
        <v>213.12431916080362</v>
      </c>
      <c r="AH9">
        <f t="shared" si="6"/>
        <v>224.67777657207614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25.464482139038008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506.24386181664801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1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49.494801830867281</v>
      </c>
      <c r="Y10">
        <f t="shared" si="12"/>
        <v>337.48396269441764</v>
      </c>
      <c r="Z10">
        <f t="shared" si="5"/>
        <v>242.17095436377448</v>
      </c>
      <c r="AA10">
        <f t="shared" si="5"/>
        <v>255.23742431115917</v>
      </c>
      <c r="AB10">
        <f t="shared" si="5"/>
        <v>92.250724458604751</v>
      </c>
      <c r="AC10">
        <f t="shared" si="5"/>
        <v>236.71197665934432</v>
      </c>
      <c r="AD10">
        <f t="shared" si="5"/>
        <v>49.494801830867281</v>
      </c>
      <c r="AE10">
        <f t="shared" si="6"/>
        <v>182.58475235015138</v>
      </c>
      <c r="AF10">
        <f t="shared" si="6"/>
        <v>313.12281225840383</v>
      </c>
      <c r="AG10">
        <f t="shared" si="6"/>
        <v>112.05077585163461</v>
      </c>
      <c r="AH10">
        <f t="shared" si="6"/>
        <v>323.52864806102491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49.494801830867281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983.97601340949666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1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89.999517671405826</v>
      </c>
      <c r="Y11">
        <f t="shared" si="12"/>
        <v>496.26665113418585</v>
      </c>
      <c r="Z11">
        <f t="shared" si="5"/>
        <v>229.9615612389309</v>
      </c>
      <c r="AA11">
        <f t="shared" si="5"/>
        <v>432.09080752981009</v>
      </c>
      <c r="AB11">
        <f t="shared" si="5"/>
        <v>89.999517671405826</v>
      </c>
      <c r="AC11">
        <f t="shared" si="5"/>
        <v>210.25120315153976</v>
      </c>
      <c r="AD11">
        <f t="shared" si="5"/>
        <v>185.08000487306953</v>
      </c>
      <c r="AE11">
        <f t="shared" si="6"/>
        <v>198.30004811755325</v>
      </c>
      <c r="AF11">
        <f t="shared" si="6"/>
        <v>272.44395364061177</v>
      </c>
      <c r="AG11">
        <f t="shared" si="6"/>
        <v>293.12121573186909</v>
      </c>
      <c r="AH11">
        <f t="shared" si="6"/>
        <v>144.22608429237289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89.999517671405826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1789.2256021087637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1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9.8364096425092133E-3</v>
      </c>
      <c r="Y12">
        <f t="shared" si="12"/>
        <v>313.87017685845768</v>
      </c>
      <c r="Z12">
        <f t="shared" si="5"/>
        <v>197.51508389540112</v>
      </c>
      <c r="AA12">
        <f t="shared" si="5"/>
        <v>275.74073366409601</v>
      </c>
      <c r="AB12">
        <f t="shared" si="5"/>
        <v>106.9853308693248</v>
      </c>
      <c r="AC12">
        <f t="shared" si="5"/>
        <v>194.48974624721865</v>
      </c>
      <c r="AD12">
        <f t="shared" si="5"/>
        <v>9.8364096425092133E-3</v>
      </c>
      <c r="AE12">
        <f t="shared" si="6"/>
        <v>137.41703094426174</v>
      </c>
      <c r="AF12">
        <f t="shared" si="6"/>
        <v>269.8486781313955</v>
      </c>
      <c r="AG12">
        <f t="shared" si="6"/>
        <v>123.05353588884761</v>
      </c>
      <c r="AH12">
        <f t="shared" si="6"/>
        <v>329.1827900177305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9.8364096425092133E-3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0.1955516698374333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41.311090468628954</v>
      </c>
      <c r="Y13">
        <f t="shared" si="12"/>
        <v>393.46370650603052</v>
      </c>
      <c r="Z13">
        <f t="shared" si="5"/>
        <v>246.19759673593609</v>
      </c>
      <c r="AA13">
        <f t="shared" si="5"/>
        <v>301.34103793123637</v>
      </c>
      <c r="AB13">
        <f t="shared" si="5"/>
        <v>41.311090468628954</v>
      </c>
      <c r="AC13">
        <f t="shared" si="5"/>
        <v>235.68782810556468</v>
      </c>
      <c r="AD13">
        <f t="shared" si="5"/>
        <v>87.494368267032911</v>
      </c>
      <c r="AE13">
        <f t="shared" si="6"/>
        <v>190.80274113235825</v>
      </c>
      <c r="AF13">
        <f t="shared" si="6"/>
        <v>311.82133336873244</v>
      </c>
      <c r="AG13">
        <f t="shared" si="6"/>
        <v>166.59877232316887</v>
      </c>
      <c r="AH13">
        <f t="shared" si="6"/>
        <v>269.8336646978313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41.311090468628954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821.28063160705244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37.429814916960332</v>
      </c>
      <c r="Y14">
        <f t="shared" si="12"/>
        <v>394.76220013477439</v>
      </c>
      <c r="Z14">
        <f t="shared" si="5"/>
        <v>242.95614562970317</v>
      </c>
      <c r="AA14">
        <f t="shared" si="5"/>
        <v>305.00001213010353</v>
      </c>
      <c r="AB14">
        <f t="shared" si="5"/>
        <v>37.429814916960332</v>
      </c>
      <c r="AC14">
        <f t="shared" si="5"/>
        <v>232.23620713217781</v>
      </c>
      <c r="AD14">
        <f t="shared" si="5"/>
        <v>87.307074083629672</v>
      </c>
      <c r="AE14">
        <f t="shared" si="6"/>
        <v>187.8711736849344</v>
      </c>
      <c r="AF14">
        <f t="shared" si="6"/>
        <v>308.2871338935139</v>
      </c>
      <c r="AG14">
        <f t="shared" si="6"/>
        <v>169.42541054004408</v>
      </c>
      <c r="AH14">
        <f t="shared" si="6"/>
        <v>266.65203693362736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37.429814916960332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744.11935601845357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32.396149172469748</v>
      </c>
      <c r="Y15">
        <f t="shared" si="12"/>
        <v>448.46198702180749</v>
      </c>
      <c r="Z15">
        <f t="shared" si="5"/>
        <v>255.75630140535606</v>
      </c>
      <c r="AA15">
        <f t="shared" si="5"/>
        <v>354.21862933032276</v>
      </c>
      <c r="AB15">
        <f t="shared" si="5"/>
        <v>32.396149172469748</v>
      </c>
      <c r="AC15">
        <f t="shared" si="5"/>
        <v>240.86547691363495</v>
      </c>
      <c r="AD15">
        <f t="shared" si="5"/>
        <v>136.7027687538714</v>
      </c>
      <c r="AE15">
        <f t="shared" si="6"/>
        <v>207.88146441241113</v>
      </c>
      <c r="AF15">
        <f t="shared" si="6"/>
        <v>313.35898652398362</v>
      </c>
      <c r="AG15">
        <f t="shared" si="6"/>
        <v>223.80694067730695</v>
      </c>
      <c r="AH15">
        <f t="shared" si="6"/>
        <v>214.54599487661696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32.396149172469748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644.04811279931494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21.83921559768433</v>
      </c>
      <c r="Y16">
        <f t="shared" si="12"/>
        <v>400.38414807921464</v>
      </c>
      <c r="Z16">
        <f t="shared" si="5"/>
        <v>212.20104111965836</v>
      </c>
      <c r="AA16">
        <f t="shared" si="5"/>
        <v>332.74699517835444</v>
      </c>
      <c r="AB16">
        <f t="shared" si="5"/>
        <v>21.83921559768433</v>
      </c>
      <c r="AC16">
        <f t="shared" si="5"/>
        <v>200.03887574375051</v>
      </c>
      <c r="AD16">
        <f t="shared" si="5"/>
        <v>86.530587664041775</v>
      </c>
      <c r="AE16">
        <f t="shared" si="6"/>
        <v>159.76899666763515</v>
      </c>
      <c r="AF16">
        <f t="shared" si="6"/>
        <v>275.40940500131563</v>
      </c>
      <c r="AG16">
        <f t="shared" si="6"/>
        <v>190.25831449231967</v>
      </c>
      <c r="AH16">
        <f t="shared" si="6"/>
        <v>246.68952134547757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21.83921559768433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434.17214545544886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</v>
      </c>
      <c r="U17">
        <f t="shared" si="10"/>
        <v>1</v>
      </c>
      <c r="W17">
        <f t="shared" si="4"/>
        <v>0</v>
      </c>
      <c r="X17">
        <f t="shared" si="11"/>
        <v>24.18310931305351</v>
      </c>
      <c r="Y17">
        <f t="shared" si="12"/>
        <v>651.96843249606525</v>
      </c>
      <c r="Z17">
        <f t="shared" si="5"/>
        <v>331.62956297131359</v>
      </c>
      <c r="AA17">
        <f t="shared" si="5"/>
        <v>589.18864559009694</v>
      </c>
      <c r="AB17">
        <f t="shared" si="5"/>
        <v>249.99460528182126</v>
      </c>
      <c r="AC17">
        <f t="shared" si="5"/>
        <v>308.91247851422838</v>
      </c>
      <c r="AD17">
        <f t="shared" si="5"/>
        <v>345.16448495061587</v>
      </c>
      <c r="AE17">
        <f t="shared" si="6"/>
        <v>324.30527658600204</v>
      </c>
      <c r="AF17">
        <f t="shared" si="6"/>
        <v>342.17601684553756</v>
      </c>
      <c r="AG17">
        <f t="shared" si="6"/>
        <v>454.05708151868396</v>
      </c>
      <c r="AH17">
        <f t="shared" si="6"/>
        <v>24.18310931305351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24.18310931305351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480.76966900520881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U18">
        <f t="shared" si="10"/>
        <v>1</v>
      </c>
      <c r="W18">
        <f t="shared" si="4"/>
        <v>0</v>
      </c>
      <c r="X18">
        <f t="shared" si="11"/>
        <v>6.0081170681232825</v>
      </c>
      <c r="Y18">
        <f t="shared" si="12"/>
        <v>634.33162588345908</v>
      </c>
      <c r="Z18">
        <f t="shared" si="5"/>
        <v>327.18104277810579</v>
      </c>
      <c r="AA18">
        <f t="shared" si="5"/>
        <v>562.9573211638542</v>
      </c>
      <c r="AB18">
        <f t="shared" si="5"/>
        <v>226.16191936183782</v>
      </c>
      <c r="AC18">
        <f t="shared" si="5"/>
        <v>304.64999012604318</v>
      </c>
      <c r="AD18">
        <f t="shared" si="5"/>
        <v>324.5944693393875</v>
      </c>
      <c r="AE18">
        <f t="shared" si="6"/>
        <v>314.51095777820626</v>
      </c>
      <c r="AF18">
        <f t="shared" si="6"/>
        <v>344.17423479703837</v>
      </c>
      <c r="AG18">
        <f t="shared" si="6"/>
        <v>430.30776382167267</v>
      </c>
      <c r="AH18">
        <f t="shared" si="6"/>
        <v>6.0081170681232825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6.0081170681232825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119.4437165541412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1</v>
      </c>
      <c r="U19">
        <f t="shared" si="10"/>
        <v>1</v>
      </c>
      <c r="W19">
        <f t="shared" si="4"/>
        <v>0</v>
      </c>
      <c r="X19">
        <f t="shared" si="11"/>
        <v>0.82131896791314152</v>
      </c>
      <c r="Y19">
        <f t="shared" si="12"/>
        <v>639.14314484756187</v>
      </c>
      <c r="Z19">
        <f t="shared" si="5"/>
        <v>329.51507671231252</v>
      </c>
      <c r="AA19">
        <f t="shared" si="5"/>
        <v>568.99249709967114</v>
      </c>
      <c r="AB19">
        <f t="shared" si="5"/>
        <v>231.85442740214441</v>
      </c>
      <c r="AC19">
        <f t="shared" si="5"/>
        <v>306.93216238217315</v>
      </c>
      <c r="AD19">
        <f t="shared" si="5"/>
        <v>329.82584848327792</v>
      </c>
      <c r="AE19">
        <f t="shared" si="6"/>
        <v>317.85765958601246</v>
      </c>
      <c r="AF19">
        <f t="shared" si="6"/>
        <v>345.23415337757098</v>
      </c>
      <c r="AG19">
        <f t="shared" si="6"/>
        <v>436.02844799703962</v>
      </c>
      <c r="AH19">
        <f t="shared" si="6"/>
        <v>0.82131896791314152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0.82131896791314152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16.328142226862496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U20">
        <f t="shared" si="10"/>
        <v>1</v>
      </c>
      <c r="W20">
        <f t="shared" si="4"/>
        <v>0</v>
      </c>
      <c r="X20">
        <f t="shared" si="11"/>
        <v>63.731859213279712</v>
      </c>
      <c r="Y20">
        <f t="shared" si="12"/>
        <v>701.9958478153859</v>
      </c>
      <c r="Z20">
        <f t="shared" si="5"/>
        <v>383.87052331283024</v>
      </c>
      <c r="AA20">
        <f t="shared" si="5"/>
        <v>628.64425275314193</v>
      </c>
      <c r="AB20">
        <f t="shared" si="5"/>
        <v>294.06861437667635</v>
      </c>
      <c r="AC20">
        <f t="shared" si="5"/>
        <v>361.14062915849149</v>
      </c>
      <c r="AD20">
        <f t="shared" si="5"/>
        <v>392.86802567962252</v>
      </c>
      <c r="AE20">
        <f t="shared" si="6"/>
        <v>376.82790312217014</v>
      </c>
      <c r="AF20">
        <f t="shared" si="6"/>
        <v>392.13795256542284</v>
      </c>
      <c r="AG20">
        <f t="shared" si="6"/>
        <v>498.05909061265754</v>
      </c>
      <c r="AH20">
        <f t="shared" si="6"/>
        <v>63.731859213279712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63.731859213279712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1267.0142810178702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66.818259029873175</v>
      </c>
      <c r="Y21">
        <f t="shared" si="12"/>
        <v>66.818259029873175</v>
      </c>
      <c r="Z21">
        <f t="shared" si="5"/>
        <v>448.75958865755797</v>
      </c>
      <c r="AA21">
        <f t="shared" si="5"/>
        <v>282.37876736753321</v>
      </c>
      <c r="AB21">
        <f t="shared" si="5"/>
        <v>478.83952112056107</v>
      </c>
      <c r="AC21">
        <f t="shared" si="5"/>
        <v>464.9369838056287</v>
      </c>
      <c r="AD21">
        <f t="shared" si="5"/>
        <v>373.40231217025462</v>
      </c>
      <c r="AE21">
        <f t="shared" si="6"/>
        <v>416.55069211854624</v>
      </c>
      <c r="AF21">
        <f t="shared" si="6"/>
        <v>503.98464674675932</v>
      </c>
      <c r="AG21">
        <f t="shared" si="6"/>
        <v>297.31904128228848</v>
      </c>
      <c r="AH21">
        <f t="shared" si="6"/>
        <v>700.5845988315267</v>
      </c>
      <c r="AN21">
        <f t="shared" si="7"/>
        <v>66.818259029873175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1328.3731161880205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1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48.141578145764782</v>
      </c>
      <c r="Y22">
        <f t="shared" si="12"/>
        <v>48.141578145764782</v>
      </c>
      <c r="Z22">
        <f t="shared" si="5"/>
        <v>429.56166820110712</v>
      </c>
      <c r="AA22">
        <f t="shared" si="5"/>
        <v>268.44242039615079</v>
      </c>
      <c r="AB22">
        <f t="shared" si="5"/>
        <v>457.50400241621776</v>
      </c>
      <c r="AC22">
        <f t="shared" si="5"/>
        <v>445.41335025311685</v>
      </c>
      <c r="AD22">
        <f t="shared" si="5"/>
        <v>352.04027790915137</v>
      </c>
      <c r="AE22">
        <f t="shared" si="6"/>
        <v>396.37274964391037</v>
      </c>
      <c r="AF22">
        <f t="shared" si="6"/>
        <v>485.8436001899762</v>
      </c>
      <c r="AG22">
        <f t="shared" si="6"/>
        <v>276.96636343841658</v>
      </c>
      <c r="AH22">
        <f t="shared" si="6"/>
        <v>679.26792631878993</v>
      </c>
      <c r="AN22">
        <f t="shared" si="7"/>
        <v>48.141578145764782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957.07339742431554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1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63.327814901163691</v>
      </c>
      <c r="Y23">
        <f t="shared" si="12"/>
        <v>63.327814901163691</v>
      </c>
      <c r="Z23">
        <f t="shared" si="12"/>
        <v>445.08968699714762</v>
      </c>
      <c r="AA23">
        <f t="shared" si="12"/>
        <v>284.94242616042845</v>
      </c>
      <c r="AB23">
        <f t="shared" si="12"/>
        <v>477.39992259370132</v>
      </c>
      <c r="AC23">
        <f t="shared" si="12"/>
        <v>461.40152114280954</v>
      </c>
      <c r="AD23">
        <f t="shared" si="12"/>
        <v>371.75396073741319</v>
      </c>
      <c r="AE23">
        <f t="shared" si="12"/>
        <v>413.35265021433719</v>
      </c>
      <c r="AF23">
        <f t="shared" si="12"/>
        <v>499.94745627112451</v>
      </c>
      <c r="AG23">
        <f t="shared" si="12"/>
        <v>297.18909130462481</v>
      </c>
      <c r="AH23">
        <f t="shared" si="12"/>
        <v>698.57076573851487</v>
      </c>
      <c r="AN23">
        <f t="shared" si="7"/>
        <v>63.327814901163691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1258.981722107234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1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89.999465772427641</v>
      </c>
      <c r="Y24">
        <f t="shared" si="12"/>
        <v>89.999465772427641</v>
      </c>
      <c r="Z24">
        <f t="shared" si="12"/>
        <v>292.50867692810641</v>
      </c>
      <c r="AA24">
        <f>SQRT((AA$3-$E24)^2+(AA$4-$F24)^2)</f>
        <v>287.38033693596583</v>
      </c>
      <c r="AB24">
        <f t="shared" si="12"/>
        <v>354.00344901721809</v>
      </c>
      <c r="AC24">
        <f t="shared" si="12"/>
        <v>309.22646573276739</v>
      </c>
      <c r="AD24">
        <f t="shared" si="12"/>
        <v>247.50881065065442</v>
      </c>
      <c r="AE24">
        <f t="shared" si="12"/>
        <v>263.44851963283469</v>
      </c>
      <c r="AF24">
        <f t="shared" si="12"/>
        <v>347.763427541944</v>
      </c>
      <c r="AG24">
        <f t="shared" si="12"/>
        <v>217.66611355345287</v>
      </c>
      <c r="AH24">
        <f t="shared" si="12"/>
        <v>561.91999331404986</v>
      </c>
      <c r="AN24">
        <f t="shared" si="7"/>
        <v>89.999465772427641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1789.2245703367844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1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63.570528294438063</v>
      </c>
      <c r="Y25">
        <f>SQRT((Y$3-$E25)^2+(Y$4-$F25)^2)</f>
        <v>63.570528294438063</v>
      </c>
      <c r="Z25">
        <f t="shared" si="12"/>
        <v>445.52794174778523</v>
      </c>
      <c r="AA25">
        <f t="shared" si="12"/>
        <v>279.58516527672879</v>
      </c>
      <c r="AB25">
        <f t="shared" si="12"/>
        <v>475.06851714944213</v>
      </c>
      <c r="AC25">
        <f t="shared" si="12"/>
        <v>461.63868337396042</v>
      </c>
      <c r="AD25">
        <f t="shared" si="12"/>
        <v>369.6427535422593</v>
      </c>
      <c r="AE25">
        <f t="shared" si="12"/>
        <v>413.11207496636712</v>
      </c>
      <c r="AF25">
        <f t="shared" si="12"/>
        <v>500.96766935874882</v>
      </c>
      <c r="AG25">
        <f t="shared" si="12"/>
        <v>293.61965563683015</v>
      </c>
      <c r="AH25">
        <f t="shared" si="12"/>
        <v>696.85893209642563</v>
      </c>
      <c r="AN25">
        <f t="shared" si="7"/>
        <v>63.570528294438063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1263.8069592691347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60.028278034213876</v>
      </c>
      <c r="Y26">
        <f t="shared" si="12"/>
        <v>60.028278034213876</v>
      </c>
      <c r="Z26">
        <f t="shared" si="12"/>
        <v>441.97600093806432</v>
      </c>
      <c r="AA26">
        <f t="shared" si="12"/>
        <v>280.09128224696076</v>
      </c>
      <c r="AB26">
        <f t="shared" si="12"/>
        <v>472.68329962930704</v>
      </c>
      <c r="AC26">
        <f t="shared" si="12"/>
        <v>458.14351622025856</v>
      </c>
      <c r="AD26">
        <f t="shared" si="12"/>
        <v>367.12980688952206</v>
      </c>
      <c r="AE26">
        <f t="shared" si="12"/>
        <v>409.76735346307726</v>
      </c>
      <c r="AF26">
        <f t="shared" si="12"/>
        <v>497.27721642605331</v>
      </c>
      <c r="AG26">
        <f t="shared" si="12"/>
        <v>292.07797377270987</v>
      </c>
      <c r="AH26">
        <f t="shared" si="12"/>
        <v>694.13872631001595</v>
      </c>
      <c r="AN26">
        <f t="shared" si="7"/>
        <v>60.028278034213876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1193.3856390370688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50.533762453842272</v>
      </c>
      <c r="Y27">
        <f t="shared" si="12"/>
        <v>303.56893002363915</v>
      </c>
      <c r="Z27">
        <f t="shared" si="12"/>
        <v>103.75590783258244</v>
      </c>
      <c r="AA27">
        <f t="shared" si="12"/>
        <v>351.37480357627857</v>
      </c>
      <c r="AB27">
        <f t="shared" si="12"/>
        <v>175.49730502191915</v>
      </c>
      <c r="AC27">
        <f t="shared" si="12"/>
        <v>109.49276543523128</v>
      </c>
      <c r="AD27">
        <f t="shared" si="12"/>
        <v>105.59347175181902</v>
      </c>
      <c r="AE27">
        <f t="shared" si="12"/>
        <v>50.533762453842272</v>
      </c>
      <c r="AF27">
        <f t="shared" si="12"/>
        <v>176.6359484381172</v>
      </c>
      <c r="AG27">
        <f t="shared" si="12"/>
        <v>201.78120960909601</v>
      </c>
      <c r="AH27">
        <f t="shared" si="12"/>
        <v>348.46780220055274</v>
      </c>
      <c r="AN27">
        <f t="shared" si="7"/>
        <v>303.56893002363915</v>
      </c>
      <c r="AO27">
        <f t="shared" si="7"/>
        <v>103.75590783258244</v>
      </c>
      <c r="AP27">
        <f t="shared" si="7"/>
        <v>351.37480357627857</v>
      </c>
      <c r="AQ27">
        <f t="shared" si="7"/>
        <v>175.49730502191915</v>
      </c>
      <c r="AR27">
        <f t="shared" si="7"/>
        <v>109.49276543523128</v>
      </c>
      <c r="AS27">
        <f t="shared" si="7"/>
        <v>105.59347175181902</v>
      </c>
      <c r="AT27">
        <f t="shared" si="7"/>
        <v>50.533762453842272</v>
      </c>
      <c r="AU27">
        <f t="shared" si="7"/>
        <v>176.6359484381172</v>
      </c>
      <c r="AV27">
        <f t="shared" si="7"/>
        <v>201.78120960909601</v>
      </c>
      <c r="AW27">
        <f t="shared" si="7"/>
        <v>348.46780220055274</v>
      </c>
      <c r="BA27">
        <f t="shared" ref="BA27:BJ27" si="13">IF(I4&gt;0, AN27*$BQ$5,0)</f>
        <v>10252.166644519071</v>
      </c>
      <c r="BB27">
        <f t="shared" si="13"/>
        <v>0</v>
      </c>
      <c r="BC27">
        <f t="shared" si="13"/>
        <v>0</v>
      </c>
      <c r="BD27">
        <f t="shared" si="13"/>
        <v>5926.9162249529336</v>
      </c>
      <c r="BE27">
        <f t="shared" si="13"/>
        <v>0</v>
      </c>
      <c r="BF27">
        <f t="shared" si="13"/>
        <v>3566.1155075674769</v>
      </c>
      <c r="BG27">
        <f t="shared" si="13"/>
        <v>0</v>
      </c>
      <c r="BH27">
        <f t="shared" si="13"/>
        <v>0</v>
      </c>
      <c r="BI27">
        <f t="shared" si="13"/>
        <v>0</v>
      </c>
      <c r="BJ27">
        <f t="shared" si="13"/>
        <v>11768.496789612755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48422.172818273706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-97.14834295414704</v>
      </c>
      <c r="AN31">
        <f>IF(I$4&gt;0,AN4,0)</f>
        <v>-287.60440667166517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171.87366226763442</v>
      </c>
      <c r="AT31">
        <f>IF(L$4&gt;0,AQ4,0)</f>
        <v>35.478842831575903</v>
      </c>
      <c r="AU31">
        <f>IF(M$4&gt;0,AR3,0)</f>
        <v>0</v>
      </c>
      <c r="AV31">
        <f>IF(M$4&gt;0,AR4,0)</f>
        <v>0</v>
      </c>
      <c r="AW31">
        <f>IF(N$4&gt;0,AS3,0)</f>
        <v>97.237796972471585</v>
      </c>
      <c r="AX31">
        <f>IF(N$4&gt;0,AS4,0)</f>
        <v>-41.16785295036162</v>
      </c>
      <c r="AY31">
        <f>IF(O$4&gt;0,AT3,0)</f>
        <v>0</v>
      </c>
      <c r="AZ31">
        <f>IF(O$4&gt;0,AT4,0)</f>
        <v>0</v>
      </c>
      <c r="BA31">
        <f>IF(P$4&gt;0,AU3,0)</f>
        <v>0</v>
      </c>
      <c r="BB31">
        <f>IF(P$4&gt;0,AU4,0)</f>
        <v>0</v>
      </c>
      <c r="BC31">
        <f>IF(Q$4&gt;0,AV3,0)</f>
        <v>0</v>
      </c>
      <c r="BD31">
        <f>IF(Q$4&gt;0,AV4,0)</f>
        <v>0</v>
      </c>
      <c r="BE31">
        <f>IF(R$4&gt;0,AW3,0)</f>
        <v>233.90795527759104</v>
      </c>
      <c r="BF31">
        <f>IF(R$4&gt;0,AW4,0)</f>
        <v>258.29610455510169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187.15555025761509</v>
      </c>
      <c r="AT35">
        <f t="shared" ref="AT35:AT53" si="22">IF(L8=1,$F8,0)</f>
        <v>25.742837039999788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197.31262144035065</v>
      </c>
      <c r="AT36">
        <f t="shared" si="22"/>
        <v>36.618670370400125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145.3292280110459</v>
      </c>
      <c r="AX37">
        <f t="shared" si="25"/>
        <v>-52.870402627200185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178.22108152485387</v>
      </c>
      <c r="AT38">
        <f t="shared" si="22"/>
        <v>125.25424842719976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97.242455849967683</v>
      </c>
      <c r="AX39">
        <f t="shared" si="25"/>
        <v>-41.176516080000013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202.49217255065452</v>
      </c>
      <c r="AT42">
        <f t="shared" si="22"/>
        <v>46.062665829600043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223.4416511504169</v>
      </c>
      <c r="BF44">
        <f t="shared" si="33"/>
        <v>280.09700485680008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235.50617196959516</v>
      </c>
      <c r="BF45">
        <f t="shared" si="33"/>
        <v>252.50445762959995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234.63561711998963</v>
      </c>
      <c r="BF46">
        <f t="shared" si="33"/>
        <v>258.67698917040008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262.61113273228921</v>
      </c>
      <c r="BF47">
        <f t="shared" si="33"/>
        <v>315.19845497040012</v>
      </c>
    </row>
    <row r="48" spans="31:58" ht="15.6" x14ac:dyDescent="0.3">
      <c r="AL48" s="3">
        <v>15</v>
      </c>
      <c r="AM48">
        <f t="shared" si="15"/>
        <v>-107.14172175511503</v>
      </c>
      <c r="AN48">
        <f t="shared" si="16"/>
        <v>-353.67113142719995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-95.561312729579242</v>
      </c>
      <c r="AN49">
        <f t="shared" si="16"/>
        <v>-335.71981877040008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16" t="s">
        <v>49</v>
      </c>
      <c r="AL50" s="3">
        <v>17</v>
      </c>
      <c r="AM50">
        <f t="shared" si="15"/>
        <v>-110.4007282802485</v>
      </c>
      <c r="AN50">
        <f t="shared" si="16"/>
        <v>-349.53005905680021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16"/>
      <c r="AL51" s="3">
        <v>18</v>
      </c>
      <c r="AM51">
        <f t="shared" si="15"/>
        <v>-94.533312502294947</v>
      </c>
      <c r="AN51">
        <f t="shared" si="16"/>
        <v>-197.64294017039998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16"/>
      <c r="AL52" s="3">
        <v>19</v>
      </c>
      <c r="AM52">
        <f t="shared" si="15"/>
        <v>-104.79527278289937</v>
      </c>
      <c r="AN52">
        <f t="shared" si="16"/>
        <v>-350.71333260000029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48422.172818273706</v>
      </c>
      <c r="AL53" s="3">
        <v>20</v>
      </c>
      <c r="AM53">
        <f t="shared" si="15"/>
        <v>-105.87265507952158</v>
      </c>
      <c r="AN53">
        <f t="shared" si="16"/>
        <v>-346.9953196272001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-7.14834295414704</v>
      </c>
      <c r="AN58">
        <f t="shared" ref="AN58:AN82" si="35">IF(I$4&gt;0,AN$31+$AK$3*SIN($AL58),0)</f>
        <v>-287.60440667166517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261.87366226763442</v>
      </c>
      <c r="AT58">
        <f t="shared" ref="AT58:AT82" si="41">IF(L$4&gt;0,AT$31+$AK$3*SIN($AL58),0)</f>
        <v>35.478842831575903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187.23779697247159</v>
      </c>
      <c r="AX58">
        <f t="shared" ref="AX58:AX82" si="45">IF(N$4&gt;0,AX$31+$AK$3*SIN($AL58),0)</f>
        <v>-41.16785295036162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0</v>
      </c>
      <c r="BD58">
        <f t="shared" ref="BD58:BD82" si="51">IF(Q$4&gt;0,BD$31+$AK$3*SIN($AL58),0)</f>
        <v>0</v>
      </c>
      <c r="BE58">
        <f t="shared" ref="BE58:BE82" si="52">IF(R$4&gt;0,BE$31+$AK$3*COS($AL58),0)</f>
        <v>323.90795527759104</v>
      </c>
      <c r="BF58">
        <f t="shared" ref="BF58:BF82" si="53">IF(R$4&gt;0,BF$31+$AK$3*SIN($AL58),0)</f>
        <v>258.29610455510169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-10.215018588130889</v>
      </c>
      <c r="AN59">
        <f t="shared" si="35"/>
        <v>-264.31069261243829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258.80698663365058</v>
      </c>
      <c r="AT59">
        <f t="shared" si="41"/>
        <v>58.772556890802768</v>
      </c>
      <c r="AU59">
        <f t="shared" si="42"/>
        <v>0</v>
      </c>
      <c r="AV59">
        <f t="shared" si="43"/>
        <v>0</v>
      </c>
      <c r="AW59">
        <f t="shared" si="44"/>
        <v>184.17112133848775</v>
      </c>
      <c r="AX59">
        <f t="shared" si="45"/>
        <v>-17.874138891134756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0</v>
      </c>
      <c r="BD59">
        <f t="shared" si="51"/>
        <v>0</v>
      </c>
      <c r="BE59">
        <f t="shared" si="52"/>
        <v>320.84127964360721</v>
      </c>
      <c r="BF59">
        <f t="shared" si="53"/>
        <v>281.58981861432858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-19.20605661354756</v>
      </c>
      <c r="AN60">
        <f t="shared" si="35"/>
        <v>-242.60440667166517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249.8159486082339</v>
      </c>
      <c r="AT60">
        <f t="shared" si="41"/>
        <v>80.478842831575889</v>
      </c>
      <c r="AU60">
        <f t="shared" si="42"/>
        <v>0</v>
      </c>
      <c r="AV60">
        <f t="shared" si="43"/>
        <v>0</v>
      </c>
      <c r="AW60">
        <f t="shared" si="44"/>
        <v>175.18008331307107</v>
      </c>
      <c r="AX60">
        <f t="shared" si="45"/>
        <v>3.8321470496383725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0</v>
      </c>
      <c r="BD60">
        <f t="shared" si="51"/>
        <v>0</v>
      </c>
      <c r="BE60">
        <f t="shared" si="52"/>
        <v>311.85024161819052</v>
      </c>
      <c r="BF60">
        <f t="shared" si="53"/>
        <v>303.29610455510169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-33.50873264735776</v>
      </c>
      <c r="AN61">
        <f t="shared" si="35"/>
        <v>-223.96479636487589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235.5132725744237</v>
      </c>
      <c r="AT61">
        <f t="shared" si="41"/>
        <v>99.118453138365169</v>
      </c>
      <c r="AU61">
        <f t="shared" si="42"/>
        <v>0</v>
      </c>
      <c r="AV61">
        <f t="shared" si="43"/>
        <v>0</v>
      </c>
      <c r="AW61">
        <f t="shared" si="44"/>
        <v>160.87740727926086</v>
      </c>
      <c r="AX61">
        <f t="shared" si="45"/>
        <v>22.471757356427652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0</v>
      </c>
      <c r="BD61">
        <f t="shared" si="51"/>
        <v>0</v>
      </c>
      <c r="BE61">
        <f t="shared" si="52"/>
        <v>297.54756558438032</v>
      </c>
      <c r="BF61">
        <f t="shared" si="53"/>
        <v>321.93571486189097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-52.148342954147033</v>
      </c>
      <c r="AN62">
        <f t="shared" si="35"/>
        <v>-209.66212033106569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216.87366226763442</v>
      </c>
      <c r="AT62">
        <f t="shared" si="41"/>
        <v>113.42112917217538</v>
      </c>
      <c r="AU62">
        <f t="shared" si="42"/>
        <v>0</v>
      </c>
      <c r="AV62">
        <f t="shared" si="43"/>
        <v>0</v>
      </c>
      <c r="AW62">
        <f t="shared" si="44"/>
        <v>142.23779697247159</v>
      </c>
      <c r="AX62">
        <f t="shared" si="45"/>
        <v>36.77443339023786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0</v>
      </c>
      <c r="BD62">
        <f t="shared" si="51"/>
        <v>0</v>
      </c>
      <c r="BE62">
        <f t="shared" si="52"/>
        <v>278.90795527759104</v>
      </c>
      <c r="BF62">
        <f t="shared" si="53"/>
        <v>336.23839089570117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-73.854628894920154</v>
      </c>
      <c r="AN63">
        <f t="shared" si="35"/>
        <v>-200.67108230564904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195.1673763268613</v>
      </c>
      <c r="AT63">
        <f t="shared" si="41"/>
        <v>122.41216719759204</v>
      </c>
      <c r="AU63">
        <f t="shared" si="42"/>
        <v>0</v>
      </c>
      <c r="AV63">
        <f t="shared" si="43"/>
        <v>0</v>
      </c>
      <c r="AW63">
        <f t="shared" si="44"/>
        <v>120.53151103169847</v>
      </c>
      <c r="AX63">
        <f t="shared" si="45"/>
        <v>45.765471415654517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0</v>
      </c>
      <c r="BD63">
        <f t="shared" si="51"/>
        <v>0</v>
      </c>
      <c r="BE63">
        <f t="shared" si="52"/>
        <v>257.20166933681793</v>
      </c>
      <c r="BF63">
        <f t="shared" si="53"/>
        <v>345.2294289211178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-97.14834295414704</v>
      </c>
      <c r="AN64">
        <f t="shared" si="35"/>
        <v>-197.60440667166517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171.87366226763442</v>
      </c>
      <c r="AT64">
        <f t="shared" si="41"/>
        <v>125.4788428315759</v>
      </c>
      <c r="AU64">
        <f t="shared" si="42"/>
        <v>0</v>
      </c>
      <c r="AV64">
        <f t="shared" si="43"/>
        <v>0</v>
      </c>
      <c r="AW64">
        <f t="shared" si="44"/>
        <v>97.237796972471585</v>
      </c>
      <c r="AX64">
        <f t="shared" si="45"/>
        <v>48.83214704963838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0</v>
      </c>
      <c r="BD64">
        <f t="shared" si="51"/>
        <v>0</v>
      </c>
      <c r="BE64">
        <f t="shared" si="52"/>
        <v>233.90795527759104</v>
      </c>
      <c r="BF64">
        <f t="shared" si="53"/>
        <v>348.29610455510169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-120.4420570133739</v>
      </c>
      <c r="AN65">
        <f t="shared" si="35"/>
        <v>-200.67108230564901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148.57994820840756</v>
      </c>
      <c r="AT65">
        <f t="shared" si="41"/>
        <v>122.41216719759205</v>
      </c>
      <c r="AU65">
        <f t="shared" si="42"/>
        <v>0</v>
      </c>
      <c r="AV65">
        <f t="shared" si="43"/>
        <v>0</v>
      </c>
      <c r="AW65">
        <f t="shared" si="44"/>
        <v>73.944082913244728</v>
      </c>
      <c r="AX65">
        <f t="shared" si="45"/>
        <v>45.765471415654531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0</v>
      </c>
      <c r="BC65">
        <f t="shared" si="50"/>
        <v>0</v>
      </c>
      <c r="BD65">
        <f t="shared" si="51"/>
        <v>0</v>
      </c>
      <c r="BE65">
        <f t="shared" si="52"/>
        <v>210.61424121836419</v>
      </c>
      <c r="BF65">
        <f t="shared" si="53"/>
        <v>345.22942892111786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-142.14834295414701</v>
      </c>
      <c r="AN66">
        <f t="shared" si="35"/>
        <v>-209.66212033106569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126.87366226763444</v>
      </c>
      <c r="AT66">
        <f t="shared" si="41"/>
        <v>113.42112917217538</v>
      </c>
      <c r="AU66">
        <f t="shared" si="42"/>
        <v>0</v>
      </c>
      <c r="AV66">
        <f t="shared" si="43"/>
        <v>0</v>
      </c>
      <c r="AW66">
        <f t="shared" si="44"/>
        <v>52.237796972471607</v>
      </c>
      <c r="AX66">
        <f t="shared" si="45"/>
        <v>36.77443339023786</v>
      </c>
      <c r="AY66">
        <f t="shared" si="46"/>
        <v>0</v>
      </c>
      <c r="AZ66">
        <f t="shared" si="47"/>
        <v>0</v>
      </c>
      <c r="BA66">
        <f t="shared" si="48"/>
        <v>0</v>
      </c>
      <c r="BB66">
        <f t="shared" si="49"/>
        <v>0</v>
      </c>
      <c r="BC66">
        <f t="shared" si="50"/>
        <v>0</v>
      </c>
      <c r="BD66">
        <f t="shared" si="51"/>
        <v>0</v>
      </c>
      <c r="BE66">
        <f t="shared" si="52"/>
        <v>188.90795527759107</v>
      </c>
      <c r="BF66">
        <f t="shared" si="53"/>
        <v>336.23839089570117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-160.78795326093632</v>
      </c>
      <c r="AN67">
        <f t="shared" si="35"/>
        <v>-223.96479636487589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108.23405196084514</v>
      </c>
      <c r="AT67">
        <f t="shared" si="41"/>
        <v>99.118453138365183</v>
      </c>
      <c r="AU67">
        <f t="shared" si="42"/>
        <v>0</v>
      </c>
      <c r="AV67">
        <f t="shared" si="43"/>
        <v>0</v>
      </c>
      <c r="AW67">
        <f t="shared" si="44"/>
        <v>33.598186665682313</v>
      </c>
      <c r="AX67">
        <f t="shared" si="45"/>
        <v>22.471757356427659</v>
      </c>
      <c r="AY67">
        <f t="shared" si="46"/>
        <v>0</v>
      </c>
      <c r="AZ67">
        <f t="shared" si="47"/>
        <v>0</v>
      </c>
      <c r="BA67">
        <f t="shared" si="48"/>
        <v>0</v>
      </c>
      <c r="BB67">
        <f t="shared" si="49"/>
        <v>0</v>
      </c>
      <c r="BC67">
        <f t="shared" si="50"/>
        <v>0</v>
      </c>
      <c r="BD67">
        <f t="shared" si="51"/>
        <v>0</v>
      </c>
      <c r="BE67">
        <f t="shared" si="52"/>
        <v>170.26834497080176</v>
      </c>
      <c r="BF67">
        <f t="shared" si="53"/>
        <v>321.93571486189097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-175.09062929474652</v>
      </c>
      <c r="AN68">
        <f t="shared" si="35"/>
        <v>-242.60440667166515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93.931375927034949</v>
      </c>
      <c r="AT68">
        <f t="shared" si="41"/>
        <v>80.478842831575932</v>
      </c>
      <c r="AU68">
        <f t="shared" si="42"/>
        <v>0</v>
      </c>
      <c r="AV68">
        <f t="shared" si="43"/>
        <v>0</v>
      </c>
      <c r="AW68">
        <f t="shared" si="44"/>
        <v>19.295510631872119</v>
      </c>
      <c r="AX68">
        <f t="shared" si="45"/>
        <v>3.832147049638408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0</v>
      </c>
      <c r="BD68">
        <f t="shared" si="51"/>
        <v>0</v>
      </c>
      <c r="BE68">
        <f t="shared" si="52"/>
        <v>155.96566893699156</v>
      </c>
      <c r="BF68">
        <f t="shared" si="53"/>
        <v>303.29610455510169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-184.08166732016318</v>
      </c>
      <c r="AN69">
        <f t="shared" si="35"/>
        <v>-264.31069261243829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84.940337901618278</v>
      </c>
      <c r="AT69">
        <f t="shared" si="41"/>
        <v>58.772556890802797</v>
      </c>
      <c r="AU69">
        <f t="shared" si="42"/>
        <v>0</v>
      </c>
      <c r="AV69">
        <f t="shared" si="43"/>
        <v>0</v>
      </c>
      <c r="AW69">
        <f t="shared" si="44"/>
        <v>10.304472606455448</v>
      </c>
      <c r="AX69">
        <f t="shared" si="45"/>
        <v>-17.874138891134727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0</v>
      </c>
      <c r="BD69">
        <f t="shared" si="51"/>
        <v>0</v>
      </c>
      <c r="BE69">
        <f t="shared" si="52"/>
        <v>146.97463091157491</v>
      </c>
      <c r="BF69">
        <f t="shared" si="53"/>
        <v>281.58981861432858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-187.14834295414704</v>
      </c>
      <c r="AN70">
        <f t="shared" si="35"/>
        <v>-287.60440667166517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81.873662267634415</v>
      </c>
      <c r="AT70">
        <f t="shared" si="41"/>
        <v>35.478842831575918</v>
      </c>
      <c r="AU70">
        <f t="shared" si="42"/>
        <v>0</v>
      </c>
      <c r="AV70">
        <f t="shared" si="43"/>
        <v>0</v>
      </c>
      <c r="AW70">
        <f t="shared" si="44"/>
        <v>7.2377969724715854</v>
      </c>
      <c r="AX70">
        <f t="shared" si="45"/>
        <v>-41.167852950361606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0</v>
      </c>
      <c r="BD70">
        <f t="shared" si="51"/>
        <v>0</v>
      </c>
      <c r="BE70">
        <f t="shared" si="52"/>
        <v>143.90795527759104</v>
      </c>
      <c r="BF70">
        <f t="shared" si="53"/>
        <v>258.29610455510169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-184.08166732016321</v>
      </c>
      <c r="AN71">
        <f t="shared" si="35"/>
        <v>-310.898120730892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84.940337901618264</v>
      </c>
      <c r="AT71">
        <f t="shared" si="41"/>
        <v>12.185128772349071</v>
      </c>
      <c r="AU71">
        <f t="shared" si="42"/>
        <v>0</v>
      </c>
      <c r="AV71">
        <f t="shared" si="43"/>
        <v>0</v>
      </c>
      <c r="AW71">
        <f t="shared" si="44"/>
        <v>10.304472606455434</v>
      </c>
      <c r="AX71">
        <f t="shared" si="45"/>
        <v>-64.46156700958845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0</v>
      </c>
      <c r="BD71">
        <f t="shared" si="51"/>
        <v>0</v>
      </c>
      <c r="BE71">
        <f t="shared" si="52"/>
        <v>146.97463091157488</v>
      </c>
      <c r="BF71">
        <f t="shared" si="53"/>
        <v>235.00239049587486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-175.09062929474652</v>
      </c>
      <c r="AN72">
        <f t="shared" si="35"/>
        <v>-332.60440667166517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93.931375927034921</v>
      </c>
      <c r="AT72">
        <f t="shared" si="41"/>
        <v>-9.5211571684240681</v>
      </c>
      <c r="AU72">
        <f t="shared" si="42"/>
        <v>0</v>
      </c>
      <c r="AV72">
        <f t="shared" si="43"/>
        <v>0</v>
      </c>
      <c r="AW72">
        <f t="shared" si="44"/>
        <v>19.295510631872091</v>
      </c>
      <c r="AX72">
        <f t="shared" si="45"/>
        <v>-86.167852950361592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0</v>
      </c>
      <c r="BD72">
        <f t="shared" si="51"/>
        <v>0</v>
      </c>
      <c r="BE72">
        <f t="shared" si="52"/>
        <v>155.96566893699156</v>
      </c>
      <c r="BF72">
        <f t="shared" si="53"/>
        <v>213.29610455510172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-160.78795326093635</v>
      </c>
      <c r="AN73">
        <f t="shared" si="35"/>
        <v>-351.2440169784544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108.23405196084511</v>
      </c>
      <c r="AT73">
        <f t="shared" si="41"/>
        <v>-28.160767475213341</v>
      </c>
      <c r="AU73">
        <f t="shared" si="42"/>
        <v>0</v>
      </c>
      <c r="AV73">
        <f t="shared" si="43"/>
        <v>0</v>
      </c>
      <c r="AW73">
        <f t="shared" si="44"/>
        <v>33.598186665682277</v>
      </c>
      <c r="AX73">
        <f t="shared" si="45"/>
        <v>-104.80746325715086</v>
      </c>
      <c r="AY73">
        <f t="shared" si="46"/>
        <v>0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0</v>
      </c>
      <c r="BD73">
        <f t="shared" si="51"/>
        <v>0</v>
      </c>
      <c r="BE73">
        <f t="shared" si="52"/>
        <v>170.26834497080173</v>
      </c>
      <c r="BF73">
        <f t="shared" si="53"/>
        <v>194.65649424831244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-142.1483429541471</v>
      </c>
      <c r="AN74">
        <f t="shared" si="35"/>
        <v>-365.54669301226465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126.87366226763437</v>
      </c>
      <c r="AT74">
        <f t="shared" si="41"/>
        <v>-42.463443509023548</v>
      </c>
      <c r="AU74">
        <f t="shared" si="42"/>
        <v>0</v>
      </c>
      <c r="AV74">
        <f t="shared" si="43"/>
        <v>0</v>
      </c>
      <c r="AW74">
        <f t="shared" si="44"/>
        <v>52.237796972471543</v>
      </c>
      <c r="AX74">
        <f t="shared" si="45"/>
        <v>-119.11013929096107</v>
      </c>
      <c r="AY74">
        <f t="shared" si="46"/>
        <v>0</v>
      </c>
      <c r="AZ74">
        <f t="shared" si="47"/>
        <v>0</v>
      </c>
      <c r="BA74">
        <f t="shared" si="48"/>
        <v>0</v>
      </c>
      <c r="BB74">
        <f t="shared" si="49"/>
        <v>0</v>
      </c>
      <c r="BC74">
        <f t="shared" si="50"/>
        <v>0</v>
      </c>
      <c r="BD74">
        <f t="shared" si="51"/>
        <v>0</v>
      </c>
      <c r="BE74">
        <f t="shared" si="52"/>
        <v>188.90795527759099</v>
      </c>
      <c r="BF74">
        <f t="shared" si="53"/>
        <v>180.35381821450224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-120.44205701337398</v>
      </c>
      <c r="AN75">
        <f t="shared" si="35"/>
        <v>-374.53773103768128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148.57994820840747</v>
      </c>
      <c r="AT75">
        <f t="shared" si="41"/>
        <v>-51.45448153444022</v>
      </c>
      <c r="AU75">
        <f t="shared" si="42"/>
        <v>0</v>
      </c>
      <c r="AV75">
        <f t="shared" si="43"/>
        <v>0</v>
      </c>
      <c r="AW75">
        <f t="shared" si="44"/>
        <v>73.944082913244642</v>
      </c>
      <c r="AX75">
        <f t="shared" si="45"/>
        <v>-128.10117731637774</v>
      </c>
      <c r="AY75">
        <f t="shared" si="46"/>
        <v>0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0</v>
      </c>
      <c r="BD75">
        <f t="shared" si="51"/>
        <v>0</v>
      </c>
      <c r="BE75">
        <f t="shared" si="52"/>
        <v>210.6142412183641</v>
      </c>
      <c r="BF75">
        <f t="shared" si="53"/>
        <v>171.36278018908558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-97.148342954147054</v>
      </c>
      <c r="AN76">
        <f t="shared" si="35"/>
        <v>-377.60440667166517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171.87366226763439</v>
      </c>
      <c r="AT76">
        <f t="shared" si="41"/>
        <v>-54.521157168424097</v>
      </c>
      <c r="AU76">
        <f t="shared" si="42"/>
        <v>0</v>
      </c>
      <c r="AV76">
        <f t="shared" si="43"/>
        <v>0</v>
      </c>
      <c r="AW76">
        <f t="shared" si="44"/>
        <v>97.237796972471571</v>
      </c>
      <c r="AX76">
        <f t="shared" si="45"/>
        <v>-131.16785295036163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0</v>
      </c>
      <c r="BD76">
        <f t="shared" si="51"/>
        <v>0</v>
      </c>
      <c r="BE76">
        <f t="shared" si="52"/>
        <v>233.90795527759101</v>
      </c>
      <c r="BF76">
        <f t="shared" si="53"/>
        <v>168.29610455510169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-73.854628894920211</v>
      </c>
      <c r="AN77">
        <f t="shared" si="35"/>
        <v>-374.53773103768134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195.16737632686124</v>
      </c>
      <c r="AT77">
        <f t="shared" si="41"/>
        <v>-51.454481534440248</v>
      </c>
      <c r="AU77">
        <f t="shared" si="42"/>
        <v>0</v>
      </c>
      <c r="AV77">
        <f t="shared" si="43"/>
        <v>0</v>
      </c>
      <c r="AW77">
        <f t="shared" si="44"/>
        <v>120.53151103169841</v>
      </c>
      <c r="AX77">
        <f t="shared" si="45"/>
        <v>-128.10117731637777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0</v>
      </c>
      <c r="BD77">
        <f t="shared" si="51"/>
        <v>0</v>
      </c>
      <c r="BE77">
        <f t="shared" si="52"/>
        <v>257.20166933681787</v>
      </c>
      <c r="BF77">
        <f t="shared" si="53"/>
        <v>171.36278018908553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-52.148342954147097</v>
      </c>
      <c r="AN78">
        <f t="shared" si="35"/>
        <v>-365.54669301226465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216.87366226763436</v>
      </c>
      <c r="AT78">
        <f t="shared" si="41"/>
        <v>-42.463443509023605</v>
      </c>
      <c r="AU78">
        <f t="shared" si="42"/>
        <v>0</v>
      </c>
      <c r="AV78">
        <f t="shared" si="43"/>
        <v>0</v>
      </c>
      <c r="AW78">
        <f t="shared" si="44"/>
        <v>142.23779697247153</v>
      </c>
      <c r="AX78">
        <f t="shared" si="45"/>
        <v>-119.11013929096113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0</v>
      </c>
      <c r="BD78">
        <f t="shared" si="51"/>
        <v>0</v>
      </c>
      <c r="BE78">
        <f t="shared" si="52"/>
        <v>278.90795527759099</v>
      </c>
      <c r="BF78">
        <f t="shared" si="53"/>
        <v>180.35381821450218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-33.508732647357782</v>
      </c>
      <c r="AN79">
        <f t="shared" si="35"/>
        <v>-351.24401697845445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235.51327257442367</v>
      </c>
      <c r="AT79">
        <f t="shared" si="41"/>
        <v>-28.16076747521339</v>
      </c>
      <c r="AU79">
        <f t="shared" si="42"/>
        <v>0</v>
      </c>
      <c r="AV79">
        <f t="shared" si="43"/>
        <v>0</v>
      </c>
      <c r="AW79">
        <f t="shared" si="44"/>
        <v>160.87740727926084</v>
      </c>
      <c r="AX79">
        <f t="shared" si="45"/>
        <v>-104.80746325715091</v>
      </c>
      <c r="AY79">
        <f t="shared" si="46"/>
        <v>0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0</v>
      </c>
      <c r="BD79">
        <f t="shared" si="51"/>
        <v>0</v>
      </c>
      <c r="BE79">
        <f t="shared" si="52"/>
        <v>297.54756558438032</v>
      </c>
      <c r="BF79">
        <f t="shared" si="53"/>
        <v>194.65649424831241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-19.206056613547588</v>
      </c>
      <c r="AN80">
        <f t="shared" si="35"/>
        <v>-332.60440667166523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249.81594860823387</v>
      </c>
      <c r="AT80">
        <f t="shared" si="41"/>
        <v>-9.5211571684241392</v>
      </c>
      <c r="AU80">
        <f t="shared" si="42"/>
        <v>0</v>
      </c>
      <c r="AV80">
        <f t="shared" si="43"/>
        <v>0</v>
      </c>
      <c r="AW80">
        <f t="shared" si="44"/>
        <v>175.18008331307104</v>
      </c>
      <c r="AX80">
        <f t="shared" si="45"/>
        <v>-86.167852950361663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0</v>
      </c>
      <c r="BD80">
        <f t="shared" si="51"/>
        <v>0</v>
      </c>
      <c r="BE80">
        <f t="shared" si="52"/>
        <v>311.85024161819047</v>
      </c>
      <c r="BF80">
        <f t="shared" si="53"/>
        <v>213.29610455510164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-10.215018588130917</v>
      </c>
      <c r="AN81">
        <f t="shared" si="35"/>
        <v>-310.89812073089212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258.80698663365052</v>
      </c>
      <c r="AT81">
        <f t="shared" si="41"/>
        <v>12.185128772348961</v>
      </c>
      <c r="AU81">
        <f t="shared" si="42"/>
        <v>0</v>
      </c>
      <c r="AV81">
        <f t="shared" si="43"/>
        <v>0</v>
      </c>
      <c r="AW81">
        <f t="shared" si="44"/>
        <v>184.17112133848769</v>
      </c>
      <c r="AX81">
        <f t="shared" si="45"/>
        <v>-64.461567009588563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0</v>
      </c>
      <c r="BD81">
        <f t="shared" si="51"/>
        <v>0</v>
      </c>
      <c r="BE81">
        <f t="shared" si="52"/>
        <v>320.84127964360715</v>
      </c>
      <c r="BF81">
        <f t="shared" si="53"/>
        <v>235.00239049587475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-7.14834295414704</v>
      </c>
      <c r="AN82">
        <f t="shared" si="35"/>
        <v>-287.60440667166517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261.87366226763442</v>
      </c>
      <c r="AT82">
        <f t="shared" si="41"/>
        <v>35.478842831575882</v>
      </c>
      <c r="AU82">
        <f t="shared" si="42"/>
        <v>0</v>
      </c>
      <c r="AV82">
        <f t="shared" si="43"/>
        <v>0</v>
      </c>
      <c r="AW82">
        <f t="shared" si="44"/>
        <v>187.23779697247159</v>
      </c>
      <c r="AX82">
        <f t="shared" si="45"/>
        <v>-41.167852950361642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0</v>
      </c>
      <c r="BD82">
        <f t="shared" si="51"/>
        <v>0</v>
      </c>
      <c r="BE82">
        <f t="shared" si="52"/>
        <v>323.90795527759104</v>
      </c>
      <c r="BF82">
        <f t="shared" si="53"/>
        <v>258.29610455510169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A28" zoomScale="60" zoomScaleNormal="6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4.8867187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13" t="s">
        <v>31</v>
      </c>
      <c r="J1" s="113"/>
      <c r="K1" s="113"/>
      <c r="L1" s="113"/>
      <c r="M1" s="113"/>
      <c r="N1" s="5"/>
      <c r="O1" s="5"/>
      <c r="P1" s="5"/>
      <c r="Q1" s="5"/>
      <c r="R1" s="5"/>
      <c r="S1" s="5"/>
      <c r="T1" s="5"/>
      <c r="U1" s="5"/>
      <c r="V1" s="5"/>
      <c r="W1" s="5"/>
      <c r="Y1" s="113" t="s">
        <v>32</v>
      </c>
      <c r="Z1" s="113"/>
      <c r="AA1" s="113"/>
      <c r="AB1" s="113"/>
      <c r="AC1" s="113"/>
      <c r="AD1" s="5"/>
      <c r="AE1" s="5"/>
      <c r="AF1" s="5"/>
      <c r="AG1" s="5"/>
      <c r="AH1" s="5"/>
      <c r="AI1" s="5"/>
      <c r="AJ1" s="7"/>
      <c r="AK1" s="114" t="s">
        <v>48</v>
      </c>
      <c r="AL1" s="7"/>
      <c r="AN1" s="113" t="s">
        <v>32</v>
      </c>
      <c r="AO1" s="113"/>
      <c r="AP1" s="113"/>
      <c r="AQ1" s="113"/>
      <c r="AR1" s="113"/>
      <c r="AS1" s="113"/>
      <c r="AT1" s="113"/>
      <c r="AU1" s="113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15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-97.884216725866892</v>
      </c>
      <c r="Z3">
        <f t="shared" ref="Z3:AG4" si="0">AO3</f>
        <v>-71.706806176938386</v>
      </c>
      <c r="AA3">
        <f t="shared" si="0"/>
        <v>275</v>
      </c>
      <c r="AB3">
        <f t="shared" si="0"/>
        <v>162.35184361803846</v>
      </c>
      <c r="AC3">
        <f t="shared" si="0"/>
        <v>-27.647105852454676</v>
      </c>
      <c r="AD3">
        <f t="shared" si="0"/>
        <v>-10.955494845228369</v>
      </c>
      <c r="AE3">
        <f t="shared" si="0"/>
        <v>-44.162096724554758</v>
      </c>
      <c r="AF3">
        <f t="shared" si="0"/>
        <v>-68.486337536979661</v>
      </c>
      <c r="AG3">
        <f>AV3</f>
        <v>164.17277716515957</v>
      </c>
      <c r="AH3">
        <f t="shared" ref="AH3" si="1">AW3</f>
        <v>234.07212980209209</v>
      </c>
      <c r="AJ3" s="8"/>
      <c r="AK3" s="9">
        <v>100</v>
      </c>
      <c r="AL3" s="8"/>
      <c r="AM3" t="s">
        <v>24</v>
      </c>
      <c r="AN3">
        <v>-97.884216725866892</v>
      </c>
      <c r="AO3">
        <v>-71.706806176938386</v>
      </c>
      <c r="AP3">
        <v>275</v>
      </c>
      <c r="AQ3">
        <v>162.35184361803846</v>
      </c>
      <c r="AR3">
        <v>-27.647105852454676</v>
      </c>
      <c r="AS3">
        <v>-10.955494845228369</v>
      </c>
      <c r="AT3">
        <v>-44.162096724554758</v>
      </c>
      <c r="AU3">
        <v>-68.486337536979661</v>
      </c>
      <c r="AV3">
        <v>164.17277716515957</v>
      </c>
      <c r="AW3">
        <v>234.07212980209209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6</v>
      </c>
      <c r="J4">
        <f t="shared" ref="J4:P4" si="2">SUM(J7:J26)</f>
        <v>0</v>
      </c>
      <c r="K4">
        <f t="shared" si="2"/>
        <v>0</v>
      </c>
      <c r="L4">
        <f t="shared" si="2"/>
        <v>10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>SUM(Q7:Q26)</f>
        <v>0</v>
      </c>
      <c r="R4">
        <f>SUM(R7:R26)</f>
        <v>4</v>
      </c>
      <c r="X4" t="s">
        <v>25</v>
      </c>
      <c r="Y4">
        <f>AN4</f>
        <v>-297.5867616017099</v>
      </c>
      <c r="Z4">
        <f t="shared" si="0"/>
        <v>20.461532844696229</v>
      </c>
      <c r="AA4">
        <f t="shared" si="0"/>
        <v>-255.74337064665986</v>
      </c>
      <c r="AB4">
        <f t="shared" si="0"/>
        <v>26.521469746693199</v>
      </c>
      <c r="AC4">
        <f t="shared" si="0"/>
        <v>64.927521766970301</v>
      </c>
      <c r="AD4">
        <f t="shared" si="0"/>
        <v>146.98478944687486</v>
      </c>
      <c r="AE4">
        <f t="shared" si="0"/>
        <v>98.21343489294739</v>
      </c>
      <c r="AF4">
        <f t="shared" si="0"/>
        <v>60.715036403725698</v>
      </c>
      <c r="AG4">
        <f t="shared" si="0"/>
        <v>-332.19118230322624</v>
      </c>
      <c r="AH4">
        <f>AW4</f>
        <v>258.39104918051015</v>
      </c>
      <c r="AJ4" s="8"/>
      <c r="AK4" s="8"/>
      <c r="AL4" s="8"/>
      <c r="AM4" t="s">
        <v>25</v>
      </c>
      <c r="AN4">
        <v>-297.5867616017099</v>
      </c>
      <c r="AO4">
        <v>20.461532844696229</v>
      </c>
      <c r="AP4">
        <v>-255.74337064665986</v>
      </c>
      <c r="AQ4">
        <v>26.521469746693199</v>
      </c>
      <c r="AR4">
        <v>64.927521766970301</v>
      </c>
      <c r="AS4">
        <v>146.98478944687486</v>
      </c>
      <c r="AT4">
        <v>98.21343489294739</v>
      </c>
      <c r="AU4">
        <v>60.715036403725698</v>
      </c>
      <c r="AV4">
        <v>-332.19118230322624</v>
      </c>
      <c r="AW4">
        <v>258.39104918051015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34.765536827436016</v>
      </c>
      <c r="Y7">
        <f>SQRT((Y$3-$E7)^2+(Y$4-$F7)^2)</f>
        <v>380.9814184309684</v>
      </c>
      <c r="Z7">
        <f t="shared" ref="Z7:AD22" si="5">SQRT((Z$3-$E7)^2+(Z$4-$F7)^2)</f>
        <v>211.35571726120349</v>
      </c>
      <c r="AA7">
        <f>SQRT((AA$3-$E7)^2+(AA$4-$F7)^2)</f>
        <v>290.6515593562807</v>
      </c>
      <c r="AB7">
        <f t="shared" si="5"/>
        <v>34.765536827436016</v>
      </c>
      <c r="AC7">
        <f>SQRT((AC$3-$E7)^2+(AC$4-$F7)^2)</f>
        <v>178.25705687694935</v>
      </c>
      <c r="AD7">
        <f>SQRT((AD$3-$E7)^2+(AD$4-$F7)^2)</f>
        <v>209.10526306344377</v>
      </c>
      <c r="AE7">
        <f t="shared" ref="AE7:AH22" si="6">SQRT((AE$3-$E7)^2+(AE$4-$F7)^2)</f>
        <v>207.14370441019045</v>
      </c>
      <c r="AF7">
        <f t="shared" si="6"/>
        <v>215.67019851914546</v>
      </c>
      <c r="AG7">
        <f>SQRT((AG$3-$E7)^2+(AG$4-$F7)^2)</f>
        <v>334.15427715427279</v>
      </c>
      <c r="AH7">
        <f>SQRT((AH$3-$E7)^2+(AH$4-$F7)^2)</f>
        <v>274.47973777739742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34.765536827436016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691.15246583667567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24.815924966724705</v>
      </c>
      <c r="Y8">
        <f t="shared" ref="Y8:AH27" si="12">SQRT((Y$3-$E8)^2+(Y$4-$F8)^2)</f>
        <v>431.03329119663925</v>
      </c>
      <c r="Z8">
        <f t="shared" si="5"/>
        <v>258.91622535649083</v>
      </c>
      <c r="AA8">
        <f t="shared" si="5"/>
        <v>294.87477421502115</v>
      </c>
      <c r="AB8">
        <f t="shared" si="5"/>
        <v>24.815924966724705</v>
      </c>
      <c r="AC8">
        <f t="shared" si="5"/>
        <v>218.34747671794369</v>
      </c>
      <c r="AD8">
        <f t="shared" si="5"/>
        <v>232.26622056418759</v>
      </c>
      <c r="AE8">
        <f t="shared" si="6"/>
        <v>242.40429319327535</v>
      </c>
      <c r="AF8">
        <f t="shared" si="6"/>
        <v>258.02292441471235</v>
      </c>
      <c r="AG8">
        <f t="shared" si="6"/>
        <v>358.67111684970706</v>
      </c>
      <c r="AH8">
        <f t="shared" si="6"/>
        <v>237.3317426058494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24.815924966724705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8"/>
        <v>493.35029163807235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36.389688737009884</v>
      </c>
      <c r="Y9">
        <f t="shared" si="12"/>
        <v>445.90856015891501</v>
      </c>
      <c r="Z9">
        <f t="shared" si="5"/>
        <v>269.504184621609</v>
      </c>
      <c r="AA9">
        <f t="shared" si="5"/>
        <v>302.50767232440791</v>
      </c>
      <c r="AB9">
        <f t="shared" si="5"/>
        <v>36.389688737009884</v>
      </c>
      <c r="AC9">
        <f t="shared" si="5"/>
        <v>226.73391888080275</v>
      </c>
      <c r="AD9">
        <f t="shared" si="5"/>
        <v>235.70381520277959</v>
      </c>
      <c r="AE9">
        <f t="shared" si="6"/>
        <v>249.20665025116918</v>
      </c>
      <c r="AF9">
        <f t="shared" si="6"/>
        <v>266.88896839218461</v>
      </c>
      <c r="AG9">
        <f t="shared" si="6"/>
        <v>370.29576922741893</v>
      </c>
      <c r="AH9">
        <f t="shared" si="6"/>
        <v>224.79824167037398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36.389688737009884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723.44124086026306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1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81.196298198477024</v>
      </c>
      <c r="Y10">
        <f t="shared" si="12"/>
        <v>345.02010963208568</v>
      </c>
      <c r="Z10">
        <f t="shared" si="5"/>
        <v>229.08996681675578</v>
      </c>
      <c r="AA10">
        <f t="shared" si="5"/>
        <v>240.77364943289794</v>
      </c>
      <c r="AB10">
        <f t="shared" si="5"/>
        <v>81.196298198477024</v>
      </c>
      <c r="AC10">
        <f t="shared" si="5"/>
        <v>209.27771756312691</v>
      </c>
      <c r="AD10">
        <f t="shared" si="5"/>
        <v>253.70654780124985</v>
      </c>
      <c r="AE10">
        <f t="shared" si="6"/>
        <v>242.34951642177296</v>
      </c>
      <c r="AF10">
        <f t="shared" si="6"/>
        <v>242.11308934146911</v>
      </c>
      <c r="AG10">
        <f t="shared" si="6"/>
        <v>279.95567024717786</v>
      </c>
      <c r="AH10">
        <f t="shared" si="6"/>
        <v>323.66494094933864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81.196298198477024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1614.2141568313082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1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99.999971488580925</v>
      </c>
      <c r="Y11">
        <f t="shared" si="12"/>
        <v>505.00361927850372</v>
      </c>
      <c r="Z11">
        <f t="shared" si="5"/>
        <v>271.00823288275791</v>
      </c>
      <c r="AA11">
        <f t="shared" si="5"/>
        <v>393.09711879021552</v>
      </c>
      <c r="AB11">
        <f t="shared" si="5"/>
        <v>99.999971488580925</v>
      </c>
      <c r="AC11">
        <f t="shared" si="5"/>
        <v>214.52511396933613</v>
      </c>
      <c r="AD11">
        <f t="shared" si="5"/>
        <v>190.42056995008008</v>
      </c>
      <c r="AE11">
        <f t="shared" si="6"/>
        <v>224.02116767150031</v>
      </c>
      <c r="AF11">
        <f t="shared" si="6"/>
        <v>255.00953023124859</v>
      </c>
      <c r="AG11">
        <f t="shared" si="6"/>
        <v>457.66109398934879</v>
      </c>
      <c r="AH11">
        <f t="shared" si="6"/>
        <v>144.37710105308622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99.999971488580925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1988.0385342816312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1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93.926831419590428</v>
      </c>
      <c r="Y12">
        <f t="shared" si="12"/>
        <v>322.21209219863317</v>
      </c>
      <c r="Z12">
        <f t="shared" si="5"/>
        <v>179.84188114752195</v>
      </c>
      <c r="AA12">
        <f t="shared" si="5"/>
        <v>278.63359377663141</v>
      </c>
      <c r="AB12">
        <f t="shared" si="5"/>
        <v>93.926831419590428</v>
      </c>
      <c r="AC12">
        <f t="shared" si="5"/>
        <v>163.87638472230972</v>
      </c>
      <c r="AD12">
        <f t="shared" si="5"/>
        <v>217.05177592504978</v>
      </c>
      <c r="AE12">
        <f t="shared" si="6"/>
        <v>198.55680779323976</v>
      </c>
      <c r="AF12">
        <f t="shared" si="6"/>
        <v>194.54542252398878</v>
      </c>
      <c r="AG12">
        <f t="shared" si="6"/>
        <v>298.61212947295127</v>
      </c>
      <c r="AH12">
        <f t="shared" si="6"/>
        <v>329.33734350959151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93.926831419590428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1867.3021350455415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35.264001461477356</v>
      </c>
      <c r="Y13">
        <f t="shared" si="12"/>
        <v>401.1854308319418</v>
      </c>
      <c r="Z13">
        <f t="shared" si="5"/>
        <v>250.18739017074481</v>
      </c>
      <c r="AA13">
        <f t="shared" si="5"/>
        <v>268.70430088099829</v>
      </c>
      <c r="AB13">
        <f t="shared" si="5"/>
        <v>35.264001461477356</v>
      </c>
      <c r="AC13">
        <f t="shared" si="5"/>
        <v>216.54867177910788</v>
      </c>
      <c r="AD13">
        <f t="shared" si="5"/>
        <v>242.12971285528795</v>
      </c>
      <c r="AE13">
        <f t="shared" si="6"/>
        <v>244.38917825623037</v>
      </c>
      <c r="AF13">
        <f t="shared" si="6"/>
        <v>254.38455248522789</v>
      </c>
      <c r="AG13">
        <f t="shared" si="6"/>
        <v>326.95160604561147</v>
      </c>
      <c r="AH13">
        <f t="shared" si="6"/>
        <v>269.96106538564464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35.264001461477356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701.06213766657152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31.091594861346394</v>
      </c>
      <c r="Y14">
        <f t="shared" si="12"/>
        <v>402.54695753460379</v>
      </c>
      <c r="Z14">
        <f t="shared" si="5"/>
        <v>247.87717364554459</v>
      </c>
      <c r="AA14">
        <f t="shared" si="5"/>
        <v>272.85661240785521</v>
      </c>
      <c r="AB14">
        <f t="shared" si="5"/>
        <v>31.091594861346394</v>
      </c>
      <c r="AC14">
        <f t="shared" si="5"/>
        <v>213.51198320018594</v>
      </c>
      <c r="AD14">
        <f t="shared" si="5"/>
        <v>238.28687683846687</v>
      </c>
      <c r="AE14">
        <f t="shared" si="6"/>
        <v>241.05933265117704</v>
      </c>
      <c r="AF14">
        <f t="shared" si="6"/>
        <v>251.54794988367476</v>
      </c>
      <c r="AG14">
        <f t="shared" si="6"/>
        <v>330.56839838687523</v>
      </c>
      <c r="AH14">
        <f t="shared" si="6"/>
        <v>266.78085098372446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31.091594861346394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618.11306299909961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44.644197284408953</v>
      </c>
      <c r="Y15">
        <f t="shared" si="12"/>
        <v>456.42184896065999</v>
      </c>
      <c r="Z15">
        <f t="shared" si="5"/>
        <v>275.39153571844889</v>
      </c>
      <c r="AA15">
        <f t="shared" si="5"/>
        <v>310.393731726228</v>
      </c>
      <c r="AB15">
        <f t="shared" si="5"/>
        <v>44.644197284408953</v>
      </c>
      <c r="AC15">
        <f t="shared" si="5"/>
        <v>230.91117394669652</v>
      </c>
      <c r="AD15">
        <f t="shared" si="5"/>
        <v>236.10417563474803</v>
      </c>
      <c r="AE15">
        <f t="shared" si="6"/>
        <v>252.1071820983806</v>
      </c>
      <c r="AF15">
        <f t="shared" si="6"/>
        <v>271.37436299834138</v>
      </c>
      <c r="AG15">
        <f t="shared" si="6"/>
        <v>380.18988635943634</v>
      </c>
      <c r="AH15">
        <f t="shared" si="6"/>
        <v>214.66400740788768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44.644197284408953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887.54409838618096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9.9292281479184332</v>
      </c>
      <c r="Y16">
        <f t="shared" si="12"/>
        <v>408.68659452906564</v>
      </c>
      <c r="Z16">
        <f t="shared" si="5"/>
        <v>224.24445297486744</v>
      </c>
      <c r="AA16">
        <f t="shared" si="5"/>
        <v>306.70865050554221</v>
      </c>
      <c r="AB16">
        <f t="shared" si="5"/>
        <v>9.9292281479184332</v>
      </c>
      <c r="AC16">
        <f t="shared" si="5"/>
        <v>184.40872507734883</v>
      </c>
      <c r="AD16">
        <f t="shared" si="5"/>
        <v>203.68367619937183</v>
      </c>
      <c r="AE16">
        <f t="shared" si="6"/>
        <v>209.68126623718484</v>
      </c>
      <c r="AF16">
        <f t="shared" si="6"/>
        <v>223.76803149929492</v>
      </c>
      <c r="AG16">
        <f t="shared" si="6"/>
        <v>357.81434571591524</v>
      </c>
      <c r="AH16">
        <f t="shared" si="6"/>
        <v>246.83336530203047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9.9292281479184332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197.39693801802503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</v>
      </c>
      <c r="U17">
        <f t="shared" si="10"/>
        <v>1</v>
      </c>
      <c r="W17">
        <f t="shared" si="4"/>
        <v>0</v>
      </c>
      <c r="X17">
        <f t="shared" si="11"/>
        <v>24.169310875256354</v>
      </c>
      <c r="Y17">
        <f t="shared" si="12"/>
        <v>661.03619219838288</v>
      </c>
      <c r="Z17">
        <f t="shared" si="5"/>
        <v>393.09437822190438</v>
      </c>
      <c r="AA17">
        <f t="shared" si="5"/>
        <v>538.31512272625616</v>
      </c>
      <c r="AB17">
        <f t="shared" si="5"/>
        <v>260.8304364730468</v>
      </c>
      <c r="AC17">
        <f t="shared" si="5"/>
        <v>330.67124209158504</v>
      </c>
      <c r="AD17">
        <f t="shared" si="5"/>
        <v>269.55682878057866</v>
      </c>
      <c r="AE17">
        <f t="shared" si="6"/>
        <v>323.5635932850405</v>
      </c>
      <c r="AF17">
        <f t="shared" si="6"/>
        <v>365.17173858530515</v>
      </c>
      <c r="AG17">
        <f t="shared" si="6"/>
        <v>615.15008214190448</v>
      </c>
      <c r="AH17">
        <f t="shared" si="6"/>
        <v>24.169310875256354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24.169310875256354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480.49535066646041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U18">
        <f t="shared" si="10"/>
        <v>1</v>
      </c>
      <c r="W18">
        <f t="shared" si="4"/>
        <v>0</v>
      </c>
      <c r="X18">
        <f t="shared" si="11"/>
        <v>6.0587488003237278</v>
      </c>
      <c r="Y18">
        <f t="shared" si="12"/>
        <v>643.23362843519021</v>
      </c>
      <c r="Z18">
        <f t="shared" si="5"/>
        <v>384.99835439180129</v>
      </c>
      <c r="AA18">
        <f t="shared" si="5"/>
        <v>509.77996959475536</v>
      </c>
      <c r="AB18">
        <f t="shared" si="5"/>
        <v>237.52866473134006</v>
      </c>
      <c r="AC18">
        <f t="shared" si="5"/>
        <v>323.163665185463</v>
      </c>
      <c r="AD18">
        <f t="shared" si="5"/>
        <v>268.10026777781013</v>
      </c>
      <c r="AE18">
        <f t="shared" si="6"/>
        <v>319.40579238878161</v>
      </c>
      <c r="AF18">
        <f t="shared" si="6"/>
        <v>359.43654228564577</v>
      </c>
      <c r="AG18">
        <f t="shared" si="6"/>
        <v>589.03093685372983</v>
      </c>
      <c r="AH18">
        <f t="shared" si="6"/>
        <v>6.0587488003237278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6.0587488003237278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120.4502951878502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1</v>
      </c>
      <c r="U19">
        <f t="shared" si="10"/>
        <v>1</v>
      </c>
      <c r="W19">
        <f t="shared" si="4"/>
        <v>0</v>
      </c>
      <c r="X19">
        <f t="shared" si="11"/>
        <v>0.63188577705912452</v>
      </c>
      <c r="Y19">
        <f t="shared" si="12"/>
        <v>648.07314426994424</v>
      </c>
      <c r="Z19">
        <f t="shared" si="5"/>
        <v>388.06221658890928</v>
      </c>
      <c r="AA19">
        <f t="shared" si="5"/>
        <v>516.00154069498433</v>
      </c>
      <c r="AB19">
        <f t="shared" si="5"/>
        <v>243.14836851307996</v>
      </c>
      <c r="AC19">
        <f t="shared" si="5"/>
        <v>326.0844720144654</v>
      </c>
      <c r="AD19">
        <f t="shared" si="5"/>
        <v>269.7964821034405</v>
      </c>
      <c r="AE19">
        <f t="shared" si="6"/>
        <v>321.67797172995455</v>
      </c>
      <c r="AF19">
        <f t="shared" si="6"/>
        <v>362.03847052248022</v>
      </c>
      <c r="AG19">
        <f t="shared" si="6"/>
        <v>595.05479401067475</v>
      </c>
      <c r="AH19">
        <f t="shared" si="6"/>
        <v>0.63188577705912452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0.63188577705912452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12.562136322223648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U20">
        <f t="shared" si="10"/>
        <v>1</v>
      </c>
      <c r="W20">
        <f t="shared" si="4"/>
        <v>0</v>
      </c>
      <c r="X20">
        <f t="shared" si="11"/>
        <v>63.573233682321238</v>
      </c>
      <c r="Y20">
        <f t="shared" si="12"/>
        <v>710.95894299902147</v>
      </c>
      <c r="Z20">
        <f t="shared" si="5"/>
        <v>445.68861051259461</v>
      </c>
      <c r="AA20">
        <f t="shared" si="5"/>
        <v>571.07622282066541</v>
      </c>
      <c r="AB20">
        <f t="shared" si="5"/>
        <v>305.59176502573371</v>
      </c>
      <c r="AC20">
        <f t="shared" si="5"/>
        <v>383.2562916285051</v>
      </c>
      <c r="AD20">
        <f t="shared" si="5"/>
        <v>321.14566320129035</v>
      </c>
      <c r="AE20">
        <f t="shared" si="6"/>
        <v>375.75565631057907</v>
      </c>
      <c r="AF20">
        <f t="shared" si="6"/>
        <v>417.59710863952421</v>
      </c>
      <c r="AG20">
        <f t="shared" si="6"/>
        <v>654.83085777629492</v>
      </c>
      <c r="AH20">
        <f t="shared" si="6"/>
        <v>63.573233682321238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63.573233682321238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1263.8607434380885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56.843275223098239</v>
      </c>
      <c r="Y21">
        <f t="shared" si="12"/>
        <v>56.843275223098239</v>
      </c>
      <c r="Z21">
        <f t="shared" si="5"/>
        <v>375.80697667448902</v>
      </c>
      <c r="AA21">
        <f t="shared" si="5"/>
        <v>394.48972336102048</v>
      </c>
      <c r="AB21">
        <f t="shared" si="5"/>
        <v>466.01845002628932</v>
      </c>
      <c r="AC21">
        <f t="shared" si="5"/>
        <v>426.08007042513117</v>
      </c>
      <c r="AD21">
        <f t="shared" si="5"/>
        <v>509.81186858823526</v>
      </c>
      <c r="AE21">
        <f t="shared" si="6"/>
        <v>456.25222678616882</v>
      </c>
      <c r="AF21">
        <f t="shared" si="6"/>
        <v>416.18521696313502</v>
      </c>
      <c r="AG21">
        <f t="shared" si="6"/>
        <v>272.16345371619644</v>
      </c>
      <c r="AH21">
        <f t="shared" si="6"/>
        <v>700.74746194671945</v>
      </c>
      <c r="AN21">
        <f t="shared" si="7"/>
        <v>56.843275223098239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1130.0665377809623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1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38.203742382213854</v>
      </c>
      <c r="Y22">
        <f t="shared" si="12"/>
        <v>38.203742382213854</v>
      </c>
      <c r="Z22">
        <f t="shared" si="5"/>
        <v>356.97926091192869</v>
      </c>
      <c r="AA22">
        <f t="shared" si="5"/>
        <v>379.09354880604121</v>
      </c>
      <c r="AB22">
        <f t="shared" si="5"/>
        <v>444.67735193476483</v>
      </c>
      <c r="AC22">
        <f t="shared" si="5"/>
        <v>406.36268403412299</v>
      </c>
      <c r="AD22">
        <f t="shared" si="5"/>
        <v>490.0631420685225</v>
      </c>
      <c r="AE22">
        <f t="shared" si="6"/>
        <v>436.96675850777279</v>
      </c>
      <c r="AF22">
        <f t="shared" si="6"/>
        <v>397.35833787478271</v>
      </c>
      <c r="AG22">
        <f t="shared" si="6"/>
        <v>259.75805806320182</v>
      </c>
      <c r="AH22">
        <f t="shared" si="6"/>
        <v>679.4305923732494</v>
      </c>
      <c r="AN22">
        <f t="shared" si="7"/>
        <v>38.203742382213854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759.50533664184411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1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53.430040351837285</v>
      </c>
      <c r="Y23">
        <f t="shared" si="12"/>
        <v>53.430040351837285</v>
      </c>
      <c r="Z23">
        <f t="shared" si="12"/>
        <v>372.00940537241866</v>
      </c>
      <c r="AA23">
        <f t="shared" si="12"/>
        <v>396.64803577212717</v>
      </c>
      <c r="AB23">
        <f t="shared" si="12"/>
        <v>464.55216907530939</v>
      </c>
      <c r="AC23">
        <f t="shared" si="12"/>
        <v>422.63843687863283</v>
      </c>
      <c r="AD23">
        <f t="shared" si="12"/>
        <v>506.37569969102293</v>
      </c>
      <c r="AE23">
        <f t="shared" si="12"/>
        <v>452.61660672659661</v>
      </c>
      <c r="AF23">
        <f t="shared" si="12"/>
        <v>412.38071548121093</v>
      </c>
      <c r="AG23">
        <f t="shared" si="12"/>
        <v>275.12042188768021</v>
      </c>
      <c r="AH23">
        <f t="shared" si="12"/>
        <v>698.73430128761811</v>
      </c>
      <c r="AN23">
        <f t="shared" si="7"/>
        <v>53.430040351837285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1062.2100939279214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1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99.999980007043575</v>
      </c>
      <c r="Y24">
        <f t="shared" si="12"/>
        <v>99.999980007043575</v>
      </c>
      <c r="Z24">
        <f t="shared" si="12"/>
        <v>219.29571482410316</v>
      </c>
      <c r="AA24">
        <f>SQRT((AA$3-$E24)^2+(AA$4-$F24)^2)</f>
        <v>374.07289272339085</v>
      </c>
      <c r="AB24">
        <f t="shared" si="12"/>
        <v>340.93938773401743</v>
      </c>
      <c r="AC24">
        <f t="shared" si="12"/>
        <v>270.9557383079553</v>
      </c>
      <c r="AD24">
        <f t="shared" si="12"/>
        <v>354.6174327715367</v>
      </c>
      <c r="AE24">
        <f t="shared" si="12"/>
        <v>300.11373518143375</v>
      </c>
      <c r="AF24">
        <f t="shared" si="12"/>
        <v>259.66765097778398</v>
      </c>
      <c r="AG24">
        <f t="shared" si="12"/>
        <v>291.60258965252461</v>
      </c>
      <c r="AH24">
        <f t="shared" si="12"/>
        <v>562.09299600276813</v>
      </c>
      <c r="AN24">
        <f t="shared" si="7"/>
        <v>99.999980007043575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1988.0387036319996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1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53.574203137889363</v>
      </c>
      <c r="Y25">
        <f>SQRT((Y$3-$E25)^2+(Y$4-$F25)^2)</f>
        <v>53.574203137889363</v>
      </c>
      <c r="Z25">
        <f t="shared" si="12"/>
        <v>372.64678632751202</v>
      </c>
      <c r="AA25">
        <f t="shared" si="12"/>
        <v>391.48913510039569</v>
      </c>
      <c r="AB25">
        <f t="shared" si="12"/>
        <v>462.24850232627591</v>
      </c>
      <c r="AC25">
        <f t="shared" si="12"/>
        <v>422.74006136115491</v>
      </c>
      <c r="AD25">
        <f t="shared" si="12"/>
        <v>506.46749610649016</v>
      </c>
      <c r="AE25">
        <f t="shared" si="12"/>
        <v>453.00289691191745</v>
      </c>
      <c r="AF25">
        <f t="shared" si="12"/>
        <v>413.02741022813308</v>
      </c>
      <c r="AG25">
        <f t="shared" si="12"/>
        <v>269.60504806935239</v>
      </c>
      <c r="AH25">
        <f t="shared" si="12"/>
        <v>697.02171016326065</v>
      </c>
      <c r="AN25">
        <f t="shared" si="7"/>
        <v>53.574203137889363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1065.0761064838716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50.050182352199023</v>
      </c>
      <c r="Y26">
        <f t="shared" si="12"/>
        <v>50.050182352199023</v>
      </c>
      <c r="Z26">
        <f t="shared" si="12"/>
        <v>369.04179121040903</v>
      </c>
      <c r="AA26">
        <f t="shared" si="12"/>
        <v>391.6515001631825</v>
      </c>
      <c r="AB26">
        <f t="shared" si="12"/>
        <v>459.84690239876437</v>
      </c>
      <c r="AC26">
        <f t="shared" si="12"/>
        <v>419.28470496086919</v>
      </c>
      <c r="AD26">
        <f t="shared" si="12"/>
        <v>503.01651609840553</v>
      </c>
      <c r="AE26">
        <f t="shared" si="12"/>
        <v>449.46526908523504</v>
      </c>
      <c r="AF26">
        <f t="shared" si="12"/>
        <v>409.42089731015938</v>
      </c>
      <c r="AG26">
        <f t="shared" si="12"/>
        <v>270.45091598684547</v>
      </c>
      <c r="AH26">
        <f t="shared" si="12"/>
        <v>694.30188845083205</v>
      </c>
      <c r="AN26">
        <f t="shared" si="7"/>
        <v>50.050182352199023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995.01719533346363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70.568729227733982</v>
      </c>
      <c r="Y27">
        <f t="shared" si="12"/>
        <v>313.27176790229504</v>
      </c>
      <c r="Z27">
        <f t="shared" si="12"/>
        <v>74.569030960926341</v>
      </c>
      <c r="AA27">
        <f t="shared" si="12"/>
        <v>375.53917456067728</v>
      </c>
      <c r="AB27">
        <f t="shared" si="12"/>
        <v>164.5038281733917</v>
      </c>
      <c r="AC27">
        <f t="shared" si="12"/>
        <v>70.568729227733982</v>
      </c>
      <c r="AD27">
        <f t="shared" si="12"/>
        <v>147.39250725883579</v>
      </c>
      <c r="AE27">
        <f t="shared" si="12"/>
        <v>107.68551239874446</v>
      </c>
      <c r="AF27">
        <f t="shared" si="12"/>
        <v>91.524281339625091</v>
      </c>
      <c r="AG27">
        <f t="shared" si="12"/>
        <v>370.54511515082265</v>
      </c>
      <c r="AH27">
        <f t="shared" si="12"/>
        <v>348.64838483304675</v>
      </c>
      <c r="AN27">
        <f t="shared" si="7"/>
        <v>313.27176790229504</v>
      </c>
      <c r="AO27">
        <f t="shared" si="7"/>
        <v>74.569030960926341</v>
      </c>
      <c r="AP27">
        <f t="shared" si="7"/>
        <v>375.53917456067728</v>
      </c>
      <c r="AQ27">
        <f t="shared" si="7"/>
        <v>164.5038281733917</v>
      </c>
      <c r="AR27">
        <f t="shared" si="7"/>
        <v>70.568729227733982</v>
      </c>
      <c r="AS27">
        <f t="shared" si="7"/>
        <v>147.39250725883579</v>
      </c>
      <c r="AT27">
        <f t="shared" si="7"/>
        <v>107.68551239874446</v>
      </c>
      <c r="AU27">
        <f t="shared" si="7"/>
        <v>91.524281339625091</v>
      </c>
      <c r="AV27">
        <f t="shared" si="7"/>
        <v>370.54511515082265</v>
      </c>
      <c r="AW27">
        <f t="shared" si="7"/>
        <v>348.64838483304675</v>
      </c>
      <c r="BA27">
        <f t="shared" ref="BA27:BJ27" si="13">IF(I4&gt;0, AN27*$BQ$5,0)</f>
        <v>10579.852059653571</v>
      </c>
      <c r="BB27">
        <f t="shared" si="13"/>
        <v>0</v>
      </c>
      <c r="BC27">
        <f t="shared" si="13"/>
        <v>0</v>
      </c>
      <c r="BD27">
        <f t="shared" si="13"/>
        <v>5555.6431943269436</v>
      </c>
      <c r="BE27">
        <f t="shared" si="13"/>
        <v>0</v>
      </c>
      <c r="BF27">
        <f t="shared" si="13"/>
        <v>0</v>
      </c>
      <c r="BG27">
        <f t="shared" si="13"/>
        <v>0</v>
      </c>
      <c r="BH27">
        <f t="shared" si="13"/>
        <v>0</v>
      </c>
      <c r="BI27">
        <f t="shared" si="13"/>
        <v>0</v>
      </c>
      <c r="BJ27">
        <f t="shared" si="13"/>
        <v>11774.595448132552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46568.988263091123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-97.884216725866892</v>
      </c>
      <c r="AN31">
        <f>IF(I$4&gt;0,AN4,0)</f>
        <v>-297.5867616017099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162.35184361803846</v>
      </c>
      <c r="AT31">
        <f>IF(L$4&gt;0,AQ4,0)</f>
        <v>26.521469746693199</v>
      </c>
      <c r="AU31">
        <f>IF(M$4&gt;0,AR3,0)</f>
        <v>0</v>
      </c>
      <c r="AV31">
        <f>IF(M$4&gt;0,AR4,0)</f>
        <v>0</v>
      </c>
      <c r="AW31">
        <f>IF(N$4&gt;0,AS3,0)</f>
        <v>0</v>
      </c>
      <c r="AX31">
        <f>IF(N$4&gt;0,AS4,0)</f>
        <v>0</v>
      </c>
      <c r="AY31">
        <f>IF(O$4&gt;0,AT3,0)</f>
        <v>0</v>
      </c>
      <c r="AZ31">
        <f>IF(O$4&gt;0,AT4,0)</f>
        <v>0</v>
      </c>
      <c r="BA31">
        <f>IF(P$4&gt;0,AU3,0)</f>
        <v>0</v>
      </c>
      <c r="BB31">
        <f>IF(P$4&gt;0,AU4,0)</f>
        <v>0</v>
      </c>
      <c r="BC31">
        <f>IF(Q$4&gt;0,AV3,0)</f>
        <v>0</v>
      </c>
      <c r="BD31">
        <f>IF(Q$4&gt;0,AV4,0)</f>
        <v>0</v>
      </c>
      <c r="BE31">
        <f>IF(R$4&gt;0,AW3,0)</f>
        <v>234.07212980209209</v>
      </c>
      <c r="BF31">
        <f>IF(R$4&gt;0,AW4,0)</f>
        <v>258.39104918051015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187.15555025761509</v>
      </c>
      <c r="AT35">
        <f t="shared" ref="AT35:AT53" si="22">IF(L8=1,$F8,0)</f>
        <v>25.742837039999788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197.31262144035065</v>
      </c>
      <c r="AT36">
        <f t="shared" si="22"/>
        <v>36.618670370400125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145.3292280110459</v>
      </c>
      <c r="AT37">
        <f t="shared" si="22"/>
        <v>-52.870402627200185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178.22108152485387</v>
      </c>
      <c r="AT38">
        <f t="shared" si="22"/>
        <v>125.25424842719976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97.242455849967683</v>
      </c>
      <c r="AT39">
        <f t="shared" si="22"/>
        <v>-41.176516080000013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202.49217255065452</v>
      </c>
      <c r="AT42">
        <f t="shared" si="22"/>
        <v>46.062665829600043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223.4416511504169</v>
      </c>
      <c r="BF44">
        <f t="shared" si="33"/>
        <v>280.09700485680008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235.50617196959516</v>
      </c>
      <c r="BF45">
        <f t="shared" si="33"/>
        <v>252.50445762959995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234.63561711998963</v>
      </c>
      <c r="BF46">
        <f t="shared" si="33"/>
        <v>258.67698917040008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262.61113273228921</v>
      </c>
      <c r="BF47">
        <f t="shared" si="33"/>
        <v>315.19845497040012</v>
      </c>
    </row>
    <row r="48" spans="31:58" ht="15.6" x14ac:dyDescent="0.3">
      <c r="AL48" s="3">
        <v>15</v>
      </c>
      <c r="AM48">
        <f t="shared" si="15"/>
        <v>-107.14172175511503</v>
      </c>
      <c r="AN48">
        <f t="shared" si="16"/>
        <v>-353.67113142719995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-95.561312729579242</v>
      </c>
      <c r="AN49">
        <f t="shared" si="16"/>
        <v>-335.71981877040008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6" x14ac:dyDescent="0.3">
      <c r="AE50" s="116" t="s">
        <v>49</v>
      </c>
      <c r="AL50" s="3">
        <v>17</v>
      </c>
      <c r="AM50">
        <f t="shared" si="15"/>
        <v>-110.4007282802485</v>
      </c>
      <c r="AN50">
        <f t="shared" si="16"/>
        <v>-349.53005905680021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6" x14ac:dyDescent="0.3">
      <c r="AE51" s="116"/>
      <c r="AL51" s="3">
        <v>18</v>
      </c>
      <c r="AM51">
        <f t="shared" si="15"/>
        <v>-94.533312502294947</v>
      </c>
      <c r="AN51">
        <f t="shared" si="16"/>
        <v>-197.64294017039998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6" x14ac:dyDescent="0.3">
      <c r="AE52" s="116"/>
      <c r="AL52" s="3">
        <v>19</v>
      </c>
      <c r="AM52">
        <f t="shared" si="15"/>
        <v>-104.79527278289937</v>
      </c>
      <c r="AN52">
        <f t="shared" si="16"/>
        <v>-350.71333260000029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46568.988263091123</v>
      </c>
      <c r="AL53" s="3">
        <v>20</v>
      </c>
      <c r="AM53">
        <f t="shared" si="15"/>
        <v>-105.87265507952158</v>
      </c>
      <c r="AN53">
        <f t="shared" si="16"/>
        <v>-346.9953196272001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34">IF(I$4&gt;0,AM$31+$AK$3*COS($AL58),0)</f>
        <v>2.1157832741331077</v>
      </c>
      <c r="AN58">
        <f t="shared" ref="AN58:AN82" si="35">IF(I$4&gt;0,AN$31+$AK$3*SIN($AL58),0)</f>
        <v>-297.5867616017099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262.35184361803846</v>
      </c>
      <c r="AT58">
        <f t="shared" ref="AT58:AT82" si="41">IF(L$4&gt;0,AT$31+$AK$3*SIN($AL58),0)</f>
        <v>26.521469746693199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0</v>
      </c>
      <c r="AX58">
        <f t="shared" ref="AX58:AX82" si="45">IF(N$4&gt;0,AX$31+$AK$3*SIN($AL58),0)</f>
        <v>0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0</v>
      </c>
      <c r="BD58">
        <f t="shared" ref="BD58:BD82" si="51">IF(Q$4&gt;0,BD$31+$AK$3*SIN($AL58),0)</f>
        <v>0</v>
      </c>
      <c r="BE58">
        <f t="shared" ref="BE58:BE82" si="52">IF(R$4&gt;0,BE$31+$AK$3*COS($AL58),0)</f>
        <v>334.07212980209209</v>
      </c>
      <c r="BF58">
        <f t="shared" ref="BF58:BF82" si="53">IF(R$4&gt;0,BF$31+$AK$3*SIN($AL58),0)</f>
        <v>258.39104918051015</v>
      </c>
    </row>
    <row r="59" spans="31:58" x14ac:dyDescent="0.3">
      <c r="AF59">
        <v>0.5</v>
      </c>
      <c r="AL59">
        <f t="shared" ref="AL59:AL82" si="54">PI()/6*AF59</f>
        <v>0.26179938779914941</v>
      </c>
      <c r="AM59">
        <f t="shared" si="34"/>
        <v>-1.2916340969600668</v>
      </c>
      <c r="AN59">
        <f t="shared" si="35"/>
        <v>-271.70485709145782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258.94442624694528</v>
      </c>
      <c r="AT59">
        <f t="shared" si="41"/>
        <v>52.40337425694527</v>
      </c>
      <c r="AU59">
        <f t="shared" si="42"/>
        <v>0</v>
      </c>
      <c r="AV59">
        <f t="shared" si="43"/>
        <v>0</v>
      </c>
      <c r="AW59">
        <f t="shared" si="44"/>
        <v>0</v>
      </c>
      <c r="AX59">
        <f t="shared" si="45"/>
        <v>0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0</v>
      </c>
      <c r="BD59">
        <f t="shared" si="51"/>
        <v>0</v>
      </c>
      <c r="BE59">
        <f t="shared" si="52"/>
        <v>330.66471243099892</v>
      </c>
      <c r="BF59">
        <f t="shared" si="53"/>
        <v>284.27295369076222</v>
      </c>
    </row>
    <row r="60" spans="31:58" x14ac:dyDescent="0.3">
      <c r="AF60">
        <v>1</v>
      </c>
      <c r="AL60">
        <f t="shared" si="54"/>
        <v>0.52359877559829882</v>
      </c>
      <c r="AM60">
        <f t="shared" si="34"/>
        <v>-11.281676347423016</v>
      </c>
      <c r="AN60">
        <f t="shared" si="35"/>
        <v>-247.5867616017099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248.95438399648233</v>
      </c>
      <c r="AT60">
        <f t="shared" si="41"/>
        <v>76.521469746693185</v>
      </c>
      <c r="AU60">
        <f t="shared" si="42"/>
        <v>0</v>
      </c>
      <c r="AV60">
        <f t="shared" si="43"/>
        <v>0</v>
      </c>
      <c r="AW60">
        <f t="shared" si="44"/>
        <v>0</v>
      </c>
      <c r="AX60">
        <f t="shared" si="45"/>
        <v>0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0</v>
      </c>
      <c r="BD60">
        <f t="shared" si="51"/>
        <v>0</v>
      </c>
      <c r="BE60">
        <f t="shared" si="52"/>
        <v>320.67467018053594</v>
      </c>
      <c r="BF60">
        <f t="shared" si="53"/>
        <v>308.39104918051015</v>
      </c>
    </row>
    <row r="61" spans="31:58" x14ac:dyDescent="0.3">
      <c r="AF61">
        <v>1.5</v>
      </c>
      <c r="AL61">
        <f t="shared" si="54"/>
        <v>0.78539816339744828</v>
      </c>
      <c r="AM61">
        <f t="shared" si="34"/>
        <v>-27.173538607212137</v>
      </c>
      <c r="AN61">
        <f t="shared" si="35"/>
        <v>-226.87608348305514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233.06252173669321</v>
      </c>
      <c r="AT61">
        <f t="shared" si="41"/>
        <v>97.23214786534794</v>
      </c>
      <c r="AU61">
        <f t="shared" si="42"/>
        <v>0</v>
      </c>
      <c r="AV61">
        <f t="shared" si="43"/>
        <v>0</v>
      </c>
      <c r="AW61">
        <f t="shared" si="44"/>
        <v>0</v>
      </c>
      <c r="AX61">
        <f t="shared" si="45"/>
        <v>0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0</v>
      </c>
      <c r="BD61">
        <f t="shared" si="51"/>
        <v>0</v>
      </c>
      <c r="BE61">
        <f t="shared" si="52"/>
        <v>304.78280792074685</v>
      </c>
      <c r="BF61">
        <f t="shared" si="53"/>
        <v>329.10172729916491</v>
      </c>
    </row>
    <row r="62" spans="31:58" x14ac:dyDescent="0.3">
      <c r="AF62">
        <v>2</v>
      </c>
      <c r="AL62">
        <f t="shared" si="54"/>
        <v>1.0471975511965976</v>
      </c>
      <c r="AM62">
        <f t="shared" si="34"/>
        <v>-47.884216725866878</v>
      </c>
      <c r="AN62">
        <f t="shared" si="35"/>
        <v>-210.98422122326605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212.35184361803846</v>
      </c>
      <c r="AT62">
        <f t="shared" si="41"/>
        <v>113.12401012513706</v>
      </c>
      <c r="AU62">
        <f t="shared" si="42"/>
        <v>0</v>
      </c>
      <c r="AV62">
        <f t="shared" si="43"/>
        <v>0</v>
      </c>
      <c r="AW62">
        <f t="shared" si="44"/>
        <v>0</v>
      </c>
      <c r="AX62">
        <f t="shared" si="45"/>
        <v>0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0</v>
      </c>
      <c r="BD62">
        <f t="shared" si="51"/>
        <v>0</v>
      </c>
      <c r="BE62">
        <f t="shared" si="52"/>
        <v>284.07212980209209</v>
      </c>
      <c r="BF62">
        <f t="shared" si="53"/>
        <v>344.993589558954</v>
      </c>
    </row>
    <row r="63" spans="31:58" x14ac:dyDescent="0.3">
      <c r="AF63">
        <v>2.5</v>
      </c>
      <c r="AL63">
        <f t="shared" si="54"/>
        <v>1.308996938995747</v>
      </c>
      <c r="AM63">
        <f t="shared" si="34"/>
        <v>-72.002312215614793</v>
      </c>
      <c r="AN63">
        <f t="shared" si="35"/>
        <v>-200.99417897280307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188.23374812829056</v>
      </c>
      <c r="AT63">
        <f t="shared" si="41"/>
        <v>123.11405237560002</v>
      </c>
      <c r="AU63">
        <f t="shared" si="42"/>
        <v>0</v>
      </c>
      <c r="AV63">
        <f t="shared" si="43"/>
        <v>0</v>
      </c>
      <c r="AW63">
        <f t="shared" si="44"/>
        <v>0</v>
      </c>
      <c r="AX63">
        <f t="shared" si="45"/>
        <v>0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0</v>
      </c>
      <c r="BD63">
        <f t="shared" si="51"/>
        <v>0</v>
      </c>
      <c r="BE63">
        <f t="shared" si="52"/>
        <v>259.95403431234416</v>
      </c>
      <c r="BF63">
        <f t="shared" si="53"/>
        <v>354.98363180941698</v>
      </c>
    </row>
    <row r="64" spans="31:58" x14ac:dyDescent="0.3">
      <c r="AF64">
        <v>3</v>
      </c>
      <c r="AL64">
        <f t="shared" si="54"/>
        <v>1.5707963267948966</v>
      </c>
      <c r="AM64">
        <f t="shared" si="34"/>
        <v>-97.884216725866892</v>
      </c>
      <c r="AN64">
        <f t="shared" si="35"/>
        <v>-197.5867616017099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162.35184361803846</v>
      </c>
      <c r="AT64">
        <f t="shared" si="41"/>
        <v>126.5214697466932</v>
      </c>
      <c r="AU64">
        <f t="shared" si="42"/>
        <v>0</v>
      </c>
      <c r="AV64">
        <f t="shared" si="43"/>
        <v>0</v>
      </c>
      <c r="AW64">
        <f t="shared" si="44"/>
        <v>0</v>
      </c>
      <c r="AX64">
        <f t="shared" si="45"/>
        <v>0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0</v>
      </c>
      <c r="BD64">
        <f t="shared" si="51"/>
        <v>0</v>
      </c>
      <c r="BE64">
        <f t="shared" si="52"/>
        <v>234.07212980209209</v>
      </c>
      <c r="BF64">
        <f t="shared" si="53"/>
        <v>358.39104918051015</v>
      </c>
    </row>
    <row r="65" spans="32:58" x14ac:dyDescent="0.3">
      <c r="AF65">
        <v>3.5</v>
      </c>
      <c r="AL65">
        <f t="shared" si="54"/>
        <v>1.8325957145940459</v>
      </c>
      <c r="AM65">
        <f t="shared" si="34"/>
        <v>-123.76612123611895</v>
      </c>
      <c r="AN65">
        <f t="shared" si="35"/>
        <v>-200.99417897280307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136.46993910778639</v>
      </c>
      <c r="AT65">
        <f t="shared" si="41"/>
        <v>123.11405237560002</v>
      </c>
      <c r="AU65">
        <f t="shared" si="42"/>
        <v>0</v>
      </c>
      <c r="AV65">
        <f t="shared" si="43"/>
        <v>0</v>
      </c>
      <c r="AW65">
        <f t="shared" si="44"/>
        <v>0</v>
      </c>
      <c r="AX65">
        <f t="shared" si="45"/>
        <v>0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0</v>
      </c>
      <c r="BC65">
        <f t="shared" si="50"/>
        <v>0</v>
      </c>
      <c r="BD65">
        <f t="shared" si="51"/>
        <v>0</v>
      </c>
      <c r="BE65">
        <f t="shared" si="52"/>
        <v>208.19022529184002</v>
      </c>
      <c r="BF65">
        <f t="shared" si="53"/>
        <v>354.98363180941698</v>
      </c>
    </row>
    <row r="66" spans="32:58" x14ac:dyDescent="0.3">
      <c r="AF66">
        <v>4</v>
      </c>
      <c r="AL66">
        <f t="shared" si="54"/>
        <v>2.0943951023931953</v>
      </c>
      <c r="AM66">
        <f t="shared" si="34"/>
        <v>-147.88421672586688</v>
      </c>
      <c r="AN66">
        <f t="shared" si="35"/>
        <v>-210.98422122326602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112.35184361803849</v>
      </c>
      <c r="AT66">
        <f t="shared" si="41"/>
        <v>113.12401012513708</v>
      </c>
      <c r="AU66">
        <f t="shared" si="42"/>
        <v>0</v>
      </c>
      <c r="AV66">
        <f t="shared" si="43"/>
        <v>0</v>
      </c>
      <c r="AW66">
        <f t="shared" si="44"/>
        <v>0</v>
      </c>
      <c r="AX66">
        <f t="shared" si="45"/>
        <v>0</v>
      </c>
      <c r="AY66">
        <f t="shared" si="46"/>
        <v>0</v>
      </c>
      <c r="AZ66">
        <f t="shared" si="47"/>
        <v>0</v>
      </c>
      <c r="BA66">
        <f t="shared" si="48"/>
        <v>0</v>
      </c>
      <c r="BB66">
        <f t="shared" si="49"/>
        <v>0</v>
      </c>
      <c r="BC66">
        <f t="shared" si="50"/>
        <v>0</v>
      </c>
      <c r="BD66">
        <f t="shared" si="51"/>
        <v>0</v>
      </c>
      <c r="BE66">
        <f t="shared" si="52"/>
        <v>184.07212980209212</v>
      </c>
      <c r="BF66">
        <f t="shared" si="53"/>
        <v>344.993589558954</v>
      </c>
    </row>
    <row r="67" spans="32:58" x14ac:dyDescent="0.3">
      <c r="AF67">
        <v>4.5</v>
      </c>
      <c r="AL67">
        <f t="shared" si="54"/>
        <v>2.3561944901923448</v>
      </c>
      <c r="AM67">
        <f t="shared" si="34"/>
        <v>-168.59489484452163</v>
      </c>
      <c r="AN67">
        <f t="shared" si="35"/>
        <v>-226.87608348305514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91.641165499383717</v>
      </c>
      <c r="AT67">
        <f t="shared" si="41"/>
        <v>97.232147865347955</v>
      </c>
      <c r="AU67">
        <f t="shared" si="42"/>
        <v>0</v>
      </c>
      <c r="AV67">
        <f t="shared" si="43"/>
        <v>0</v>
      </c>
      <c r="AW67">
        <f t="shared" si="44"/>
        <v>0</v>
      </c>
      <c r="AX67">
        <f t="shared" si="45"/>
        <v>0</v>
      </c>
      <c r="AY67">
        <f t="shared" si="46"/>
        <v>0</v>
      </c>
      <c r="AZ67">
        <f t="shared" si="47"/>
        <v>0</v>
      </c>
      <c r="BA67">
        <f t="shared" si="48"/>
        <v>0</v>
      </c>
      <c r="BB67">
        <f t="shared" si="49"/>
        <v>0</v>
      </c>
      <c r="BC67">
        <f t="shared" si="50"/>
        <v>0</v>
      </c>
      <c r="BD67">
        <f t="shared" si="51"/>
        <v>0</v>
      </c>
      <c r="BE67">
        <f t="shared" si="52"/>
        <v>163.36145168343734</v>
      </c>
      <c r="BF67">
        <f t="shared" si="53"/>
        <v>329.10172729916491</v>
      </c>
    </row>
    <row r="68" spans="32:58" x14ac:dyDescent="0.3">
      <c r="AF68">
        <v>5</v>
      </c>
      <c r="AL68">
        <f t="shared" si="54"/>
        <v>2.617993877991494</v>
      </c>
      <c r="AM68">
        <f t="shared" si="34"/>
        <v>-184.48675710431075</v>
      </c>
      <c r="AN68">
        <f t="shared" si="35"/>
        <v>-247.58676160170987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75.74930323959461</v>
      </c>
      <c r="AT68">
        <f t="shared" si="41"/>
        <v>76.521469746693242</v>
      </c>
      <c r="AU68">
        <f t="shared" si="42"/>
        <v>0</v>
      </c>
      <c r="AV68">
        <f t="shared" si="43"/>
        <v>0</v>
      </c>
      <c r="AW68">
        <f t="shared" si="44"/>
        <v>0</v>
      </c>
      <c r="AX68">
        <f t="shared" si="45"/>
        <v>0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0</v>
      </c>
      <c r="BD68">
        <f t="shared" si="51"/>
        <v>0</v>
      </c>
      <c r="BE68">
        <f t="shared" si="52"/>
        <v>147.46958942364824</v>
      </c>
      <c r="BF68">
        <f t="shared" si="53"/>
        <v>308.39104918051021</v>
      </c>
    </row>
    <row r="69" spans="32:58" x14ac:dyDescent="0.3">
      <c r="AF69">
        <v>5.5</v>
      </c>
      <c r="AL69">
        <f t="shared" si="54"/>
        <v>2.8797932657906435</v>
      </c>
      <c r="AM69">
        <f t="shared" si="34"/>
        <v>-194.47679935477373</v>
      </c>
      <c r="AN69">
        <f t="shared" si="35"/>
        <v>-271.70485709145777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65.759260989131633</v>
      </c>
      <c r="AT69">
        <f t="shared" si="41"/>
        <v>52.403374256945298</v>
      </c>
      <c r="AU69">
        <f t="shared" si="42"/>
        <v>0</v>
      </c>
      <c r="AV69">
        <f t="shared" si="43"/>
        <v>0</v>
      </c>
      <c r="AW69">
        <f t="shared" si="44"/>
        <v>0</v>
      </c>
      <c r="AX69">
        <f t="shared" si="45"/>
        <v>0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0</v>
      </c>
      <c r="BD69">
        <f t="shared" si="51"/>
        <v>0</v>
      </c>
      <c r="BE69">
        <f t="shared" si="52"/>
        <v>137.47954717318527</v>
      </c>
      <c r="BF69">
        <f t="shared" si="53"/>
        <v>284.27295369076228</v>
      </c>
    </row>
    <row r="70" spans="32:58" x14ac:dyDescent="0.3">
      <c r="AF70">
        <v>6</v>
      </c>
      <c r="AL70">
        <f t="shared" si="54"/>
        <v>3.1415926535897931</v>
      </c>
      <c r="AM70">
        <f t="shared" si="34"/>
        <v>-197.88421672586691</v>
      </c>
      <c r="AN70">
        <f t="shared" si="35"/>
        <v>-297.5867616017099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62.351843618038458</v>
      </c>
      <c r="AT70">
        <f t="shared" si="41"/>
        <v>26.52146974669321</v>
      </c>
      <c r="AU70">
        <f t="shared" si="42"/>
        <v>0</v>
      </c>
      <c r="AV70">
        <f t="shared" si="43"/>
        <v>0</v>
      </c>
      <c r="AW70">
        <f t="shared" si="44"/>
        <v>0</v>
      </c>
      <c r="AX70">
        <f t="shared" si="45"/>
        <v>0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0</v>
      </c>
      <c r="BD70">
        <f t="shared" si="51"/>
        <v>0</v>
      </c>
      <c r="BE70">
        <f t="shared" si="52"/>
        <v>134.07212980209209</v>
      </c>
      <c r="BF70">
        <f t="shared" si="53"/>
        <v>258.39104918051015</v>
      </c>
    </row>
    <row r="71" spans="32:58" x14ac:dyDescent="0.3">
      <c r="AF71">
        <v>6.5</v>
      </c>
      <c r="AL71">
        <f t="shared" si="54"/>
        <v>3.4033920413889422</v>
      </c>
      <c r="AM71">
        <f t="shared" si="34"/>
        <v>-194.47679935477373</v>
      </c>
      <c r="AN71">
        <f t="shared" si="35"/>
        <v>-323.46866611196191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65.759260989131619</v>
      </c>
      <c r="AT71">
        <f t="shared" si="41"/>
        <v>0.63956523644116459</v>
      </c>
      <c r="AU71">
        <f t="shared" si="42"/>
        <v>0</v>
      </c>
      <c r="AV71">
        <f t="shared" si="43"/>
        <v>0</v>
      </c>
      <c r="AW71">
        <f t="shared" si="44"/>
        <v>0</v>
      </c>
      <c r="AX71">
        <f t="shared" si="45"/>
        <v>0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0</v>
      </c>
      <c r="BD71">
        <f t="shared" si="51"/>
        <v>0</v>
      </c>
      <c r="BE71">
        <f t="shared" si="52"/>
        <v>137.47954717318527</v>
      </c>
      <c r="BF71">
        <f t="shared" si="53"/>
        <v>232.50914467025811</v>
      </c>
    </row>
    <row r="72" spans="32:58" x14ac:dyDescent="0.3">
      <c r="AF72">
        <v>7</v>
      </c>
      <c r="AL72">
        <f t="shared" si="54"/>
        <v>3.6651914291880918</v>
      </c>
      <c r="AM72">
        <f t="shared" si="34"/>
        <v>-184.48675710431075</v>
      </c>
      <c r="AN72">
        <f t="shared" si="35"/>
        <v>-347.5867616017099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75.749303239594582</v>
      </c>
      <c r="AT72">
        <f t="shared" si="41"/>
        <v>-23.478530253306772</v>
      </c>
      <c r="AU72">
        <f t="shared" si="42"/>
        <v>0</v>
      </c>
      <c r="AV72">
        <f t="shared" si="43"/>
        <v>0</v>
      </c>
      <c r="AW72">
        <f t="shared" si="44"/>
        <v>0</v>
      </c>
      <c r="AX72">
        <f t="shared" si="45"/>
        <v>0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0</v>
      </c>
      <c r="BD72">
        <f t="shared" si="51"/>
        <v>0</v>
      </c>
      <c r="BE72">
        <f t="shared" si="52"/>
        <v>147.46958942364822</v>
      </c>
      <c r="BF72">
        <f t="shared" si="53"/>
        <v>208.39104918051018</v>
      </c>
    </row>
    <row r="73" spans="32:58" x14ac:dyDescent="0.3">
      <c r="AF73">
        <v>7.5</v>
      </c>
      <c r="AL73">
        <f t="shared" si="54"/>
        <v>3.926990816987241</v>
      </c>
      <c r="AM73">
        <f t="shared" si="34"/>
        <v>-168.59489484452166</v>
      </c>
      <c r="AN73">
        <f t="shared" si="35"/>
        <v>-368.29743972036459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91.641165499383675</v>
      </c>
      <c r="AT73">
        <f t="shared" si="41"/>
        <v>-44.189208371961513</v>
      </c>
      <c r="AU73">
        <f t="shared" si="42"/>
        <v>0</v>
      </c>
      <c r="AV73">
        <f t="shared" si="43"/>
        <v>0</v>
      </c>
      <c r="AW73">
        <f t="shared" si="44"/>
        <v>0</v>
      </c>
      <c r="AX73">
        <f t="shared" si="45"/>
        <v>0</v>
      </c>
      <c r="AY73">
        <f t="shared" si="46"/>
        <v>0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0</v>
      </c>
      <c r="BD73">
        <f t="shared" si="51"/>
        <v>0</v>
      </c>
      <c r="BE73">
        <f t="shared" si="52"/>
        <v>163.36145168343731</v>
      </c>
      <c r="BF73">
        <f t="shared" si="53"/>
        <v>187.68037106185545</v>
      </c>
    </row>
    <row r="74" spans="32:58" x14ac:dyDescent="0.3">
      <c r="AF74">
        <v>8</v>
      </c>
      <c r="AL74">
        <f t="shared" si="54"/>
        <v>4.1887902047863905</v>
      </c>
      <c r="AM74">
        <f t="shared" si="34"/>
        <v>-147.88421672586693</v>
      </c>
      <c r="AN74">
        <f t="shared" si="35"/>
        <v>-384.18930198015374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112.35184361803842</v>
      </c>
      <c r="AT74">
        <f t="shared" si="41"/>
        <v>-60.081070631750634</v>
      </c>
      <c r="AU74">
        <f t="shared" si="42"/>
        <v>0</v>
      </c>
      <c r="AV74">
        <f t="shared" si="43"/>
        <v>0</v>
      </c>
      <c r="AW74">
        <f t="shared" si="44"/>
        <v>0</v>
      </c>
      <c r="AX74">
        <f t="shared" si="45"/>
        <v>0</v>
      </c>
      <c r="AY74">
        <f t="shared" si="46"/>
        <v>0</v>
      </c>
      <c r="AZ74">
        <f t="shared" si="47"/>
        <v>0</v>
      </c>
      <c r="BA74">
        <f t="shared" si="48"/>
        <v>0</v>
      </c>
      <c r="BB74">
        <f t="shared" si="49"/>
        <v>0</v>
      </c>
      <c r="BC74">
        <f t="shared" si="50"/>
        <v>0</v>
      </c>
      <c r="BD74">
        <f t="shared" si="51"/>
        <v>0</v>
      </c>
      <c r="BE74">
        <f t="shared" si="52"/>
        <v>184.07212980209204</v>
      </c>
      <c r="BF74">
        <f t="shared" si="53"/>
        <v>171.7885088020663</v>
      </c>
    </row>
    <row r="75" spans="32:58" x14ac:dyDescent="0.3">
      <c r="AF75">
        <v>8.5</v>
      </c>
      <c r="AL75">
        <f t="shared" si="54"/>
        <v>4.4505895925855397</v>
      </c>
      <c r="AM75">
        <f t="shared" si="34"/>
        <v>-123.76612123611905</v>
      </c>
      <c r="AN75">
        <f t="shared" si="35"/>
        <v>-394.17934423061672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136.4699391077863</v>
      </c>
      <c r="AT75">
        <f t="shared" si="41"/>
        <v>-70.071112882213612</v>
      </c>
      <c r="AU75">
        <f t="shared" si="42"/>
        <v>0</v>
      </c>
      <c r="AV75">
        <f t="shared" si="43"/>
        <v>0</v>
      </c>
      <c r="AW75">
        <f t="shared" si="44"/>
        <v>0</v>
      </c>
      <c r="AX75">
        <f t="shared" si="45"/>
        <v>0</v>
      </c>
      <c r="AY75">
        <f t="shared" si="46"/>
        <v>0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0</v>
      </c>
      <c r="BD75">
        <f t="shared" si="51"/>
        <v>0</v>
      </c>
      <c r="BE75">
        <f t="shared" si="52"/>
        <v>208.19022529183994</v>
      </c>
      <c r="BF75">
        <f t="shared" si="53"/>
        <v>161.79846655160333</v>
      </c>
    </row>
    <row r="76" spans="32:58" x14ac:dyDescent="0.3">
      <c r="AF76">
        <v>9</v>
      </c>
      <c r="AL76">
        <f t="shared" si="54"/>
        <v>4.7123889803846897</v>
      </c>
      <c r="AM76">
        <f t="shared" si="34"/>
        <v>-97.884216725866906</v>
      </c>
      <c r="AN76">
        <f t="shared" si="35"/>
        <v>-397.5867616017099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162.35184361803843</v>
      </c>
      <c r="AT76">
        <f t="shared" si="41"/>
        <v>-73.478530253306801</v>
      </c>
      <c r="AU76">
        <f t="shared" si="42"/>
        <v>0</v>
      </c>
      <c r="AV76">
        <f t="shared" si="43"/>
        <v>0</v>
      </c>
      <c r="AW76">
        <f t="shared" si="44"/>
        <v>0</v>
      </c>
      <c r="AX76">
        <f t="shared" si="45"/>
        <v>0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0</v>
      </c>
      <c r="BD76">
        <f t="shared" si="51"/>
        <v>0</v>
      </c>
      <c r="BE76">
        <f t="shared" si="52"/>
        <v>234.07212980209206</v>
      </c>
      <c r="BF76">
        <f t="shared" si="53"/>
        <v>158.39104918051015</v>
      </c>
    </row>
    <row r="77" spans="32:58" x14ac:dyDescent="0.3">
      <c r="AF77">
        <v>9.5</v>
      </c>
      <c r="AL77">
        <f t="shared" si="54"/>
        <v>4.9741883681838388</v>
      </c>
      <c r="AM77">
        <f t="shared" si="34"/>
        <v>-72.002312215614864</v>
      </c>
      <c r="AN77">
        <f t="shared" si="35"/>
        <v>-394.17934423061672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188.23374812829047</v>
      </c>
      <c r="AT77">
        <f t="shared" si="41"/>
        <v>-70.07111288221364</v>
      </c>
      <c r="AU77">
        <f t="shared" si="42"/>
        <v>0</v>
      </c>
      <c r="AV77">
        <f t="shared" si="43"/>
        <v>0</v>
      </c>
      <c r="AW77">
        <f t="shared" si="44"/>
        <v>0</v>
      </c>
      <c r="AX77">
        <f t="shared" si="45"/>
        <v>0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0</v>
      </c>
      <c r="BD77">
        <f t="shared" si="51"/>
        <v>0</v>
      </c>
      <c r="BE77">
        <f t="shared" si="52"/>
        <v>259.95403431234411</v>
      </c>
      <c r="BF77">
        <f t="shared" si="53"/>
        <v>161.79846655160333</v>
      </c>
    </row>
    <row r="78" spans="32:58" x14ac:dyDescent="0.3">
      <c r="AF78">
        <v>10</v>
      </c>
      <c r="AL78">
        <f t="shared" si="54"/>
        <v>5.2359877559829879</v>
      </c>
      <c r="AM78">
        <f t="shared" si="34"/>
        <v>-47.884216725866956</v>
      </c>
      <c r="AN78">
        <f t="shared" si="35"/>
        <v>-384.1893019801538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212.3518436180384</v>
      </c>
      <c r="AT78">
        <f t="shared" si="41"/>
        <v>-60.081070631750706</v>
      </c>
      <c r="AU78">
        <f t="shared" si="42"/>
        <v>0</v>
      </c>
      <c r="AV78">
        <f t="shared" si="43"/>
        <v>0</v>
      </c>
      <c r="AW78">
        <f t="shared" si="44"/>
        <v>0</v>
      </c>
      <c r="AX78">
        <f t="shared" si="45"/>
        <v>0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0</v>
      </c>
      <c r="BD78">
        <f t="shared" si="51"/>
        <v>0</v>
      </c>
      <c r="BE78">
        <f t="shared" si="52"/>
        <v>284.07212980209204</v>
      </c>
      <c r="BF78">
        <f t="shared" si="53"/>
        <v>171.78850880206625</v>
      </c>
    </row>
    <row r="79" spans="32:58" x14ac:dyDescent="0.3">
      <c r="AF79">
        <v>10.5</v>
      </c>
      <c r="AL79">
        <f t="shared" si="54"/>
        <v>5.497787143782138</v>
      </c>
      <c r="AM79">
        <f t="shared" si="34"/>
        <v>-27.173538607212151</v>
      </c>
      <c r="AN79">
        <f t="shared" si="35"/>
        <v>-368.29743972036465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233.06252173669321</v>
      </c>
      <c r="AT79">
        <f t="shared" si="41"/>
        <v>-44.18920837196157</v>
      </c>
      <c r="AU79">
        <f t="shared" si="42"/>
        <v>0</v>
      </c>
      <c r="AV79">
        <f t="shared" si="43"/>
        <v>0</v>
      </c>
      <c r="AW79">
        <f t="shared" si="44"/>
        <v>0</v>
      </c>
      <c r="AX79">
        <f t="shared" si="45"/>
        <v>0</v>
      </c>
      <c r="AY79">
        <f t="shared" si="46"/>
        <v>0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0</v>
      </c>
      <c r="BD79">
        <f t="shared" si="51"/>
        <v>0</v>
      </c>
      <c r="BE79">
        <f t="shared" si="52"/>
        <v>304.78280792074685</v>
      </c>
      <c r="BF79">
        <f t="shared" si="53"/>
        <v>187.6803710618554</v>
      </c>
    </row>
    <row r="80" spans="32:58" x14ac:dyDescent="0.3">
      <c r="AF80">
        <v>11</v>
      </c>
      <c r="AL80">
        <f t="shared" si="54"/>
        <v>5.7595865315812871</v>
      </c>
      <c r="AM80">
        <f t="shared" si="34"/>
        <v>-11.281676347423058</v>
      </c>
      <c r="AN80">
        <f t="shared" si="35"/>
        <v>-347.58676160170995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248.95438399648231</v>
      </c>
      <c r="AT80">
        <f t="shared" si="41"/>
        <v>-23.478530253306843</v>
      </c>
      <c r="AU80">
        <f t="shared" si="42"/>
        <v>0</v>
      </c>
      <c r="AV80">
        <f t="shared" si="43"/>
        <v>0</v>
      </c>
      <c r="AW80">
        <f t="shared" si="44"/>
        <v>0</v>
      </c>
      <c r="AX80">
        <f t="shared" si="45"/>
        <v>0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0</v>
      </c>
      <c r="BD80">
        <f t="shared" si="51"/>
        <v>0</v>
      </c>
      <c r="BE80">
        <f t="shared" si="52"/>
        <v>320.67467018053594</v>
      </c>
      <c r="BF80">
        <f t="shared" si="53"/>
        <v>208.39104918051009</v>
      </c>
    </row>
    <row r="81" spans="32:58" x14ac:dyDescent="0.3">
      <c r="AF81">
        <v>11.5</v>
      </c>
      <c r="AL81">
        <f t="shared" si="54"/>
        <v>6.0213859193804362</v>
      </c>
      <c r="AM81">
        <f t="shared" si="34"/>
        <v>-1.291634096960081</v>
      </c>
      <c r="AN81">
        <f t="shared" si="35"/>
        <v>-323.46866611196208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258.94442624694528</v>
      </c>
      <c r="AT81">
        <f t="shared" si="41"/>
        <v>0.63956523644104379</v>
      </c>
      <c r="AU81">
        <f t="shared" si="42"/>
        <v>0</v>
      </c>
      <c r="AV81">
        <f t="shared" si="43"/>
        <v>0</v>
      </c>
      <c r="AW81">
        <f t="shared" si="44"/>
        <v>0</v>
      </c>
      <c r="AX81">
        <f t="shared" si="45"/>
        <v>0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0</v>
      </c>
      <c r="BD81">
        <f t="shared" si="51"/>
        <v>0</v>
      </c>
      <c r="BE81">
        <f t="shared" si="52"/>
        <v>330.66471243099892</v>
      </c>
      <c r="BF81">
        <f t="shared" si="53"/>
        <v>232.509144670258</v>
      </c>
    </row>
    <row r="82" spans="32:58" x14ac:dyDescent="0.3">
      <c r="AF82">
        <v>12</v>
      </c>
      <c r="AL82">
        <f t="shared" si="54"/>
        <v>6.2831853071795862</v>
      </c>
      <c r="AM82">
        <f t="shared" si="34"/>
        <v>2.1157832741331077</v>
      </c>
      <c r="AN82">
        <f t="shared" si="35"/>
        <v>-297.5867616017099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262.35184361803846</v>
      </c>
      <c r="AT82">
        <f t="shared" si="41"/>
        <v>26.521469746693175</v>
      </c>
      <c r="AU82">
        <f t="shared" si="42"/>
        <v>0</v>
      </c>
      <c r="AV82">
        <f t="shared" si="43"/>
        <v>0</v>
      </c>
      <c r="AW82">
        <f t="shared" si="44"/>
        <v>0</v>
      </c>
      <c r="AX82">
        <f t="shared" si="45"/>
        <v>0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0</v>
      </c>
      <c r="BD82">
        <f t="shared" si="51"/>
        <v>0</v>
      </c>
      <c r="BE82">
        <f t="shared" si="52"/>
        <v>334.07212980209209</v>
      </c>
      <c r="BF82">
        <f t="shared" si="53"/>
        <v>258.39104918051015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A9" zoomScale="40" zoomScaleNormal="4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.4414062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13" t="s">
        <v>31</v>
      </c>
      <c r="J1" s="113"/>
      <c r="K1" s="113"/>
      <c r="L1" s="113"/>
      <c r="M1" s="113"/>
      <c r="N1" s="4"/>
      <c r="O1" s="4"/>
      <c r="P1" s="4"/>
      <c r="Q1" s="4"/>
      <c r="R1" s="4"/>
      <c r="S1" s="4"/>
      <c r="T1" s="4"/>
      <c r="U1" s="4"/>
      <c r="V1" s="4"/>
      <c r="W1" s="4"/>
      <c r="Y1" s="113" t="s">
        <v>32</v>
      </c>
      <c r="Z1" s="113"/>
      <c r="AA1" s="113"/>
      <c r="AB1" s="113"/>
      <c r="AC1" s="113"/>
      <c r="AD1" s="4"/>
      <c r="AE1" s="4"/>
      <c r="AF1" s="4"/>
      <c r="AG1" s="4"/>
      <c r="AH1" s="4"/>
      <c r="AI1" s="4"/>
      <c r="AJ1" s="7"/>
      <c r="AK1" s="114" t="s">
        <v>48</v>
      </c>
      <c r="AL1" s="7"/>
      <c r="AN1" s="113" t="s">
        <v>32</v>
      </c>
      <c r="AO1" s="113"/>
      <c r="AP1" s="113"/>
      <c r="AQ1" s="113"/>
      <c r="AR1" s="113"/>
      <c r="AS1" s="113"/>
      <c r="AT1" s="113"/>
      <c r="AU1" s="113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15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229.1198444009153</v>
      </c>
      <c r="Z3">
        <f t="shared" ref="Z3:AG4" si="0">AO3</f>
        <v>78.339132664933445</v>
      </c>
      <c r="AA3">
        <f t="shared" si="0"/>
        <v>126.9879310910694</v>
      </c>
      <c r="AB3">
        <f t="shared" si="0"/>
        <v>-85.244565529804703</v>
      </c>
      <c r="AC3">
        <f t="shared" si="0"/>
        <v>162.08964086631022</v>
      </c>
      <c r="AD3">
        <f t="shared" si="0"/>
        <v>141.2277160160794</v>
      </c>
      <c r="AE3">
        <f t="shared" si="0"/>
        <v>249.71639406251654</v>
      </c>
      <c r="AF3">
        <f t="shared" si="0"/>
        <v>173.04652482979427</v>
      </c>
      <c r="AG3">
        <f>AV3</f>
        <v>-105.85571179794911</v>
      </c>
      <c r="AH3">
        <f t="shared" ref="AH3" si="1">AW3</f>
        <v>188.12190014243885</v>
      </c>
      <c r="AJ3" s="8"/>
      <c r="AK3" s="9">
        <v>20</v>
      </c>
      <c r="AL3" s="8"/>
      <c r="AM3" t="s">
        <v>24</v>
      </c>
      <c r="AN3">
        <v>229.1198444009153</v>
      </c>
      <c r="AO3">
        <v>78.339132664933445</v>
      </c>
      <c r="AP3">
        <v>126.9879310910694</v>
      </c>
      <c r="AQ3">
        <v>-85.244565529804703</v>
      </c>
      <c r="AR3">
        <v>162.08964086631022</v>
      </c>
      <c r="AS3">
        <v>141.2277160160794</v>
      </c>
      <c r="AT3">
        <v>249.71639406251654</v>
      </c>
      <c r="AU3">
        <v>173.04652482979427</v>
      </c>
      <c r="AV3">
        <v>-105.85571179794911</v>
      </c>
      <c r="AW3">
        <v>188.12190014243885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3</v>
      </c>
      <c r="J4">
        <f t="shared" ref="J4:P4" si="2">SUM(J7:J26)</f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>SUM(Q7:Q26)</f>
        <v>5</v>
      </c>
      <c r="R4">
        <f>SUM(R7:R26)</f>
        <v>3</v>
      </c>
      <c r="X4" t="s">
        <v>25</v>
      </c>
      <c r="Y4">
        <f>AN4</f>
        <v>260.92808042745213</v>
      </c>
      <c r="Z4">
        <f t="shared" si="0"/>
        <v>-34.677073798440588</v>
      </c>
      <c r="AA4">
        <f t="shared" si="0"/>
        <v>-44.981795752355254</v>
      </c>
      <c r="AB4">
        <f t="shared" si="0"/>
        <v>-179.94908679632854</v>
      </c>
      <c r="AC4">
        <f t="shared" si="0"/>
        <v>113.4428950373194</v>
      </c>
      <c r="AD4">
        <f t="shared" si="0"/>
        <v>8.909033516227808</v>
      </c>
      <c r="AE4">
        <f t="shared" si="0"/>
        <v>299.93346988509461</v>
      </c>
      <c r="AF4">
        <f t="shared" si="0"/>
        <v>-2.8189927061572422</v>
      </c>
      <c r="AG4">
        <f t="shared" si="0"/>
        <v>-347.00859724993069</v>
      </c>
      <c r="AH4">
        <f>AW4</f>
        <v>32.199088660256912</v>
      </c>
      <c r="AJ4" s="8"/>
      <c r="AK4" s="8"/>
      <c r="AL4" s="8"/>
      <c r="AM4" t="s">
        <v>25</v>
      </c>
      <c r="AN4">
        <v>260.92808042745213</v>
      </c>
      <c r="AO4">
        <v>-34.677073798440588</v>
      </c>
      <c r="AP4">
        <v>-44.981795752355254</v>
      </c>
      <c r="AQ4">
        <v>-179.94908679632854</v>
      </c>
      <c r="AR4">
        <v>113.4428950373194</v>
      </c>
      <c r="AS4">
        <v>8.909033516227808</v>
      </c>
      <c r="AT4">
        <v>299.93346988509461</v>
      </c>
      <c r="AU4">
        <v>-2.8189927061572422</v>
      </c>
      <c r="AV4">
        <v>-347.00859724993069</v>
      </c>
      <c r="AW4">
        <v>32.199088660256912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1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8.2930262762410631</v>
      </c>
      <c r="Y7">
        <f>SQRT((Y$3-$E7)^2+(Y$4-$F7)^2)</f>
        <v>275.19450176292349</v>
      </c>
      <c r="Z7">
        <f t="shared" ref="Z7:AD22" si="5">SQRT((Z$3-$E7)^2+(Z$4-$F7)^2)</f>
        <v>70.156999074104121</v>
      </c>
      <c r="AA7">
        <f>SQRT((AA$3-$E7)^2+(AA$4-$F7)^2)</f>
        <v>47.457247083181301</v>
      </c>
      <c r="AB7">
        <f t="shared" si="5"/>
        <v>287.9486436166797</v>
      </c>
      <c r="AC7">
        <f>SQRT((AC$3-$E7)^2+(AC$4-$F7)^2)</f>
        <v>114.84479309400669</v>
      </c>
      <c r="AD7">
        <f>SQRT((AD$3-$E7)^2+(AD$4-$F7)^2)</f>
        <v>8.2930262762410631</v>
      </c>
      <c r="AE7">
        <f t="shared" ref="AE7:AH22" si="6">SQRT((AE$3-$E7)^2+(AE$4-$F7)^2)</f>
        <v>318.86965337515011</v>
      </c>
      <c r="AF7">
        <f t="shared" si="6"/>
        <v>34.507402829205851</v>
      </c>
      <c r="AG7">
        <f>SQRT((AG$3-$E7)^2+(AG$4-$F7)^2)</f>
        <v>425.36860509929261</v>
      </c>
      <c r="AH7">
        <f>SQRT((AH$3-$E7)^2+(AH$4-$F7)^2)</f>
        <v>58.40593075184659</v>
      </c>
      <c r="AN7">
        <f t="shared" ref="AN7:AN27" si="7">I7*SQRT((AN$3-$E7)^2+(AN$4-$F7)^2)</f>
        <v>0</v>
      </c>
      <c r="AO7">
        <f t="shared" ref="AO7:AO27" si="8">J7*SQRT((AO$3-$E7)^2+(AO$4-$F7)^2)</f>
        <v>0</v>
      </c>
      <c r="AP7">
        <f t="shared" ref="AP7:AP27" si="9">K7*SQRT((AP$3-$E7)^2+(AP$4-$F7)^2)</f>
        <v>0</v>
      </c>
      <c r="AQ7">
        <f t="shared" ref="AQ7:AQ27" si="10">L7*SQRT((AQ$3-$E7)^2+(AQ$4-$F7)^2)</f>
        <v>0</v>
      </c>
      <c r="AR7">
        <f t="shared" ref="AR7:AR27" si="11">M7*SQRT((AR$3-$E7)^2+(AR$4-$F7)^2)</f>
        <v>0</v>
      </c>
      <c r="AS7">
        <f t="shared" ref="AS7:AS27" si="12">N7*SQRT((AS$3-$E7)^2+(AS$4-$F7)^2)</f>
        <v>8.2930262762410631</v>
      </c>
      <c r="AT7">
        <f t="shared" ref="AT7:AT27" si="13">O7*SQRT((AT$3-$E7)^2+(AT$4-$F7)^2)</f>
        <v>0</v>
      </c>
      <c r="AU7">
        <f t="shared" ref="AU7:AU27" si="14">P7*SQRT((AU$3-$E7)^2+(AU$4-$F7)^2)</f>
        <v>0</v>
      </c>
      <c r="AV7">
        <f t="shared" ref="AV7:AW22" si="15">Q7*SQRT((AV$3-$E7)^2+(AV$4-$F7)^2)</f>
        <v>0</v>
      </c>
      <c r="AW7">
        <f t="shared" si="15"/>
        <v>0</v>
      </c>
      <c r="BA7">
        <f t="shared" ref="BA7:BA26" si="16">AN7*$BQ$4</f>
        <v>0</v>
      </c>
      <c r="BB7">
        <f t="shared" ref="BB7:BB26" si="17">AO7*$BQ$4</f>
        <v>0</v>
      </c>
      <c r="BC7">
        <f t="shared" ref="BC7:BC26" si="18">AP7*$BQ$4</f>
        <v>0</v>
      </c>
      <c r="BD7">
        <f t="shared" ref="BD7:BD26" si="19">AQ7*$BQ$4</f>
        <v>0</v>
      </c>
      <c r="BE7">
        <f t="shared" ref="BE7:BE26" si="20">AR7*$BQ$4</f>
        <v>0</v>
      </c>
      <c r="BF7">
        <f t="shared" ref="BF7:BF26" si="21">AS7*$BQ$4</f>
        <v>164.86860503615227</v>
      </c>
      <c r="BG7">
        <f t="shared" ref="BG7:BG26" si="22">AT7*$BQ$4</f>
        <v>0</v>
      </c>
      <c r="BH7">
        <f t="shared" ref="BH7:BH26" si="23">AU7*$BQ$4</f>
        <v>0</v>
      </c>
      <c r="BI7">
        <f t="shared" ref="BI7:BJ22" si="24">AV7*$BQ$4</f>
        <v>0</v>
      </c>
      <c r="BJ7">
        <f t="shared" si="24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25">IF(Y8=$X8,1,0)</f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1</v>
      </c>
      <c r="U8">
        <f t="shared" ref="U8:U26" si="26">SUM(I8:R8)</f>
        <v>1</v>
      </c>
      <c r="W8">
        <f t="shared" si="4"/>
        <v>0</v>
      </c>
      <c r="X8">
        <f t="shared" ref="X8:X27" si="27">MIN(Y8:AH8)</f>
        <v>6.52817103666652</v>
      </c>
      <c r="Y8">
        <f t="shared" ref="Y8:AH27" si="28">SQRT((Y$3-$E8)^2+(Y$4-$F8)^2)</f>
        <v>238.89977122249536</v>
      </c>
      <c r="Z8">
        <f t="shared" si="5"/>
        <v>124.46516927811555</v>
      </c>
      <c r="AA8">
        <f t="shared" si="5"/>
        <v>92.855350302413584</v>
      </c>
      <c r="AB8">
        <f t="shared" si="5"/>
        <v>341.33706305130357</v>
      </c>
      <c r="AC8">
        <f t="shared" si="5"/>
        <v>91.211841261682309</v>
      </c>
      <c r="AD8">
        <f t="shared" si="5"/>
        <v>48.915671304756067</v>
      </c>
      <c r="AE8">
        <f t="shared" si="6"/>
        <v>281.2371993843895</v>
      </c>
      <c r="AF8">
        <f t="shared" si="6"/>
        <v>31.856596129708446</v>
      </c>
      <c r="AG8">
        <f t="shared" si="6"/>
        <v>474.1299731683232</v>
      </c>
      <c r="AH8">
        <f t="shared" si="6"/>
        <v>6.52817103666652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</v>
      </c>
      <c r="AR8">
        <f t="shared" si="11"/>
        <v>0</v>
      </c>
      <c r="AS8">
        <f t="shared" si="12"/>
        <v>0</v>
      </c>
      <c r="AT8">
        <f t="shared" si="13"/>
        <v>0</v>
      </c>
      <c r="AU8">
        <f t="shared" si="14"/>
        <v>0</v>
      </c>
      <c r="AV8">
        <f t="shared" si="15"/>
        <v>0</v>
      </c>
      <c r="AW8">
        <f t="shared" si="15"/>
        <v>6.52817103666652</v>
      </c>
      <c r="BA8">
        <f t="shared" si="16"/>
        <v>0</v>
      </c>
      <c r="BB8">
        <f t="shared" si="17"/>
        <v>0</v>
      </c>
      <c r="BC8">
        <f t="shared" si="18"/>
        <v>0</v>
      </c>
      <c r="BD8">
        <f t="shared" si="19"/>
        <v>0</v>
      </c>
      <c r="BE8">
        <f t="shared" si="20"/>
        <v>0</v>
      </c>
      <c r="BF8">
        <f t="shared" si="21"/>
        <v>0</v>
      </c>
      <c r="BG8">
        <f t="shared" si="22"/>
        <v>0</v>
      </c>
      <c r="BH8">
        <f t="shared" si="23"/>
        <v>0</v>
      </c>
      <c r="BI8">
        <f t="shared" si="24"/>
        <v>0</v>
      </c>
      <c r="BJ8">
        <f t="shared" si="24"/>
        <v>129.78259279560197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25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1</v>
      </c>
      <c r="U9">
        <f t="shared" si="26"/>
        <v>1</v>
      </c>
      <c r="W9">
        <f t="shared" si="4"/>
        <v>0</v>
      </c>
      <c r="X9">
        <f t="shared" si="27"/>
        <v>10.198140049465986</v>
      </c>
      <c r="Y9">
        <f t="shared" si="28"/>
        <v>226.55332898151323</v>
      </c>
      <c r="Z9">
        <f t="shared" si="5"/>
        <v>138.70030341705495</v>
      </c>
      <c r="AA9">
        <f t="shared" si="5"/>
        <v>107.72278377471147</v>
      </c>
      <c r="AB9">
        <f t="shared" si="5"/>
        <v>356.00583893064805</v>
      </c>
      <c r="AC9">
        <f t="shared" si="5"/>
        <v>84.514021654353414</v>
      </c>
      <c r="AD9">
        <f t="shared" si="5"/>
        <v>62.556699010094484</v>
      </c>
      <c r="AE9">
        <f t="shared" si="6"/>
        <v>268.47874967769684</v>
      </c>
      <c r="AF9">
        <f t="shared" si="6"/>
        <v>46.305212596995084</v>
      </c>
      <c r="AG9">
        <f t="shared" si="6"/>
        <v>488.95901539937853</v>
      </c>
      <c r="AH9">
        <f t="shared" si="6"/>
        <v>10.198140049465986</v>
      </c>
      <c r="AN9">
        <f t="shared" si="7"/>
        <v>0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>
        <f t="shared" si="14"/>
        <v>0</v>
      </c>
      <c r="AV9">
        <f t="shared" si="15"/>
        <v>0</v>
      </c>
      <c r="AW9">
        <f t="shared" si="15"/>
        <v>10.198140049465986</v>
      </c>
      <c r="BA9">
        <f t="shared" si="16"/>
        <v>0</v>
      </c>
      <c r="BB9">
        <f t="shared" si="17"/>
        <v>0</v>
      </c>
      <c r="BC9">
        <f t="shared" si="18"/>
        <v>0</v>
      </c>
      <c r="BD9">
        <f t="shared" si="19"/>
        <v>0</v>
      </c>
      <c r="BE9">
        <f t="shared" si="20"/>
        <v>0</v>
      </c>
      <c r="BF9">
        <f t="shared" si="21"/>
        <v>0</v>
      </c>
      <c r="BG9">
        <f t="shared" si="22"/>
        <v>0</v>
      </c>
      <c r="BH9">
        <f t="shared" si="23"/>
        <v>0</v>
      </c>
      <c r="BI9">
        <f t="shared" si="24"/>
        <v>0</v>
      </c>
      <c r="BJ9">
        <f t="shared" si="24"/>
        <v>202.74301176830133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25"/>
        <v>0</v>
      </c>
      <c r="J10">
        <f t="shared" si="3"/>
        <v>0</v>
      </c>
      <c r="K10">
        <f t="shared" si="3"/>
        <v>1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26"/>
        <v>1</v>
      </c>
      <c r="W10">
        <f t="shared" si="4"/>
        <v>0</v>
      </c>
      <c r="X10">
        <f t="shared" si="27"/>
        <v>19.965803042517226</v>
      </c>
      <c r="Y10">
        <f t="shared" si="28"/>
        <v>324.79278834727097</v>
      </c>
      <c r="Z10">
        <f t="shared" si="5"/>
        <v>69.416641292651235</v>
      </c>
      <c r="AA10">
        <f t="shared" si="5"/>
        <v>19.965803042517226</v>
      </c>
      <c r="AB10">
        <f t="shared" si="5"/>
        <v>263.27412755144758</v>
      </c>
      <c r="AC10">
        <f t="shared" si="5"/>
        <v>167.15568916170938</v>
      </c>
      <c r="AD10">
        <f t="shared" si="5"/>
        <v>61.915435319835645</v>
      </c>
      <c r="AE10">
        <f t="shared" si="6"/>
        <v>367.92288987766017</v>
      </c>
      <c r="AF10">
        <f t="shared" si="6"/>
        <v>57.213566380910699</v>
      </c>
      <c r="AG10">
        <f t="shared" si="6"/>
        <v>386.79600763550769</v>
      </c>
      <c r="AH10">
        <f t="shared" si="6"/>
        <v>95.226210341752193</v>
      </c>
      <c r="AN10">
        <f t="shared" si="7"/>
        <v>0</v>
      </c>
      <c r="AO10">
        <f t="shared" si="8"/>
        <v>0</v>
      </c>
      <c r="AP10">
        <f t="shared" si="9"/>
        <v>19.965803042517226</v>
      </c>
      <c r="AQ10">
        <f t="shared" si="10"/>
        <v>0</v>
      </c>
      <c r="AR10">
        <f t="shared" si="11"/>
        <v>0</v>
      </c>
      <c r="AS10">
        <f t="shared" si="12"/>
        <v>0</v>
      </c>
      <c r="AT10">
        <f t="shared" si="13"/>
        <v>0</v>
      </c>
      <c r="AU10">
        <f t="shared" si="14"/>
        <v>0</v>
      </c>
      <c r="AV10">
        <f t="shared" si="15"/>
        <v>0</v>
      </c>
      <c r="AW10">
        <f t="shared" si="15"/>
        <v>0</v>
      </c>
      <c r="BA10">
        <f t="shared" si="16"/>
        <v>0</v>
      </c>
      <c r="BB10">
        <f t="shared" si="17"/>
        <v>0</v>
      </c>
      <c r="BC10">
        <f t="shared" si="18"/>
        <v>396.92797133381413</v>
      </c>
      <c r="BD10">
        <f t="shared" si="19"/>
        <v>0</v>
      </c>
      <c r="BE10">
        <f t="shared" si="20"/>
        <v>0</v>
      </c>
      <c r="BF10">
        <f t="shared" si="21"/>
        <v>0</v>
      </c>
      <c r="BG10">
        <f t="shared" si="22"/>
        <v>0</v>
      </c>
      <c r="BH10">
        <f t="shared" si="23"/>
        <v>0</v>
      </c>
      <c r="BI10">
        <f t="shared" si="24"/>
        <v>0</v>
      </c>
      <c r="BJ10">
        <f t="shared" si="24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25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1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26"/>
        <v>1</v>
      </c>
      <c r="W11">
        <f t="shared" si="4"/>
        <v>0</v>
      </c>
      <c r="X11">
        <f t="shared" si="27"/>
        <v>19.993285038251052</v>
      </c>
      <c r="Y11">
        <f t="shared" si="28"/>
        <v>144.90711767179084</v>
      </c>
      <c r="Z11">
        <f t="shared" si="5"/>
        <v>188.55882778829891</v>
      </c>
      <c r="AA11">
        <f t="shared" si="5"/>
        <v>177.77836325400847</v>
      </c>
      <c r="AB11">
        <f t="shared" si="5"/>
        <v>403.19129828097147</v>
      </c>
      <c r="AC11">
        <f t="shared" si="5"/>
        <v>19.993285038251052</v>
      </c>
      <c r="AD11">
        <f t="shared" si="5"/>
        <v>122.08488081800316</v>
      </c>
      <c r="AE11">
        <f t="shared" si="6"/>
        <v>188.74429825558798</v>
      </c>
      <c r="AF11">
        <f t="shared" si="6"/>
        <v>128.17773258797095</v>
      </c>
      <c r="AG11">
        <f t="shared" si="6"/>
        <v>551.11869856830992</v>
      </c>
      <c r="AH11">
        <f t="shared" si="6"/>
        <v>93.580387734554577</v>
      </c>
      <c r="AN11">
        <f t="shared" si="7"/>
        <v>0</v>
      </c>
      <c r="AO11">
        <f t="shared" si="8"/>
        <v>0</v>
      </c>
      <c r="AP11">
        <f t="shared" si="9"/>
        <v>0</v>
      </c>
      <c r="AQ11">
        <f t="shared" si="10"/>
        <v>0</v>
      </c>
      <c r="AR11">
        <f t="shared" si="11"/>
        <v>19.993285038251052</v>
      </c>
      <c r="AS11">
        <f t="shared" si="12"/>
        <v>0</v>
      </c>
      <c r="AT11">
        <f t="shared" si="13"/>
        <v>0</v>
      </c>
      <c r="AU11">
        <f t="shared" si="14"/>
        <v>0</v>
      </c>
      <c r="AV11">
        <f>Q11*SQRT((AV$3-$E11)^2+(AV$4-$F11)^2)</f>
        <v>0</v>
      </c>
      <c r="AW11">
        <f t="shared" si="15"/>
        <v>0</v>
      </c>
      <c r="BA11">
        <f t="shared" si="16"/>
        <v>0</v>
      </c>
      <c r="BB11">
        <f t="shared" si="17"/>
        <v>0</v>
      </c>
      <c r="BC11">
        <f t="shared" si="18"/>
        <v>0</v>
      </c>
      <c r="BD11">
        <f t="shared" si="19"/>
        <v>0</v>
      </c>
      <c r="BE11">
        <f t="shared" si="20"/>
        <v>397.47432415476516</v>
      </c>
      <c r="BF11">
        <f t="shared" si="21"/>
        <v>0</v>
      </c>
      <c r="BG11">
        <f t="shared" si="22"/>
        <v>0</v>
      </c>
      <c r="BH11">
        <f t="shared" si="23"/>
        <v>0</v>
      </c>
      <c r="BI11">
        <f t="shared" si="24"/>
        <v>0</v>
      </c>
      <c r="BJ11">
        <f t="shared" si="24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25"/>
        <v>0</v>
      </c>
      <c r="J12">
        <f t="shared" si="3"/>
        <v>1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26"/>
        <v>1</v>
      </c>
      <c r="W12">
        <f t="shared" si="4"/>
        <v>0</v>
      </c>
      <c r="X12">
        <f t="shared" si="27"/>
        <v>19.989456656176912</v>
      </c>
      <c r="Y12">
        <f t="shared" si="28"/>
        <v>329.63439268672812</v>
      </c>
      <c r="Z12">
        <f t="shared" si="5"/>
        <v>19.989456656176912</v>
      </c>
      <c r="AA12">
        <f t="shared" si="5"/>
        <v>29.987888400216431</v>
      </c>
      <c r="AB12">
        <f t="shared" si="5"/>
        <v>229.25823726810754</v>
      </c>
      <c r="AC12">
        <f t="shared" si="5"/>
        <v>167.66728869642523</v>
      </c>
      <c r="AD12">
        <f t="shared" si="5"/>
        <v>66.657823173553538</v>
      </c>
      <c r="AE12">
        <f t="shared" si="6"/>
        <v>373.63662074153171</v>
      </c>
      <c r="AF12">
        <f t="shared" si="6"/>
        <v>84.956203265407296</v>
      </c>
      <c r="AG12">
        <f t="shared" si="6"/>
        <v>367.12685488080604</v>
      </c>
      <c r="AH12">
        <f t="shared" si="6"/>
        <v>116.80347925428757</v>
      </c>
      <c r="AN12">
        <f t="shared" si="7"/>
        <v>0</v>
      </c>
      <c r="AO12">
        <f t="shared" si="8"/>
        <v>19.989456656176912</v>
      </c>
      <c r="AP12">
        <f t="shared" si="9"/>
        <v>0</v>
      </c>
      <c r="AQ12">
        <f t="shared" si="10"/>
        <v>0</v>
      </c>
      <c r="AR12">
        <f t="shared" si="11"/>
        <v>0</v>
      </c>
      <c r="AS12">
        <f t="shared" si="12"/>
        <v>0</v>
      </c>
      <c r="AT12">
        <f t="shared" si="13"/>
        <v>0</v>
      </c>
      <c r="AU12">
        <f t="shared" si="14"/>
        <v>0</v>
      </c>
      <c r="AV12">
        <f t="shared" si="15"/>
        <v>0</v>
      </c>
      <c r="AW12">
        <f t="shared" si="15"/>
        <v>0</v>
      </c>
      <c r="BA12">
        <f t="shared" si="16"/>
        <v>0</v>
      </c>
      <c r="BB12">
        <f t="shared" si="17"/>
        <v>397.39821442219181</v>
      </c>
      <c r="BC12">
        <f t="shared" si="18"/>
        <v>0</v>
      </c>
      <c r="BD12">
        <f t="shared" si="19"/>
        <v>0</v>
      </c>
      <c r="BE12">
        <f t="shared" si="20"/>
        <v>0</v>
      </c>
      <c r="BF12">
        <f t="shared" si="21"/>
        <v>0</v>
      </c>
      <c r="BG12">
        <f t="shared" si="22"/>
        <v>0</v>
      </c>
      <c r="BH12">
        <f t="shared" si="23"/>
        <v>0</v>
      </c>
      <c r="BI12">
        <f t="shared" si="24"/>
        <v>0</v>
      </c>
      <c r="BJ12">
        <f t="shared" si="24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25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</v>
      </c>
      <c r="Q13">
        <f t="shared" si="3"/>
        <v>0</v>
      </c>
      <c r="R13">
        <f t="shared" si="3"/>
        <v>0</v>
      </c>
      <c r="U13">
        <f t="shared" si="26"/>
        <v>1</v>
      </c>
      <c r="W13">
        <f t="shared" si="4"/>
        <v>0</v>
      </c>
      <c r="X13">
        <f t="shared" si="27"/>
        <v>4.883244889817143</v>
      </c>
      <c r="Y13">
        <f t="shared" si="28"/>
        <v>271.44969308428597</v>
      </c>
      <c r="Z13">
        <f t="shared" si="5"/>
        <v>103.01071549434059</v>
      </c>
      <c r="AA13">
        <f t="shared" si="5"/>
        <v>63.822818859438705</v>
      </c>
      <c r="AB13">
        <f t="shared" si="5"/>
        <v>315.07825228006794</v>
      </c>
      <c r="AC13">
        <f t="shared" si="5"/>
        <v>119.88656005185209</v>
      </c>
      <c r="AD13">
        <f t="shared" si="5"/>
        <v>38.684808571923995</v>
      </c>
      <c r="AE13">
        <f t="shared" si="6"/>
        <v>313.93656722757839</v>
      </c>
      <c r="AF13">
        <f t="shared" si="6"/>
        <v>4.883244889817143</v>
      </c>
      <c r="AG13">
        <f t="shared" si="6"/>
        <v>443.52186671422345</v>
      </c>
      <c r="AH13">
        <f t="shared" si="6"/>
        <v>39.26535059294519</v>
      </c>
      <c r="AN13">
        <f t="shared" si="7"/>
        <v>0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  <c r="AT13">
        <f t="shared" si="13"/>
        <v>0</v>
      </c>
      <c r="AU13">
        <f t="shared" si="14"/>
        <v>4.883244889817143</v>
      </c>
      <c r="AV13">
        <f t="shared" si="15"/>
        <v>0</v>
      </c>
      <c r="AW13">
        <f t="shared" si="15"/>
        <v>0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0</v>
      </c>
      <c r="BF13">
        <f t="shared" si="21"/>
        <v>0</v>
      </c>
      <c r="BG13">
        <f t="shared" si="22"/>
        <v>0</v>
      </c>
      <c r="BH13">
        <f t="shared" si="23"/>
        <v>97.080817812022204</v>
      </c>
      <c r="BI13">
        <f t="shared" si="24"/>
        <v>0</v>
      </c>
      <c r="BJ13">
        <f t="shared" si="24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25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U14">
        <f t="shared" si="26"/>
        <v>1</v>
      </c>
      <c r="W14">
        <f t="shared" si="4"/>
        <v>0</v>
      </c>
      <c r="X14">
        <f t="shared" si="27"/>
        <v>2.3512174811527755</v>
      </c>
      <c r="Y14">
        <f t="shared" si="28"/>
        <v>268.21599585025422</v>
      </c>
      <c r="Z14">
        <f t="shared" si="5"/>
        <v>102.25650829476886</v>
      </c>
      <c r="AA14">
        <f t="shared" si="5"/>
        <v>64.69553738506356</v>
      </c>
      <c r="AB14">
        <f t="shared" si="5"/>
        <v>315.51524418088576</v>
      </c>
      <c r="AC14">
        <f t="shared" si="5"/>
        <v>115.98830585842435</v>
      </c>
      <c r="AD14">
        <f t="shared" si="5"/>
        <v>35.591589787972374</v>
      </c>
      <c r="AE14">
        <f t="shared" si="6"/>
        <v>310.81177813376928</v>
      </c>
      <c r="AF14">
        <f t="shared" si="6"/>
        <v>2.3512174811527755</v>
      </c>
      <c r="AG14">
        <f t="shared" si="6"/>
        <v>445.12860326536531</v>
      </c>
      <c r="AH14">
        <f t="shared" si="6"/>
        <v>36.38851835129158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0</v>
      </c>
      <c r="AR14">
        <f t="shared" si="11"/>
        <v>0</v>
      </c>
      <c r="AS14">
        <f t="shared" si="12"/>
        <v>0</v>
      </c>
      <c r="AT14">
        <f t="shared" si="13"/>
        <v>0</v>
      </c>
      <c r="AU14">
        <f t="shared" si="14"/>
        <v>2.3512174811527755</v>
      </c>
      <c r="AV14">
        <f t="shared" si="15"/>
        <v>0</v>
      </c>
      <c r="AW14">
        <f t="shared" si="15"/>
        <v>0</v>
      </c>
      <c r="BA14">
        <f t="shared" si="16"/>
        <v>0</v>
      </c>
      <c r="BB14">
        <f t="shared" si="17"/>
        <v>0</v>
      </c>
      <c r="BC14">
        <f t="shared" si="18"/>
        <v>0</v>
      </c>
      <c r="BD14">
        <f t="shared" si="19"/>
        <v>0</v>
      </c>
      <c r="BE14">
        <f t="shared" si="20"/>
        <v>0</v>
      </c>
      <c r="BF14">
        <f t="shared" si="21"/>
        <v>0</v>
      </c>
      <c r="BG14">
        <f t="shared" si="22"/>
        <v>0</v>
      </c>
      <c r="BH14">
        <f t="shared" si="23"/>
        <v>46.74312287721078</v>
      </c>
      <c r="BI14">
        <f t="shared" si="24"/>
        <v>0</v>
      </c>
      <c r="BJ14">
        <f t="shared" si="24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25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1</v>
      </c>
      <c r="U15">
        <f t="shared" si="26"/>
        <v>1</v>
      </c>
      <c r="W15">
        <f t="shared" si="4"/>
        <v>0</v>
      </c>
      <c r="X15">
        <f t="shared" si="27"/>
        <v>19.967561218552873</v>
      </c>
      <c r="Y15">
        <f t="shared" si="28"/>
        <v>216.50907440214149</v>
      </c>
      <c r="Z15">
        <f t="shared" si="5"/>
        <v>148.09754511155558</v>
      </c>
      <c r="AA15">
        <f t="shared" si="5"/>
        <v>118.27926472182462</v>
      </c>
      <c r="AB15">
        <f t="shared" si="5"/>
        <v>365.88760947349215</v>
      </c>
      <c r="AC15">
        <f t="shared" si="5"/>
        <v>78.565004006804728</v>
      </c>
      <c r="AD15">
        <f t="shared" si="5"/>
        <v>71.650024623541483</v>
      </c>
      <c r="AE15">
        <f t="shared" si="6"/>
        <v>258.22570021046459</v>
      </c>
      <c r="AF15">
        <f t="shared" si="6"/>
        <v>57.065424828939761</v>
      </c>
      <c r="AG15">
        <f t="shared" si="6"/>
        <v>499.5832619706124</v>
      </c>
      <c r="AH15">
        <f t="shared" si="6"/>
        <v>19.967561218552873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10"/>
        <v>0</v>
      </c>
      <c r="AR15">
        <f t="shared" si="11"/>
        <v>0</v>
      </c>
      <c r="AS15">
        <f t="shared" si="12"/>
        <v>0</v>
      </c>
      <c r="AT15">
        <f t="shared" si="13"/>
        <v>0</v>
      </c>
      <c r="AU15">
        <f t="shared" si="14"/>
        <v>0</v>
      </c>
      <c r="AV15">
        <f t="shared" si="15"/>
        <v>0</v>
      </c>
      <c r="AW15">
        <f t="shared" si="15"/>
        <v>19.967561218552873</v>
      </c>
      <c r="BA15">
        <f t="shared" si="16"/>
        <v>0</v>
      </c>
      <c r="BB15">
        <f t="shared" si="17"/>
        <v>0</v>
      </c>
      <c r="BC15">
        <f t="shared" si="18"/>
        <v>0</v>
      </c>
      <c r="BD15">
        <f t="shared" si="19"/>
        <v>0</v>
      </c>
      <c r="BE15">
        <f t="shared" si="20"/>
        <v>0</v>
      </c>
      <c r="BF15">
        <f t="shared" si="21"/>
        <v>0</v>
      </c>
      <c r="BG15">
        <f t="shared" si="22"/>
        <v>0</v>
      </c>
      <c r="BH15">
        <f t="shared" si="23"/>
        <v>0</v>
      </c>
      <c r="BI15">
        <f t="shared" si="24"/>
        <v>0</v>
      </c>
      <c r="BJ15">
        <f t="shared" si="24"/>
        <v>396.962924560869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25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1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26"/>
        <v>1</v>
      </c>
      <c r="W16">
        <f t="shared" si="4"/>
        <v>0</v>
      </c>
      <c r="X16">
        <f t="shared" si="27"/>
        <v>19.992111748906254</v>
      </c>
      <c r="Y16">
        <f t="shared" si="28"/>
        <v>247.65219594518908</v>
      </c>
      <c r="Z16">
        <f t="shared" si="5"/>
        <v>95.448230327600129</v>
      </c>
      <c r="AA16">
        <f t="shared" si="5"/>
        <v>74.887240236724722</v>
      </c>
      <c r="AB16">
        <f t="shared" si="5"/>
        <v>314.15861016244139</v>
      </c>
      <c r="AC16">
        <f t="shared" si="5"/>
        <v>88.533542873088038</v>
      </c>
      <c r="AD16">
        <f t="shared" si="5"/>
        <v>19.992111748906254</v>
      </c>
      <c r="AE16">
        <f t="shared" si="6"/>
        <v>291.21366277941007</v>
      </c>
      <c r="AF16">
        <f t="shared" si="6"/>
        <v>34.942865459239293</v>
      </c>
      <c r="AG16">
        <f t="shared" si="6"/>
        <v>453.26676990767237</v>
      </c>
      <c r="AH16">
        <f t="shared" si="6"/>
        <v>36.276090666826875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10"/>
        <v>0</v>
      </c>
      <c r="AR16">
        <f t="shared" si="11"/>
        <v>0</v>
      </c>
      <c r="AS16">
        <f t="shared" si="12"/>
        <v>19.992111748906254</v>
      </c>
      <c r="AT16">
        <f t="shared" si="13"/>
        <v>0</v>
      </c>
      <c r="AU16">
        <f t="shared" si="14"/>
        <v>0</v>
      </c>
      <c r="AV16">
        <f t="shared" si="15"/>
        <v>0</v>
      </c>
      <c r="AW16">
        <f t="shared" si="15"/>
        <v>0</v>
      </c>
      <c r="BA16">
        <f t="shared" si="16"/>
        <v>0</v>
      </c>
      <c r="BB16">
        <f t="shared" si="17"/>
        <v>0</v>
      </c>
      <c r="BC16">
        <f t="shared" si="18"/>
        <v>0</v>
      </c>
      <c r="BD16">
        <f t="shared" si="19"/>
        <v>0</v>
      </c>
      <c r="BE16">
        <f t="shared" si="20"/>
        <v>0</v>
      </c>
      <c r="BF16">
        <f t="shared" si="21"/>
        <v>397.45099870382154</v>
      </c>
      <c r="BG16">
        <f t="shared" si="22"/>
        <v>0</v>
      </c>
      <c r="BH16">
        <f t="shared" si="23"/>
        <v>0</v>
      </c>
      <c r="BI16">
        <f t="shared" si="24"/>
        <v>0</v>
      </c>
      <c r="BJ16">
        <f t="shared" si="24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25"/>
        <v>1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26"/>
        <v>1</v>
      </c>
      <c r="W17">
        <f t="shared" si="4"/>
        <v>0</v>
      </c>
      <c r="X17">
        <f t="shared" si="27"/>
        <v>19.992237052617654</v>
      </c>
      <c r="Y17">
        <f t="shared" si="28"/>
        <v>19.992237052617654</v>
      </c>
      <c r="Z17">
        <f t="shared" si="5"/>
        <v>346.60851325967991</v>
      </c>
      <c r="AA17">
        <f t="shared" si="5"/>
        <v>339.08634109732867</v>
      </c>
      <c r="AB17">
        <f t="shared" si="5"/>
        <v>554.01226233150066</v>
      </c>
      <c r="AC17">
        <f t="shared" si="5"/>
        <v>177.58846101485497</v>
      </c>
      <c r="AD17">
        <f t="shared" si="5"/>
        <v>283.37615801278719</v>
      </c>
      <c r="AE17">
        <f t="shared" si="6"/>
        <v>32.921838647251796</v>
      </c>
      <c r="AF17">
        <f t="shared" si="6"/>
        <v>287.36932758023215</v>
      </c>
      <c r="AG17">
        <f t="shared" si="6"/>
        <v>708.3065645879567</v>
      </c>
      <c r="AH17">
        <f t="shared" si="6"/>
        <v>250.40140108604407</v>
      </c>
      <c r="AN17">
        <f t="shared" si="7"/>
        <v>19.992237052617654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0</v>
      </c>
      <c r="AU17">
        <f t="shared" si="14"/>
        <v>0</v>
      </c>
      <c r="AV17">
        <f t="shared" si="15"/>
        <v>0</v>
      </c>
      <c r="AW17">
        <f t="shared" si="15"/>
        <v>0</v>
      </c>
      <c r="BA17">
        <f t="shared" si="16"/>
        <v>397.45348979059929</v>
      </c>
      <c r="BB17">
        <f t="shared" si="17"/>
        <v>0</v>
      </c>
      <c r="BC17">
        <f t="shared" si="18"/>
        <v>0</v>
      </c>
      <c r="BD17">
        <f t="shared" si="19"/>
        <v>0</v>
      </c>
      <c r="BE17">
        <f t="shared" si="20"/>
        <v>0</v>
      </c>
      <c r="BF17">
        <f t="shared" si="21"/>
        <v>0</v>
      </c>
      <c r="BG17">
        <f t="shared" si="22"/>
        <v>0</v>
      </c>
      <c r="BH17">
        <f t="shared" si="23"/>
        <v>0</v>
      </c>
      <c r="BI17">
        <f t="shared" si="24"/>
        <v>0</v>
      </c>
      <c r="BJ17">
        <f t="shared" si="24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25"/>
        <v>1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26"/>
        <v>1</v>
      </c>
      <c r="W18">
        <f t="shared" si="4"/>
        <v>0</v>
      </c>
      <c r="X18">
        <f t="shared" si="27"/>
        <v>10.570837282589082</v>
      </c>
      <c r="Y18">
        <f t="shared" si="28"/>
        <v>10.570837282589082</v>
      </c>
      <c r="Z18">
        <f t="shared" si="5"/>
        <v>327.37548814342796</v>
      </c>
      <c r="AA18">
        <f t="shared" si="5"/>
        <v>316.66114310821683</v>
      </c>
      <c r="AB18">
        <f t="shared" si="5"/>
        <v>538.42093541480858</v>
      </c>
      <c r="AC18">
        <f t="shared" si="5"/>
        <v>157.25172568161651</v>
      </c>
      <c r="AD18">
        <f t="shared" si="5"/>
        <v>261.20328846695759</v>
      </c>
      <c r="AE18">
        <f t="shared" si="6"/>
        <v>49.512035056761839</v>
      </c>
      <c r="AF18">
        <f t="shared" si="6"/>
        <v>262.85218624197199</v>
      </c>
      <c r="AG18">
        <f t="shared" si="6"/>
        <v>689.88683032821655</v>
      </c>
      <c r="AH18">
        <f t="shared" si="6"/>
        <v>225.34357060566032</v>
      </c>
      <c r="AN18">
        <f t="shared" si="7"/>
        <v>10.570837282589082</v>
      </c>
      <c r="AO18">
        <f t="shared" si="8"/>
        <v>0</v>
      </c>
      <c r="AP18">
        <f t="shared" si="9"/>
        <v>0</v>
      </c>
      <c r="AQ18">
        <f t="shared" si="10"/>
        <v>0</v>
      </c>
      <c r="AR18">
        <f t="shared" si="11"/>
        <v>0</v>
      </c>
      <c r="AS18">
        <f t="shared" si="12"/>
        <v>0</v>
      </c>
      <c r="AT18">
        <f t="shared" si="13"/>
        <v>0</v>
      </c>
      <c r="AU18">
        <f t="shared" si="14"/>
        <v>0</v>
      </c>
      <c r="AV18">
        <f t="shared" si="15"/>
        <v>0</v>
      </c>
      <c r="AW18">
        <f t="shared" si="15"/>
        <v>0</v>
      </c>
      <c r="BA18">
        <f t="shared" si="16"/>
        <v>210.15237849150554</v>
      </c>
      <c r="BB18">
        <f t="shared" si="17"/>
        <v>0</v>
      </c>
      <c r="BC18">
        <f t="shared" si="18"/>
        <v>0</v>
      </c>
      <c r="BD18">
        <f t="shared" si="19"/>
        <v>0</v>
      </c>
      <c r="BE18">
        <f t="shared" si="20"/>
        <v>0</v>
      </c>
      <c r="BF18">
        <f t="shared" si="21"/>
        <v>0</v>
      </c>
      <c r="BG18">
        <f t="shared" si="22"/>
        <v>0</v>
      </c>
      <c r="BH18">
        <f t="shared" si="23"/>
        <v>0</v>
      </c>
      <c r="BI18">
        <f t="shared" si="24"/>
        <v>0</v>
      </c>
      <c r="BJ18">
        <f t="shared" si="24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25"/>
        <v>1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26"/>
        <v>1</v>
      </c>
      <c r="W19">
        <f t="shared" si="4"/>
        <v>0</v>
      </c>
      <c r="X19">
        <f t="shared" si="27"/>
        <v>5.9574458063889146</v>
      </c>
      <c r="Y19">
        <f t="shared" si="28"/>
        <v>5.9574458063889146</v>
      </c>
      <c r="Z19">
        <f t="shared" si="5"/>
        <v>332.39313668205631</v>
      </c>
      <c r="AA19">
        <f t="shared" si="5"/>
        <v>322.17492448690842</v>
      </c>
      <c r="AB19">
        <f t="shared" si="5"/>
        <v>542.87767109178117</v>
      </c>
      <c r="AC19">
        <f t="shared" si="5"/>
        <v>162.34488217759116</v>
      </c>
      <c r="AD19">
        <f t="shared" si="5"/>
        <v>266.66283516887472</v>
      </c>
      <c r="AE19">
        <f t="shared" si="6"/>
        <v>43.926381983407339</v>
      </c>
      <c r="AF19">
        <f t="shared" si="6"/>
        <v>268.65100935361289</v>
      </c>
      <c r="AG19">
        <f t="shared" si="6"/>
        <v>694.83046469311057</v>
      </c>
      <c r="AH19">
        <f t="shared" si="6"/>
        <v>231.20502867920067</v>
      </c>
      <c r="AN19">
        <f t="shared" si="7"/>
        <v>5.9574458063889146</v>
      </c>
      <c r="AO19">
        <f t="shared" si="8"/>
        <v>0</v>
      </c>
      <c r="AP19">
        <f t="shared" si="9"/>
        <v>0</v>
      </c>
      <c r="AQ19">
        <f t="shared" si="10"/>
        <v>0</v>
      </c>
      <c r="AR19">
        <f t="shared" si="11"/>
        <v>0</v>
      </c>
      <c r="AS19">
        <f t="shared" si="12"/>
        <v>0</v>
      </c>
      <c r="AT19">
        <f t="shared" si="13"/>
        <v>0</v>
      </c>
      <c r="AU19">
        <f t="shared" si="14"/>
        <v>0</v>
      </c>
      <c r="AV19">
        <f t="shared" si="15"/>
        <v>0</v>
      </c>
      <c r="AW19">
        <f t="shared" si="15"/>
        <v>0</v>
      </c>
      <c r="BA19">
        <f t="shared" si="16"/>
        <v>118.43635205784136</v>
      </c>
      <c r="BB19">
        <f t="shared" si="17"/>
        <v>0</v>
      </c>
      <c r="BC19">
        <f t="shared" si="18"/>
        <v>0</v>
      </c>
      <c r="BD19">
        <f t="shared" si="19"/>
        <v>0</v>
      </c>
      <c r="BE19">
        <f t="shared" si="20"/>
        <v>0</v>
      </c>
      <c r="BF19">
        <f t="shared" si="21"/>
        <v>0</v>
      </c>
      <c r="BG19">
        <f t="shared" si="22"/>
        <v>0</v>
      </c>
      <c r="BH19">
        <f t="shared" si="23"/>
        <v>0</v>
      </c>
      <c r="BI19">
        <f t="shared" si="24"/>
        <v>0</v>
      </c>
      <c r="BJ19">
        <f t="shared" si="24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25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26"/>
        <v>1</v>
      </c>
      <c r="W20">
        <f t="shared" si="4"/>
        <v>0</v>
      </c>
      <c r="X20">
        <f t="shared" si="27"/>
        <v>19.98234358168056</v>
      </c>
      <c r="Y20">
        <f t="shared" si="28"/>
        <v>63.772564219475129</v>
      </c>
      <c r="Z20">
        <f t="shared" si="5"/>
        <v>395.43527364171678</v>
      </c>
      <c r="AA20">
        <f t="shared" si="5"/>
        <v>384.86811485770278</v>
      </c>
      <c r="AB20">
        <f t="shared" si="5"/>
        <v>605.12368564702797</v>
      </c>
      <c r="AC20">
        <f t="shared" si="5"/>
        <v>225.41046180440028</v>
      </c>
      <c r="AD20">
        <f t="shared" si="5"/>
        <v>329.4649352335278</v>
      </c>
      <c r="AE20">
        <f t="shared" si="6"/>
        <v>19.98234358168056</v>
      </c>
      <c r="AF20">
        <f t="shared" si="6"/>
        <v>330.38903737176202</v>
      </c>
      <c r="AG20">
        <f t="shared" si="6"/>
        <v>757.81659755405906</v>
      </c>
      <c r="AH20">
        <f t="shared" si="6"/>
        <v>292.63849217723811</v>
      </c>
      <c r="AN20">
        <f t="shared" si="7"/>
        <v>0</v>
      </c>
      <c r="AO20">
        <f t="shared" si="8"/>
        <v>0</v>
      </c>
      <c r="AP20">
        <f t="shared" si="9"/>
        <v>0</v>
      </c>
      <c r="AQ20">
        <f t="shared" si="10"/>
        <v>0</v>
      </c>
      <c r="AR20">
        <f t="shared" si="11"/>
        <v>0</v>
      </c>
      <c r="AS20">
        <f t="shared" si="12"/>
        <v>0</v>
      </c>
      <c r="AT20">
        <f t="shared" si="13"/>
        <v>19.98234358168056</v>
      </c>
      <c r="AU20">
        <f t="shared" si="14"/>
        <v>0</v>
      </c>
      <c r="AV20">
        <f t="shared" si="15"/>
        <v>0</v>
      </c>
      <c r="AW20">
        <f t="shared" si="15"/>
        <v>0</v>
      </c>
      <c r="BA20">
        <f t="shared" si="16"/>
        <v>0</v>
      </c>
      <c r="BB20">
        <f t="shared" si="17"/>
        <v>0</v>
      </c>
      <c r="BC20">
        <f t="shared" si="18"/>
        <v>0</v>
      </c>
      <c r="BD20">
        <f t="shared" si="19"/>
        <v>0</v>
      </c>
      <c r="BE20">
        <f t="shared" si="20"/>
        <v>0</v>
      </c>
      <c r="BF20">
        <f t="shared" si="21"/>
        <v>0</v>
      </c>
      <c r="BG20">
        <f t="shared" si="22"/>
        <v>397.25680371991393</v>
      </c>
      <c r="BH20">
        <f t="shared" si="23"/>
        <v>0</v>
      </c>
      <c r="BI20">
        <f t="shared" si="24"/>
        <v>0</v>
      </c>
      <c r="BJ20">
        <f t="shared" si="24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25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1</v>
      </c>
      <c r="R21">
        <f t="shared" si="3"/>
        <v>0</v>
      </c>
      <c r="U21">
        <f t="shared" si="26"/>
        <v>1</v>
      </c>
      <c r="W21">
        <f t="shared" si="4"/>
        <v>0</v>
      </c>
      <c r="X21">
        <f t="shared" si="27"/>
        <v>6.7855127494693379</v>
      </c>
      <c r="Y21">
        <f t="shared" si="28"/>
        <v>700.5740732328494</v>
      </c>
      <c r="Z21">
        <f t="shared" si="5"/>
        <v>368.99912758548828</v>
      </c>
      <c r="AA21">
        <f t="shared" si="5"/>
        <v>387.43489814580693</v>
      </c>
      <c r="AB21">
        <f t="shared" si="5"/>
        <v>175.09664257628165</v>
      </c>
      <c r="AC21">
        <f t="shared" si="5"/>
        <v>539.14843998558047</v>
      </c>
      <c r="AD21">
        <f t="shared" si="5"/>
        <v>439.49033394283259</v>
      </c>
      <c r="AE21">
        <f t="shared" si="6"/>
        <v>744.67891717270584</v>
      </c>
      <c r="AF21">
        <f t="shared" si="6"/>
        <v>449.00186722268285</v>
      </c>
      <c r="AG21">
        <f t="shared" si="6"/>
        <v>6.7855127494693379</v>
      </c>
      <c r="AH21">
        <f t="shared" si="6"/>
        <v>485.87697328274783</v>
      </c>
      <c r="AN21">
        <f t="shared" si="7"/>
        <v>0</v>
      </c>
      <c r="AO21">
        <f t="shared" si="8"/>
        <v>0</v>
      </c>
      <c r="AP21">
        <f t="shared" si="9"/>
        <v>0</v>
      </c>
      <c r="AQ21">
        <f t="shared" si="10"/>
        <v>0</v>
      </c>
      <c r="AR21">
        <f t="shared" si="11"/>
        <v>0</v>
      </c>
      <c r="AS21">
        <f t="shared" si="12"/>
        <v>0</v>
      </c>
      <c r="AT21">
        <f t="shared" si="13"/>
        <v>0</v>
      </c>
      <c r="AU21">
        <f t="shared" si="14"/>
        <v>0</v>
      </c>
      <c r="AV21">
        <f t="shared" si="15"/>
        <v>6.7855127494693379</v>
      </c>
      <c r="AW21">
        <f t="shared" si="15"/>
        <v>0</v>
      </c>
      <c r="BA21">
        <f t="shared" si="16"/>
        <v>0</v>
      </c>
      <c r="BB21">
        <f t="shared" si="17"/>
        <v>0</v>
      </c>
      <c r="BC21">
        <f t="shared" si="18"/>
        <v>0</v>
      </c>
      <c r="BD21">
        <f t="shared" si="19"/>
        <v>0</v>
      </c>
      <c r="BE21">
        <f t="shared" si="20"/>
        <v>0</v>
      </c>
      <c r="BF21">
        <f t="shared" si="21"/>
        <v>0</v>
      </c>
      <c r="BG21">
        <f t="shared" si="22"/>
        <v>0</v>
      </c>
      <c r="BH21">
        <f t="shared" si="23"/>
        <v>0</v>
      </c>
      <c r="BI21">
        <f t="shared" si="24"/>
        <v>134.89864666956191</v>
      </c>
      <c r="BJ21">
        <f t="shared" si="24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25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U22">
        <f t="shared" si="26"/>
        <v>1</v>
      </c>
      <c r="W22">
        <f t="shared" si="4"/>
        <v>0</v>
      </c>
      <c r="X22">
        <f t="shared" si="27"/>
        <v>15.277799963959726</v>
      </c>
      <c r="Y22">
        <f t="shared" si="28"/>
        <v>679.26914357477426</v>
      </c>
      <c r="Z22">
        <f t="shared" si="5"/>
        <v>347.66089686454836</v>
      </c>
      <c r="AA22">
        <f t="shared" si="5"/>
        <v>366.13762979729864</v>
      </c>
      <c r="AB22">
        <f t="shared" si="5"/>
        <v>156.11199893833302</v>
      </c>
      <c r="AC22">
        <f t="shared" si="5"/>
        <v>517.81382500275765</v>
      </c>
      <c r="AD22">
        <f t="shared" si="5"/>
        <v>418.13644897654012</v>
      </c>
      <c r="AE22">
        <f t="shared" si="6"/>
        <v>723.37528170801784</v>
      </c>
      <c r="AF22">
        <f t="shared" si="6"/>
        <v>427.75358606629823</v>
      </c>
      <c r="AG22">
        <f t="shared" si="6"/>
        <v>15.277799963959726</v>
      </c>
      <c r="AH22">
        <f t="shared" si="6"/>
        <v>464.58636195045489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0</v>
      </c>
      <c r="AR22">
        <f t="shared" si="11"/>
        <v>0</v>
      </c>
      <c r="AS22">
        <f t="shared" si="12"/>
        <v>0</v>
      </c>
      <c r="AT22">
        <f t="shared" si="13"/>
        <v>0</v>
      </c>
      <c r="AU22">
        <f t="shared" si="14"/>
        <v>0</v>
      </c>
      <c r="AV22">
        <f t="shared" si="15"/>
        <v>15.277799963959726</v>
      </c>
      <c r="AW22">
        <f t="shared" si="15"/>
        <v>0</v>
      </c>
      <c r="BA22">
        <f t="shared" si="16"/>
        <v>0</v>
      </c>
      <c r="BB22">
        <f t="shared" si="17"/>
        <v>0</v>
      </c>
      <c r="BC22">
        <f t="shared" si="18"/>
        <v>0</v>
      </c>
      <c r="BD22">
        <f t="shared" si="19"/>
        <v>0</v>
      </c>
      <c r="BE22">
        <f t="shared" si="20"/>
        <v>0</v>
      </c>
      <c r="BF22">
        <f t="shared" si="21"/>
        <v>0</v>
      </c>
      <c r="BG22">
        <f t="shared" si="22"/>
        <v>0</v>
      </c>
      <c r="BH22">
        <f t="shared" si="23"/>
        <v>0</v>
      </c>
      <c r="BI22">
        <f t="shared" si="24"/>
        <v>303.7286370713291</v>
      </c>
      <c r="BJ22">
        <f t="shared" si="24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25"/>
        <v>0</v>
      </c>
      <c r="J23">
        <f t="shared" si="25"/>
        <v>0</v>
      </c>
      <c r="K23">
        <f t="shared" si="25"/>
        <v>0</v>
      </c>
      <c r="L23">
        <f t="shared" si="25"/>
        <v>0</v>
      </c>
      <c r="M23">
        <f t="shared" si="25"/>
        <v>0</v>
      </c>
      <c r="N23">
        <f t="shared" si="25"/>
        <v>0</v>
      </c>
      <c r="O23">
        <f t="shared" si="25"/>
        <v>0</v>
      </c>
      <c r="P23">
        <f t="shared" si="25"/>
        <v>0</v>
      </c>
      <c r="Q23">
        <f t="shared" si="25"/>
        <v>1</v>
      </c>
      <c r="R23">
        <f t="shared" si="25"/>
        <v>0</v>
      </c>
      <c r="U23">
        <f t="shared" si="26"/>
        <v>1</v>
      </c>
      <c r="W23">
        <f t="shared" si="4"/>
        <v>0</v>
      </c>
      <c r="X23">
        <f t="shared" si="27"/>
        <v>5.1975902558661584</v>
      </c>
      <c r="Y23">
        <f t="shared" si="28"/>
        <v>698.5222683181405</v>
      </c>
      <c r="Z23">
        <f t="shared" si="28"/>
        <v>367.09009443964493</v>
      </c>
      <c r="AA23">
        <f t="shared" si="28"/>
        <v>386.13860242128749</v>
      </c>
      <c r="AB23">
        <f t="shared" si="28"/>
        <v>171.43668999701808</v>
      </c>
      <c r="AC23">
        <f t="shared" si="28"/>
        <v>537.21034753647814</v>
      </c>
      <c r="AD23">
        <f t="shared" si="28"/>
        <v>437.94458218314099</v>
      </c>
      <c r="AE23">
        <f t="shared" si="28"/>
        <v>742.62185345577689</v>
      </c>
      <c r="AF23">
        <f t="shared" si="28"/>
        <v>447.82910671999491</v>
      </c>
      <c r="AG23">
        <f t="shared" si="28"/>
        <v>5.1975902558661584</v>
      </c>
      <c r="AH23">
        <f t="shared" si="28"/>
        <v>484.59560655992408</v>
      </c>
      <c r="AN23">
        <f t="shared" si="7"/>
        <v>0</v>
      </c>
      <c r="AO23">
        <f t="shared" si="8"/>
        <v>0</v>
      </c>
      <c r="AP23">
        <f t="shared" si="9"/>
        <v>0</v>
      </c>
      <c r="AQ23">
        <f t="shared" si="10"/>
        <v>0</v>
      </c>
      <c r="AR23">
        <f t="shared" si="11"/>
        <v>0</v>
      </c>
      <c r="AS23">
        <f t="shared" si="12"/>
        <v>0</v>
      </c>
      <c r="AT23">
        <f t="shared" si="13"/>
        <v>0</v>
      </c>
      <c r="AU23">
        <f t="shared" si="14"/>
        <v>0</v>
      </c>
      <c r="AV23">
        <f t="shared" ref="AV23:AW27" si="29">Q23*SQRT((AV$3-$E23)^2+(AV$4-$F23)^2)</f>
        <v>5.1975902558661584</v>
      </c>
      <c r="AW23">
        <f t="shared" si="29"/>
        <v>0</v>
      </c>
      <c r="BA23">
        <f t="shared" si="16"/>
        <v>0</v>
      </c>
      <c r="BB23">
        <f t="shared" si="17"/>
        <v>0</v>
      </c>
      <c r="BC23">
        <f t="shared" si="18"/>
        <v>0</v>
      </c>
      <c r="BD23">
        <f t="shared" si="19"/>
        <v>0</v>
      </c>
      <c r="BE23">
        <f t="shared" si="20"/>
        <v>0</v>
      </c>
      <c r="BF23">
        <f t="shared" si="21"/>
        <v>0</v>
      </c>
      <c r="BG23">
        <f t="shared" si="22"/>
        <v>0</v>
      </c>
      <c r="BH23">
        <f t="shared" si="23"/>
        <v>0</v>
      </c>
      <c r="BI23">
        <f t="shared" ref="BI23:BJ26" si="30">AV23*$BQ$4</f>
        <v>103.33012660157189</v>
      </c>
      <c r="BJ23">
        <f t="shared" si="30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25"/>
        <v>0</v>
      </c>
      <c r="J24">
        <f t="shared" si="25"/>
        <v>0</v>
      </c>
      <c r="K24">
        <f t="shared" si="25"/>
        <v>0</v>
      </c>
      <c r="L24">
        <f t="shared" si="25"/>
        <v>1</v>
      </c>
      <c r="M24">
        <f t="shared" si="25"/>
        <v>0</v>
      </c>
      <c r="N24">
        <f t="shared" si="25"/>
        <v>0</v>
      </c>
      <c r="O24">
        <f t="shared" si="25"/>
        <v>0</v>
      </c>
      <c r="P24">
        <f t="shared" si="25"/>
        <v>0</v>
      </c>
      <c r="Q24">
        <f t="shared" si="25"/>
        <v>0</v>
      </c>
      <c r="R24">
        <f t="shared" si="25"/>
        <v>0</v>
      </c>
      <c r="U24">
        <f t="shared" si="26"/>
        <v>1</v>
      </c>
      <c r="W24">
        <f t="shared" si="4"/>
        <v>0</v>
      </c>
      <c r="X24">
        <f t="shared" si="27"/>
        <v>19.983825147906138</v>
      </c>
      <c r="Y24">
        <f t="shared" si="28"/>
        <v>561.28312544167022</v>
      </c>
      <c r="Z24">
        <f t="shared" si="28"/>
        <v>237.57684209631989</v>
      </c>
      <c r="AA24">
        <f>SQRT((AA$3-$E24)^2+(AA$4-$F24)^2)</f>
        <v>269.02989866960468</v>
      </c>
      <c r="AB24">
        <f t="shared" si="28"/>
        <v>19.983825147906138</v>
      </c>
      <c r="AC24">
        <f t="shared" si="28"/>
        <v>403.27377433018086</v>
      </c>
      <c r="AD24">
        <f t="shared" si="28"/>
        <v>313.44374359984135</v>
      </c>
      <c r="AE24">
        <f t="shared" si="28"/>
        <v>605.05383588047141</v>
      </c>
      <c r="AF24">
        <f t="shared" si="28"/>
        <v>330.99144981738925</v>
      </c>
      <c r="AG24">
        <f t="shared" si="28"/>
        <v>149.79417959523724</v>
      </c>
      <c r="AH24">
        <f t="shared" si="28"/>
        <v>364.30938424947578</v>
      </c>
      <c r="AN24">
        <f t="shared" si="7"/>
        <v>0</v>
      </c>
      <c r="AO24">
        <f t="shared" si="8"/>
        <v>0</v>
      </c>
      <c r="AP24">
        <f t="shared" si="9"/>
        <v>0</v>
      </c>
      <c r="AQ24">
        <f t="shared" si="10"/>
        <v>19.983825147906138</v>
      </c>
      <c r="AR24">
        <f t="shared" si="11"/>
        <v>0</v>
      </c>
      <c r="AS24">
        <f t="shared" si="12"/>
        <v>0</v>
      </c>
      <c r="AT24">
        <f t="shared" si="13"/>
        <v>0</v>
      </c>
      <c r="AU24">
        <f t="shared" si="14"/>
        <v>0</v>
      </c>
      <c r="AV24">
        <f t="shared" si="29"/>
        <v>0</v>
      </c>
      <c r="AW24">
        <f t="shared" si="29"/>
        <v>0</v>
      </c>
      <c r="BA24">
        <f t="shared" si="16"/>
        <v>0</v>
      </c>
      <c r="BB24">
        <f t="shared" si="17"/>
        <v>0</v>
      </c>
      <c r="BC24">
        <f t="shared" si="18"/>
        <v>0</v>
      </c>
      <c r="BD24">
        <f t="shared" si="19"/>
        <v>397.28625783578713</v>
      </c>
      <c r="BE24">
        <f t="shared" si="20"/>
        <v>0</v>
      </c>
      <c r="BF24">
        <f t="shared" si="21"/>
        <v>0</v>
      </c>
      <c r="BG24">
        <f t="shared" si="22"/>
        <v>0</v>
      </c>
      <c r="BH24">
        <f t="shared" si="23"/>
        <v>0</v>
      </c>
      <c r="BI24">
        <f t="shared" si="30"/>
        <v>0</v>
      </c>
      <c r="BJ24">
        <f t="shared" si="30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</v>
      </c>
      <c r="R25">
        <f t="shared" si="25"/>
        <v>0</v>
      </c>
      <c r="U25">
        <f t="shared" si="26"/>
        <v>1</v>
      </c>
      <c r="W25">
        <f t="shared" si="4"/>
        <v>0</v>
      </c>
      <c r="X25">
        <f t="shared" si="27"/>
        <v>3.8535172140130585</v>
      </c>
      <c r="Y25">
        <f>SQRT((Y$3-$E25)^2+(Y$4-$F25)^2)</f>
        <v>696.85330135839877</v>
      </c>
      <c r="Z25">
        <f t="shared" si="28"/>
        <v>365.26309331222836</v>
      </c>
      <c r="AA25">
        <f t="shared" si="28"/>
        <v>383.66030055415519</v>
      </c>
      <c r="AB25">
        <f t="shared" si="28"/>
        <v>171.87977716704495</v>
      </c>
      <c r="AC25">
        <f t="shared" si="28"/>
        <v>535.41438231341283</v>
      </c>
      <c r="AD25">
        <f t="shared" si="28"/>
        <v>435.72417563019934</v>
      </c>
      <c r="AE25">
        <f t="shared" si="28"/>
        <v>740.95869217763629</v>
      </c>
      <c r="AF25">
        <f t="shared" si="28"/>
        <v>445.22638761738483</v>
      </c>
      <c r="AG25">
        <f t="shared" si="28"/>
        <v>3.8535172140130585</v>
      </c>
      <c r="AH25">
        <f t="shared" si="28"/>
        <v>482.10205615612671</v>
      </c>
      <c r="AN25">
        <f t="shared" si="7"/>
        <v>0</v>
      </c>
      <c r="AO25">
        <f t="shared" si="8"/>
        <v>0</v>
      </c>
      <c r="AP25">
        <f t="shared" si="9"/>
        <v>0</v>
      </c>
      <c r="AQ25">
        <f t="shared" si="10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>
        <f t="shared" si="14"/>
        <v>0</v>
      </c>
      <c r="AV25">
        <f t="shared" si="29"/>
        <v>3.8535172140130585</v>
      </c>
      <c r="AW25">
        <f t="shared" si="29"/>
        <v>0</v>
      </c>
      <c r="BA25">
        <f t="shared" si="16"/>
        <v>0</v>
      </c>
      <c r="BB25">
        <f t="shared" si="17"/>
        <v>0</v>
      </c>
      <c r="BC25">
        <f t="shared" si="18"/>
        <v>0</v>
      </c>
      <c r="BD25">
        <f t="shared" si="19"/>
        <v>0</v>
      </c>
      <c r="BE25">
        <f t="shared" si="20"/>
        <v>0</v>
      </c>
      <c r="BF25">
        <f t="shared" si="21"/>
        <v>0</v>
      </c>
      <c r="BG25">
        <f t="shared" si="22"/>
        <v>0</v>
      </c>
      <c r="BH25">
        <f t="shared" si="23"/>
        <v>0</v>
      </c>
      <c r="BI25">
        <f>AV25*$BQ$4</f>
        <v>76.609428982190906</v>
      </c>
      <c r="BJ25">
        <f t="shared" si="30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1</v>
      </c>
      <c r="R26">
        <f t="shared" si="25"/>
        <v>0</v>
      </c>
      <c r="U26">
        <f t="shared" si="26"/>
        <v>1</v>
      </c>
      <c r="W26">
        <f t="shared" si="4"/>
        <v>0</v>
      </c>
      <c r="X26">
        <f t="shared" si="27"/>
        <v>2.1526032050045628E-2</v>
      </c>
      <c r="Y26">
        <f t="shared" si="28"/>
        <v>694.11154366006565</v>
      </c>
      <c r="Z26">
        <f t="shared" si="28"/>
        <v>362.59711722731834</v>
      </c>
      <c r="AA26">
        <f t="shared" si="28"/>
        <v>381.36101163466185</v>
      </c>
      <c r="AB26">
        <f t="shared" si="28"/>
        <v>168.3150676007852</v>
      </c>
      <c r="AC26">
        <f t="shared" si="28"/>
        <v>532.73552685362711</v>
      </c>
      <c r="AD26">
        <f t="shared" si="28"/>
        <v>433.27416491411708</v>
      </c>
      <c r="AE26">
        <f t="shared" si="28"/>
        <v>738.21435272526492</v>
      </c>
      <c r="AF26">
        <f t="shared" si="28"/>
        <v>443.00480012540032</v>
      </c>
      <c r="AG26">
        <f t="shared" si="28"/>
        <v>2.1526032050045628E-2</v>
      </c>
      <c r="AH26">
        <f t="shared" si="28"/>
        <v>479.81371153462567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0</v>
      </c>
      <c r="AR26">
        <f t="shared" si="11"/>
        <v>0</v>
      </c>
      <c r="AS26">
        <f t="shared" si="12"/>
        <v>0</v>
      </c>
      <c r="AT26">
        <f t="shared" si="13"/>
        <v>0</v>
      </c>
      <c r="AU26">
        <f t="shared" si="14"/>
        <v>0</v>
      </c>
      <c r="AV26">
        <f t="shared" si="29"/>
        <v>2.1526032050045628E-2</v>
      </c>
      <c r="AW26">
        <f t="shared" si="29"/>
        <v>0</v>
      </c>
      <c r="BA26">
        <f t="shared" si="16"/>
        <v>0</v>
      </c>
      <c r="BB26">
        <f t="shared" si="17"/>
        <v>0</v>
      </c>
      <c r="BC26">
        <f t="shared" si="18"/>
        <v>0</v>
      </c>
      <c r="BD26">
        <f t="shared" si="19"/>
        <v>0</v>
      </c>
      <c r="BE26">
        <f t="shared" si="20"/>
        <v>0</v>
      </c>
      <c r="BF26">
        <f t="shared" si="21"/>
        <v>0</v>
      </c>
      <c r="BG26">
        <f t="shared" si="22"/>
        <v>0</v>
      </c>
      <c r="BH26">
        <f t="shared" si="23"/>
        <v>0</v>
      </c>
      <c r="BI26">
        <f t="shared" si="30"/>
        <v>0.42794593407017995</v>
      </c>
      <c r="BJ26">
        <f t="shared" si="30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27"/>
        <v>85.670993655475584</v>
      </c>
      <c r="Y27">
        <f t="shared" si="28"/>
        <v>347.2453977432308</v>
      </c>
      <c r="Z27">
        <f t="shared" si="28"/>
        <v>85.670993655475584</v>
      </c>
      <c r="AA27">
        <f t="shared" si="28"/>
        <v>134.71932523545681</v>
      </c>
      <c r="AB27">
        <f t="shared" si="28"/>
        <v>199.11883334129334</v>
      </c>
      <c r="AC27">
        <f t="shared" si="28"/>
        <v>197.8442369911686</v>
      </c>
      <c r="AD27">
        <f t="shared" si="28"/>
        <v>141.50844020521052</v>
      </c>
      <c r="AE27">
        <f t="shared" si="28"/>
        <v>390.27985320907743</v>
      </c>
      <c r="AF27">
        <f t="shared" si="28"/>
        <v>173.06948453019083</v>
      </c>
      <c r="AG27">
        <f t="shared" si="28"/>
        <v>362.79525670219982</v>
      </c>
      <c r="AH27">
        <f t="shared" si="28"/>
        <v>190.8576187207438</v>
      </c>
      <c r="AN27">
        <f t="shared" si="7"/>
        <v>347.2453977432308</v>
      </c>
      <c r="AO27">
        <f t="shared" si="8"/>
        <v>85.670993655475584</v>
      </c>
      <c r="AP27">
        <f t="shared" si="9"/>
        <v>134.71932523545681</v>
      </c>
      <c r="AQ27">
        <f t="shared" si="10"/>
        <v>199.11883334129334</v>
      </c>
      <c r="AR27">
        <f t="shared" si="11"/>
        <v>197.8442369911686</v>
      </c>
      <c r="AS27">
        <f t="shared" si="12"/>
        <v>141.50844020521052</v>
      </c>
      <c r="AT27">
        <f t="shared" si="13"/>
        <v>390.27985320907743</v>
      </c>
      <c r="AU27">
        <f t="shared" si="14"/>
        <v>173.06948453019083</v>
      </c>
      <c r="AV27">
        <f t="shared" si="29"/>
        <v>362.79525670219982</v>
      </c>
      <c r="AW27">
        <f t="shared" si="29"/>
        <v>190.8576187207438</v>
      </c>
      <c r="BA27">
        <f t="shared" ref="BA27:BI27" si="31">IF(I4&gt;0, AN27*$BQ$5,0)</f>
        <v>11727.213598337245</v>
      </c>
      <c r="BB27">
        <f t="shared" si="31"/>
        <v>2893.2911661581334</v>
      </c>
      <c r="BC27">
        <f t="shared" si="31"/>
        <v>4549.7573564050654</v>
      </c>
      <c r="BD27">
        <f t="shared" si="31"/>
        <v>6724.665338176058</v>
      </c>
      <c r="BE27">
        <f t="shared" si="31"/>
        <v>6681.6195159802328</v>
      </c>
      <c r="BF27">
        <f t="shared" si="31"/>
        <v>4779.0401688236288</v>
      </c>
      <c r="BG27">
        <f t="shared" si="31"/>
        <v>13180.57843662171</v>
      </c>
      <c r="BH27">
        <f t="shared" si="31"/>
        <v>5844.9235774766639</v>
      </c>
      <c r="BI27">
        <f t="shared" si="31"/>
        <v>12252.365317038182</v>
      </c>
      <c r="BJ27">
        <f t="shared" ref="BJ27" si="32">IF(R4&gt;0, AW27*$BQ$5,0)</f>
        <v>6445.6665981883525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79846.133723824401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229.1198444009153</v>
      </c>
      <c r="AN31">
        <f>IF(I$4&gt;0,AN4,0)</f>
        <v>260.92808042745213</v>
      </c>
      <c r="AO31">
        <f>IF(J$4&gt;0,AO3,0)</f>
        <v>78.339132664933445</v>
      </c>
      <c r="AP31">
        <f>IF(J$4&gt;0,AO4,0)</f>
        <v>-34.677073798440588</v>
      </c>
      <c r="AQ31">
        <f>IF(K$4&gt;0,AP3,0)</f>
        <v>126.9879310910694</v>
      </c>
      <c r="AR31">
        <f>IF(K$4&gt;0,AP4,0)</f>
        <v>-44.981795752355254</v>
      </c>
      <c r="AS31">
        <f>IF(L$4&gt;0,AQ3,0)</f>
        <v>-85.244565529804703</v>
      </c>
      <c r="AT31">
        <f>IF(L$4&gt;0,AQ4,0)</f>
        <v>-179.94908679632854</v>
      </c>
      <c r="AU31">
        <f>IF(M$4&gt;0,AR3,0)</f>
        <v>162.08964086631022</v>
      </c>
      <c r="AV31">
        <f>IF(M$4&gt;0,AR4,0)</f>
        <v>113.4428950373194</v>
      </c>
      <c r="AW31">
        <f>IF(N$4&gt;0,AS3,0)</f>
        <v>141.2277160160794</v>
      </c>
      <c r="AX31">
        <f>IF(N$4&gt;0,AS4,0)</f>
        <v>8.909033516227808</v>
      </c>
      <c r="AY31">
        <f>IF(O$4&gt;0,AT3,0)</f>
        <v>249.71639406251654</v>
      </c>
      <c r="AZ31">
        <f>IF(O$4&gt;0,AT4,0)</f>
        <v>299.93346988509461</v>
      </c>
      <c r="BA31">
        <f>IF(P$4&gt;0,AU3,0)</f>
        <v>173.04652482979427</v>
      </c>
      <c r="BB31">
        <f>IF(P$4&gt;0,AU4,0)</f>
        <v>-2.8189927061572422</v>
      </c>
      <c r="BC31">
        <f>IF(Q$4&gt;0,AV3,0)</f>
        <v>-105.85571179794911</v>
      </c>
      <c r="BD31">
        <f>IF(Q$4&gt;0,AV4,0)</f>
        <v>-347.00859724993069</v>
      </c>
      <c r="BE31">
        <f>IF(R$4&gt;0,AW3,0)</f>
        <v>188.12190014243885</v>
      </c>
      <c r="BF31">
        <f>IF(R$4&gt;0,AW4,0)</f>
        <v>32.199088660256912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4" t="s">
        <v>24</v>
      </c>
      <c r="AN32" s="4" t="s">
        <v>25</v>
      </c>
      <c r="AO32" s="4" t="s">
        <v>24</v>
      </c>
      <c r="AP32" s="4" t="s">
        <v>25</v>
      </c>
      <c r="AQ32" s="4" t="s">
        <v>24</v>
      </c>
      <c r="AR32" s="4" t="s">
        <v>25</v>
      </c>
      <c r="AS32" s="4" t="s">
        <v>24</v>
      </c>
      <c r="AT32" s="4" t="s">
        <v>25</v>
      </c>
      <c r="AU32" s="4" t="s">
        <v>24</v>
      </c>
      <c r="AV32" s="4" t="s">
        <v>25</v>
      </c>
      <c r="AW32" s="4" t="s">
        <v>24</v>
      </c>
      <c r="AX32" s="4" t="s">
        <v>25</v>
      </c>
      <c r="AY32" s="4" t="s">
        <v>24</v>
      </c>
      <c r="AZ32" s="4" t="s">
        <v>25</v>
      </c>
      <c r="BA32" s="4" t="s">
        <v>24</v>
      </c>
      <c r="BB32" s="4" t="s">
        <v>25</v>
      </c>
      <c r="BC32" s="4" t="s">
        <v>24</v>
      </c>
      <c r="BD32" s="4" t="s">
        <v>25</v>
      </c>
      <c r="BE32" s="4" t="s">
        <v>24</v>
      </c>
      <c r="BF32" s="4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33">IF(M7=1,$F7,0)</f>
        <v>0</v>
      </c>
      <c r="AW34">
        <f>IF(N7=1,$E7,0)</f>
        <v>138.75050329929246</v>
      </c>
      <c r="AX34">
        <f>IF(N7=1,$F7,0)</f>
        <v>0.99463511999996768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34">IF(I8=1,$E8,0)</f>
        <v>0</v>
      </c>
      <c r="AN35">
        <f t="shared" ref="AN35:AN53" si="35">IF(I8=1,$F8,0)</f>
        <v>0</v>
      </c>
      <c r="AO35">
        <f t="shared" ref="AO35:AO53" si="36">IF(J8=1,$E8,0)</f>
        <v>0</v>
      </c>
      <c r="AP35">
        <f t="shared" ref="AP35:AP53" si="37">IF(J8=1,$F8,0)</f>
        <v>0</v>
      </c>
      <c r="AQ35">
        <f t="shared" ref="AQ35:AQ53" si="38">IF(K8=1,$E8,0)</f>
        <v>0</v>
      </c>
      <c r="AR35">
        <f t="shared" ref="AR35:AR53" si="39">IF(K8=1,$F8,0)</f>
        <v>0</v>
      </c>
      <c r="AS35">
        <f t="shared" ref="AS35:AS53" si="40">IF(L8=1,$E8,0)</f>
        <v>0</v>
      </c>
      <c r="AT35">
        <f t="shared" ref="AT35:AT53" si="41">IF(L8=1,$F8,0)</f>
        <v>0</v>
      </c>
      <c r="AU35">
        <f t="shared" ref="AU35:AU53" si="42">IF(M8=1,$E8,0)</f>
        <v>0</v>
      </c>
      <c r="AV35">
        <f t="shared" si="33"/>
        <v>0</v>
      </c>
      <c r="AW35">
        <f t="shared" ref="AW35:AW53" si="43">IF(N8=1,$E8,0)</f>
        <v>0</v>
      </c>
      <c r="AX35">
        <f t="shared" ref="AX35:AX53" si="44">IF(N8=1,$F8,0)</f>
        <v>0</v>
      </c>
      <c r="AY35">
        <f t="shared" ref="AY35:AY53" si="45">IF(O8=1,$E8,0)</f>
        <v>0</v>
      </c>
      <c r="AZ35">
        <f t="shared" ref="AZ35:AZ53" si="46">IF(O8=1,$F8,0)</f>
        <v>0</v>
      </c>
      <c r="BA35">
        <f t="shared" ref="BA35:BA53" si="47">IF(P8=1,$E8,0)</f>
        <v>0</v>
      </c>
      <c r="BB35">
        <f t="shared" ref="BB35:BB53" si="48">IF(P8=1,$F8,0)</f>
        <v>0</v>
      </c>
      <c r="BC35">
        <f t="shared" ref="BC35:BC53" si="49">IF(Q8=1,$E8,0)</f>
        <v>0</v>
      </c>
      <c r="BD35">
        <f t="shared" ref="BD35:BD53" si="50">IF(Q8=1,$F8,0)</f>
        <v>0</v>
      </c>
      <c r="BE35">
        <f t="shared" ref="BE35:BE53" si="51">IF(R8=1,$E8,0)</f>
        <v>187.15555025761509</v>
      </c>
      <c r="BF35">
        <f t="shared" ref="BF35:BF53" si="52">IF(R8=1,$F8,0)</f>
        <v>25.742837039999788</v>
      </c>
    </row>
    <row r="36" spans="31:58" ht="15.6" x14ac:dyDescent="0.3">
      <c r="AL36" s="3">
        <v>3</v>
      </c>
      <c r="AM36">
        <f t="shared" si="34"/>
        <v>0</v>
      </c>
      <c r="AN36">
        <f t="shared" si="35"/>
        <v>0</v>
      </c>
      <c r="AO36">
        <f t="shared" si="36"/>
        <v>0</v>
      </c>
      <c r="AP36">
        <f t="shared" si="37"/>
        <v>0</v>
      </c>
      <c r="AQ36">
        <f t="shared" si="38"/>
        <v>0</v>
      </c>
      <c r="AR36">
        <f t="shared" si="39"/>
        <v>0</v>
      </c>
      <c r="AS36">
        <f t="shared" si="40"/>
        <v>0</v>
      </c>
      <c r="AT36">
        <f t="shared" si="41"/>
        <v>0</v>
      </c>
      <c r="AU36">
        <f t="shared" si="42"/>
        <v>0</v>
      </c>
      <c r="AV36">
        <f t="shared" si="33"/>
        <v>0</v>
      </c>
      <c r="AW36">
        <f t="shared" si="43"/>
        <v>0</v>
      </c>
      <c r="AX36">
        <f t="shared" si="44"/>
        <v>0</v>
      </c>
      <c r="AY36">
        <f t="shared" si="45"/>
        <v>0</v>
      </c>
      <c r="AZ36">
        <f t="shared" si="46"/>
        <v>0</v>
      </c>
      <c r="BA36">
        <f t="shared" si="47"/>
        <v>0</v>
      </c>
      <c r="BB36">
        <f t="shared" si="48"/>
        <v>0</v>
      </c>
      <c r="BC36">
        <f t="shared" si="49"/>
        <v>0</v>
      </c>
      <c r="BD36">
        <f t="shared" si="50"/>
        <v>0</v>
      </c>
      <c r="BE36">
        <f t="shared" si="51"/>
        <v>197.31262144035065</v>
      </c>
      <c r="BF36">
        <f t="shared" si="52"/>
        <v>36.618670370400125</v>
      </c>
    </row>
    <row r="37" spans="31:58" ht="15.6" x14ac:dyDescent="0.3">
      <c r="AL37" s="3">
        <v>4</v>
      </c>
      <c r="AM37">
        <f t="shared" si="34"/>
        <v>0</v>
      </c>
      <c r="AN37">
        <f t="shared" si="35"/>
        <v>0</v>
      </c>
      <c r="AO37">
        <f t="shared" si="36"/>
        <v>0</v>
      </c>
      <c r="AP37">
        <f t="shared" si="37"/>
        <v>0</v>
      </c>
      <c r="AQ37">
        <f t="shared" si="38"/>
        <v>145.3292280110459</v>
      </c>
      <c r="AR37">
        <f t="shared" si="39"/>
        <v>-52.870402627200185</v>
      </c>
      <c r="AS37">
        <f t="shared" si="40"/>
        <v>0</v>
      </c>
      <c r="AT37">
        <f t="shared" si="41"/>
        <v>0</v>
      </c>
      <c r="AU37">
        <f t="shared" si="42"/>
        <v>0</v>
      </c>
      <c r="AV37">
        <f t="shared" si="33"/>
        <v>0</v>
      </c>
      <c r="AW37">
        <f t="shared" si="43"/>
        <v>0</v>
      </c>
      <c r="AX37">
        <f t="shared" si="44"/>
        <v>0</v>
      </c>
      <c r="AY37">
        <f t="shared" si="45"/>
        <v>0</v>
      </c>
      <c r="AZ37">
        <f t="shared" si="46"/>
        <v>0</v>
      </c>
      <c r="BA37">
        <f t="shared" si="47"/>
        <v>0</v>
      </c>
      <c r="BB37">
        <f t="shared" si="48"/>
        <v>0</v>
      </c>
      <c r="BC37">
        <f t="shared" si="49"/>
        <v>0</v>
      </c>
      <c r="BD37">
        <f t="shared" si="50"/>
        <v>0</v>
      </c>
      <c r="BE37">
        <f t="shared" si="51"/>
        <v>0</v>
      </c>
      <c r="BF37">
        <f t="shared" si="52"/>
        <v>0</v>
      </c>
    </row>
    <row r="38" spans="31:58" ht="15.6" x14ac:dyDescent="0.3">
      <c r="AL38" s="3">
        <v>5</v>
      </c>
      <c r="AM38">
        <f t="shared" si="34"/>
        <v>0</v>
      </c>
      <c r="AN38">
        <f t="shared" si="35"/>
        <v>0</v>
      </c>
      <c r="AO38">
        <f t="shared" si="36"/>
        <v>0</v>
      </c>
      <c r="AP38">
        <f t="shared" si="37"/>
        <v>0</v>
      </c>
      <c r="AQ38">
        <f t="shared" si="38"/>
        <v>0</v>
      </c>
      <c r="AR38">
        <f t="shared" si="39"/>
        <v>0</v>
      </c>
      <c r="AS38">
        <f t="shared" si="40"/>
        <v>0</v>
      </c>
      <c r="AT38">
        <f t="shared" si="41"/>
        <v>0</v>
      </c>
      <c r="AU38">
        <f t="shared" si="42"/>
        <v>178.22108152485387</v>
      </c>
      <c r="AV38">
        <f t="shared" si="33"/>
        <v>125.25424842719976</v>
      </c>
      <c r="AW38">
        <f t="shared" si="43"/>
        <v>0</v>
      </c>
      <c r="AX38">
        <f t="shared" si="44"/>
        <v>0</v>
      </c>
      <c r="AY38">
        <f t="shared" si="45"/>
        <v>0</v>
      </c>
      <c r="AZ38">
        <f t="shared" si="46"/>
        <v>0</v>
      </c>
      <c r="BA38">
        <f t="shared" si="47"/>
        <v>0</v>
      </c>
      <c r="BB38">
        <f t="shared" si="48"/>
        <v>0</v>
      </c>
      <c r="BC38">
        <f t="shared" si="49"/>
        <v>0</v>
      </c>
      <c r="BD38">
        <f t="shared" si="50"/>
        <v>0</v>
      </c>
      <c r="BE38">
        <f t="shared" si="51"/>
        <v>0</v>
      </c>
      <c r="BF38">
        <f t="shared" si="52"/>
        <v>0</v>
      </c>
    </row>
    <row r="39" spans="31:58" ht="15.6" x14ac:dyDescent="0.3">
      <c r="AL39" s="3">
        <v>6</v>
      </c>
      <c r="AM39">
        <f t="shared" si="34"/>
        <v>0</v>
      </c>
      <c r="AN39">
        <f t="shared" si="35"/>
        <v>0</v>
      </c>
      <c r="AO39">
        <f t="shared" si="36"/>
        <v>97.242455849967683</v>
      </c>
      <c r="AP39">
        <f t="shared" si="37"/>
        <v>-41.176516080000013</v>
      </c>
      <c r="AQ39">
        <f t="shared" si="38"/>
        <v>0</v>
      </c>
      <c r="AR39">
        <f t="shared" si="39"/>
        <v>0</v>
      </c>
      <c r="AS39">
        <f t="shared" si="40"/>
        <v>0</v>
      </c>
      <c r="AT39">
        <f t="shared" si="41"/>
        <v>0</v>
      </c>
      <c r="AU39">
        <f t="shared" si="42"/>
        <v>0</v>
      </c>
      <c r="AV39">
        <f t="shared" si="33"/>
        <v>0</v>
      </c>
      <c r="AW39">
        <f t="shared" si="43"/>
        <v>0</v>
      </c>
      <c r="AX39">
        <f t="shared" si="44"/>
        <v>0</v>
      </c>
      <c r="AY39">
        <f t="shared" si="45"/>
        <v>0</v>
      </c>
      <c r="AZ39">
        <f t="shared" si="46"/>
        <v>0</v>
      </c>
      <c r="BA39">
        <f t="shared" si="47"/>
        <v>0</v>
      </c>
      <c r="BB39">
        <f t="shared" si="48"/>
        <v>0</v>
      </c>
      <c r="BC39">
        <f t="shared" si="49"/>
        <v>0</v>
      </c>
      <c r="BD39">
        <f t="shared" si="50"/>
        <v>0</v>
      </c>
      <c r="BE39">
        <f t="shared" si="51"/>
        <v>0</v>
      </c>
      <c r="BF39">
        <f t="shared" si="52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34"/>
        <v>0</v>
      </c>
      <c r="AN40">
        <f t="shared" si="35"/>
        <v>0</v>
      </c>
      <c r="AO40">
        <f t="shared" si="36"/>
        <v>0</v>
      </c>
      <c r="AP40">
        <f t="shared" si="37"/>
        <v>0</v>
      </c>
      <c r="AQ40">
        <f t="shared" si="38"/>
        <v>0</v>
      </c>
      <c r="AR40">
        <f t="shared" si="39"/>
        <v>0</v>
      </c>
      <c r="AS40">
        <f t="shared" si="40"/>
        <v>0</v>
      </c>
      <c r="AT40">
        <f t="shared" si="41"/>
        <v>0</v>
      </c>
      <c r="AU40">
        <f t="shared" si="42"/>
        <v>0</v>
      </c>
      <c r="AV40">
        <f t="shared" si="33"/>
        <v>0</v>
      </c>
      <c r="AW40">
        <f t="shared" si="43"/>
        <v>0</v>
      </c>
      <c r="AX40">
        <f t="shared" si="44"/>
        <v>0</v>
      </c>
      <c r="AY40">
        <f t="shared" si="45"/>
        <v>0</v>
      </c>
      <c r="AZ40">
        <f t="shared" si="46"/>
        <v>0</v>
      </c>
      <c r="BA40">
        <f t="shared" si="47"/>
        <v>177.1303169836857</v>
      </c>
      <c r="BB40">
        <f t="shared" si="48"/>
        <v>-5.4964396800000443</v>
      </c>
      <c r="BC40">
        <f t="shared" si="49"/>
        <v>0</v>
      </c>
      <c r="BD40">
        <f t="shared" si="50"/>
        <v>0</v>
      </c>
      <c r="BE40">
        <f t="shared" si="51"/>
        <v>0</v>
      </c>
      <c r="BF40">
        <f t="shared" si="52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34"/>
        <v>0</v>
      </c>
      <c r="AN41">
        <f t="shared" si="35"/>
        <v>0</v>
      </c>
      <c r="AO41">
        <f t="shared" si="36"/>
        <v>0</v>
      </c>
      <c r="AP41">
        <f t="shared" si="37"/>
        <v>0</v>
      </c>
      <c r="AQ41">
        <f t="shared" si="38"/>
        <v>0</v>
      </c>
      <c r="AR41">
        <f t="shared" si="39"/>
        <v>0</v>
      </c>
      <c r="AS41">
        <f t="shared" si="40"/>
        <v>0</v>
      </c>
      <c r="AT41">
        <f t="shared" si="41"/>
        <v>0</v>
      </c>
      <c r="AU41">
        <f t="shared" si="42"/>
        <v>0</v>
      </c>
      <c r="AV41">
        <f t="shared" si="33"/>
        <v>0</v>
      </c>
      <c r="AW41">
        <f t="shared" si="43"/>
        <v>0</v>
      </c>
      <c r="AX41">
        <f t="shared" si="44"/>
        <v>0</v>
      </c>
      <c r="AY41">
        <f t="shared" si="45"/>
        <v>0</v>
      </c>
      <c r="AZ41">
        <f t="shared" si="46"/>
        <v>0</v>
      </c>
      <c r="BA41">
        <f t="shared" si="47"/>
        <v>175.1681896325675</v>
      </c>
      <c r="BB41">
        <f t="shared" si="48"/>
        <v>-1.8056999999999368</v>
      </c>
      <c r="BC41">
        <f t="shared" si="49"/>
        <v>0</v>
      </c>
      <c r="BD41">
        <f t="shared" si="50"/>
        <v>0</v>
      </c>
      <c r="BE41">
        <f t="shared" si="51"/>
        <v>0</v>
      </c>
      <c r="BF41">
        <f t="shared" si="52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34"/>
        <v>0</v>
      </c>
      <c r="AN42">
        <f t="shared" si="35"/>
        <v>0</v>
      </c>
      <c r="AO42">
        <f t="shared" si="36"/>
        <v>0</v>
      </c>
      <c r="AP42">
        <f t="shared" si="37"/>
        <v>0</v>
      </c>
      <c r="AQ42">
        <f t="shared" si="38"/>
        <v>0</v>
      </c>
      <c r="AR42">
        <f t="shared" si="39"/>
        <v>0</v>
      </c>
      <c r="AS42">
        <f t="shared" si="40"/>
        <v>0</v>
      </c>
      <c r="AT42">
        <f t="shared" si="41"/>
        <v>0</v>
      </c>
      <c r="AU42">
        <f t="shared" si="42"/>
        <v>0</v>
      </c>
      <c r="AV42">
        <f t="shared" si="33"/>
        <v>0</v>
      </c>
      <c r="AW42">
        <f t="shared" si="43"/>
        <v>0</v>
      </c>
      <c r="AX42">
        <f t="shared" si="44"/>
        <v>0</v>
      </c>
      <c r="AY42">
        <f t="shared" si="45"/>
        <v>0</v>
      </c>
      <c r="AZ42">
        <f t="shared" si="46"/>
        <v>0</v>
      </c>
      <c r="BA42">
        <f t="shared" si="47"/>
        <v>0</v>
      </c>
      <c r="BB42">
        <f t="shared" si="48"/>
        <v>0</v>
      </c>
      <c r="BC42">
        <f t="shared" si="49"/>
        <v>0</v>
      </c>
      <c r="BD42">
        <f t="shared" si="50"/>
        <v>0</v>
      </c>
      <c r="BE42">
        <f t="shared" si="51"/>
        <v>202.49217255065452</v>
      </c>
      <c r="BF42">
        <f t="shared" si="52"/>
        <v>46.062665829600043</v>
      </c>
    </row>
    <row r="43" spans="31:58" ht="15.6" x14ac:dyDescent="0.3">
      <c r="AL43" s="3">
        <v>10</v>
      </c>
      <c r="AM43">
        <f t="shared" si="34"/>
        <v>0</v>
      </c>
      <c r="AN43">
        <f t="shared" si="35"/>
        <v>0</v>
      </c>
      <c r="AO43">
        <f t="shared" si="36"/>
        <v>0</v>
      </c>
      <c r="AP43">
        <f t="shared" si="37"/>
        <v>0</v>
      </c>
      <c r="AQ43">
        <f t="shared" si="38"/>
        <v>0</v>
      </c>
      <c r="AR43">
        <f t="shared" si="39"/>
        <v>0</v>
      </c>
      <c r="AS43">
        <f t="shared" si="40"/>
        <v>0</v>
      </c>
      <c r="AT43">
        <f t="shared" si="41"/>
        <v>0</v>
      </c>
      <c r="AU43">
        <f t="shared" si="42"/>
        <v>0</v>
      </c>
      <c r="AV43">
        <f t="shared" si="33"/>
        <v>0</v>
      </c>
      <c r="AW43">
        <f t="shared" si="43"/>
        <v>152.48255061688815</v>
      </c>
      <c r="AX43">
        <f t="shared" si="44"/>
        <v>25.432145519999786</v>
      </c>
      <c r="AY43">
        <f t="shared" si="45"/>
        <v>0</v>
      </c>
      <c r="AZ43">
        <f t="shared" si="46"/>
        <v>0</v>
      </c>
      <c r="BA43">
        <f t="shared" si="47"/>
        <v>0</v>
      </c>
      <c r="BB43">
        <f t="shared" si="48"/>
        <v>0</v>
      </c>
      <c r="BC43">
        <f t="shared" si="49"/>
        <v>0</v>
      </c>
      <c r="BD43">
        <f t="shared" si="50"/>
        <v>0</v>
      </c>
      <c r="BE43">
        <f t="shared" si="51"/>
        <v>0</v>
      </c>
      <c r="BF43">
        <f t="shared" si="52"/>
        <v>0</v>
      </c>
    </row>
    <row r="44" spans="31:58" ht="15.6" x14ac:dyDescent="0.3">
      <c r="AL44" s="3">
        <v>11</v>
      </c>
      <c r="AM44">
        <f t="shared" si="34"/>
        <v>223.4416511504169</v>
      </c>
      <c r="AN44">
        <f t="shared" si="35"/>
        <v>280.09700485680008</v>
      </c>
      <c r="AO44">
        <f t="shared" si="36"/>
        <v>0</v>
      </c>
      <c r="AP44">
        <f t="shared" si="37"/>
        <v>0</v>
      </c>
      <c r="AQ44">
        <f t="shared" si="38"/>
        <v>0</v>
      </c>
      <c r="AR44">
        <f t="shared" si="39"/>
        <v>0</v>
      </c>
      <c r="AS44">
        <f t="shared" si="40"/>
        <v>0</v>
      </c>
      <c r="AT44">
        <f t="shared" si="41"/>
        <v>0</v>
      </c>
      <c r="AU44">
        <f t="shared" si="42"/>
        <v>0</v>
      </c>
      <c r="AV44">
        <f t="shared" si="33"/>
        <v>0</v>
      </c>
      <c r="AW44">
        <f t="shared" si="43"/>
        <v>0</v>
      </c>
      <c r="AX44">
        <f t="shared" si="44"/>
        <v>0</v>
      </c>
      <c r="AY44">
        <f t="shared" si="45"/>
        <v>0</v>
      </c>
      <c r="AZ44">
        <f t="shared" si="46"/>
        <v>0</v>
      </c>
      <c r="BA44">
        <f t="shared" si="47"/>
        <v>0</v>
      </c>
      <c r="BB44">
        <f t="shared" si="48"/>
        <v>0</v>
      </c>
      <c r="BC44">
        <f t="shared" si="49"/>
        <v>0</v>
      </c>
      <c r="BD44">
        <f t="shared" si="50"/>
        <v>0</v>
      </c>
      <c r="BE44">
        <f t="shared" si="51"/>
        <v>0</v>
      </c>
      <c r="BF44">
        <f t="shared" si="52"/>
        <v>0</v>
      </c>
    </row>
    <row r="45" spans="31:58" ht="15.6" x14ac:dyDescent="0.3">
      <c r="AL45" s="3">
        <v>12</v>
      </c>
      <c r="AM45">
        <f t="shared" si="34"/>
        <v>235.50617196959516</v>
      </c>
      <c r="AN45">
        <f t="shared" si="35"/>
        <v>252.50445762959995</v>
      </c>
      <c r="AO45">
        <f t="shared" si="36"/>
        <v>0</v>
      </c>
      <c r="AP45">
        <f t="shared" si="37"/>
        <v>0</v>
      </c>
      <c r="AQ45">
        <f t="shared" si="38"/>
        <v>0</v>
      </c>
      <c r="AR45">
        <f t="shared" si="39"/>
        <v>0</v>
      </c>
      <c r="AS45">
        <f t="shared" si="40"/>
        <v>0</v>
      </c>
      <c r="AT45">
        <f t="shared" si="41"/>
        <v>0</v>
      </c>
      <c r="AU45">
        <f t="shared" si="42"/>
        <v>0</v>
      </c>
      <c r="AV45">
        <f t="shared" si="33"/>
        <v>0</v>
      </c>
      <c r="AW45">
        <f t="shared" si="43"/>
        <v>0</v>
      </c>
      <c r="AX45">
        <f t="shared" si="44"/>
        <v>0</v>
      </c>
      <c r="AY45">
        <f t="shared" si="45"/>
        <v>0</v>
      </c>
      <c r="AZ45">
        <f t="shared" si="46"/>
        <v>0</v>
      </c>
      <c r="BA45">
        <f t="shared" si="47"/>
        <v>0</v>
      </c>
      <c r="BB45">
        <f t="shared" si="48"/>
        <v>0</v>
      </c>
      <c r="BC45">
        <f t="shared" si="49"/>
        <v>0</v>
      </c>
      <c r="BD45">
        <f t="shared" si="50"/>
        <v>0</v>
      </c>
      <c r="BE45">
        <f t="shared" si="51"/>
        <v>0</v>
      </c>
      <c r="BF45">
        <f t="shared" si="52"/>
        <v>0</v>
      </c>
    </row>
    <row r="46" spans="31:58" ht="15.6" x14ac:dyDescent="0.3">
      <c r="AL46" s="3">
        <v>13</v>
      </c>
      <c r="AM46">
        <f t="shared" si="34"/>
        <v>234.63561711998963</v>
      </c>
      <c r="AN46">
        <f t="shared" si="35"/>
        <v>258.67698917040008</v>
      </c>
      <c r="AO46">
        <f t="shared" si="36"/>
        <v>0</v>
      </c>
      <c r="AP46">
        <f t="shared" si="37"/>
        <v>0</v>
      </c>
      <c r="AQ46">
        <f t="shared" si="38"/>
        <v>0</v>
      </c>
      <c r="AR46">
        <f t="shared" si="39"/>
        <v>0</v>
      </c>
      <c r="AS46">
        <f t="shared" si="40"/>
        <v>0</v>
      </c>
      <c r="AT46">
        <f t="shared" si="41"/>
        <v>0</v>
      </c>
      <c r="AU46">
        <f t="shared" si="42"/>
        <v>0</v>
      </c>
      <c r="AV46">
        <f t="shared" si="33"/>
        <v>0</v>
      </c>
      <c r="AW46">
        <f t="shared" si="43"/>
        <v>0</v>
      </c>
      <c r="AX46">
        <f t="shared" si="44"/>
        <v>0</v>
      </c>
      <c r="AY46">
        <f t="shared" si="45"/>
        <v>0</v>
      </c>
      <c r="AZ46">
        <f t="shared" si="46"/>
        <v>0</v>
      </c>
      <c r="BA46">
        <f t="shared" si="47"/>
        <v>0</v>
      </c>
      <c r="BB46">
        <f t="shared" si="48"/>
        <v>0</v>
      </c>
      <c r="BC46">
        <f t="shared" si="49"/>
        <v>0</v>
      </c>
      <c r="BD46">
        <f t="shared" si="50"/>
        <v>0</v>
      </c>
      <c r="BE46">
        <f t="shared" si="51"/>
        <v>0</v>
      </c>
      <c r="BF46">
        <f t="shared" si="52"/>
        <v>0</v>
      </c>
    </row>
    <row r="47" spans="31:58" ht="15.6" x14ac:dyDescent="0.3">
      <c r="AL47" s="3">
        <v>14</v>
      </c>
      <c r="AM47">
        <f t="shared" si="34"/>
        <v>0</v>
      </c>
      <c r="AN47">
        <f t="shared" si="35"/>
        <v>0</v>
      </c>
      <c r="AO47">
        <f t="shared" si="36"/>
        <v>0</v>
      </c>
      <c r="AP47">
        <f t="shared" si="37"/>
        <v>0</v>
      </c>
      <c r="AQ47">
        <f t="shared" si="38"/>
        <v>0</v>
      </c>
      <c r="AR47">
        <f t="shared" si="39"/>
        <v>0</v>
      </c>
      <c r="AS47">
        <f t="shared" si="40"/>
        <v>0</v>
      </c>
      <c r="AT47">
        <f t="shared" si="41"/>
        <v>0</v>
      </c>
      <c r="AU47">
        <f t="shared" si="42"/>
        <v>0</v>
      </c>
      <c r="AV47">
        <f t="shared" si="33"/>
        <v>0</v>
      </c>
      <c r="AW47">
        <f t="shared" si="43"/>
        <v>0</v>
      </c>
      <c r="AX47">
        <f t="shared" si="44"/>
        <v>0</v>
      </c>
      <c r="AY47">
        <f t="shared" si="45"/>
        <v>262.61113273228921</v>
      </c>
      <c r="AZ47">
        <f>IF(O20=1,$F20,0)</f>
        <v>315.19845497040012</v>
      </c>
      <c r="BA47">
        <f t="shared" si="47"/>
        <v>0</v>
      </c>
      <c r="BB47">
        <f t="shared" si="48"/>
        <v>0</v>
      </c>
      <c r="BC47">
        <f t="shared" si="49"/>
        <v>0</v>
      </c>
      <c r="BD47">
        <f t="shared" si="50"/>
        <v>0</v>
      </c>
      <c r="BE47">
        <f t="shared" si="51"/>
        <v>0</v>
      </c>
      <c r="BF47">
        <f t="shared" si="52"/>
        <v>0</v>
      </c>
    </row>
    <row r="48" spans="31:58" ht="15.6" x14ac:dyDescent="0.3">
      <c r="AL48" s="3">
        <v>15</v>
      </c>
      <c r="AM48">
        <f t="shared" si="34"/>
        <v>0</v>
      </c>
      <c r="AN48">
        <f t="shared" si="35"/>
        <v>0</v>
      </c>
      <c r="AO48">
        <f t="shared" si="36"/>
        <v>0</v>
      </c>
      <c r="AP48">
        <f t="shared" si="37"/>
        <v>0</v>
      </c>
      <c r="AQ48">
        <f t="shared" si="38"/>
        <v>0</v>
      </c>
      <c r="AR48">
        <f t="shared" si="39"/>
        <v>0</v>
      </c>
      <c r="AS48">
        <f t="shared" si="40"/>
        <v>0</v>
      </c>
      <c r="AT48">
        <f t="shared" si="41"/>
        <v>0</v>
      </c>
      <c r="AU48">
        <f t="shared" si="42"/>
        <v>0</v>
      </c>
      <c r="AV48">
        <f t="shared" si="33"/>
        <v>0</v>
      </c>
      <c r="AW48">
        <f t="shared" si="43"/>
        <v>0</v>
      </c>
      <c r="AX48">
        <f t="shared" si="44"/>
        <v>0</v>
      </c>
      <c r="AY48">
        <f t="shared" si="45"/>
        <v>0</v>
      </c>
      <c r="AZ48">
        <f t="shared" si="46"/>
        <v>0</v>
      </c>
      <c r="BA48">
        <f t="shared" si="47"/>
        <v>0</v>
      </c>
      <c r="BB48">
        <f t="shared" si="48"/>
        <v>0</v>
      </c>
      <c r="BC48">
        <f t="shared" si="49"/>
        <v>-107.14172175511503</v>
      </c>
      <c r="BD48">
        <f t="shared" si="50"/>
        <v>-353.67113142719995</v>
      </c>
      <c r="BE48">
        <f t="shared" si="51"/>
        <v>0</v>
      </c>
      <c r="BF48">
        <f t="shared" si="52"/>
        <v>0</v>
      </c>
    </row>
    <row r="49" spans="31:58" ht="15.6" x14ac:dyDescent="0.3">
      <c r="AL49" s="3">
        <v>16</v>
      </c>
      <c r="AM49">
        <f t="shared" si="34"/>
        <v>0</v>
      </c>
      <c r="AN49">
        <f t="shared" si="35"/>
        <v>0</v>
      </c>
      <c r="AO49">
        <f t="shared" si="36"/>
        <v>0</v>
      </c>
      <c r="AP49">
        <f t="shared" si="37"/>
        <v>0</v>
      </c>
      <c r="AQ49">
        <f t="shared" si="38"/>
        <v>0</v>
      </c>
      <c r="AR49">
        <f t="shared" si="39"/>
        <v>0</v>
      </c>
      <c r="AS49">
        <f t="shared" si="40"/>
        <v>0</v>
      </c>
      <c r="AT49">
        <f t="shared" si="41"/>
        <v>0</v>
      </c>
      <c r="AU49">
        <f t="shared" si="42"/>
        <v>0</v>
      </c>
      <c r="AV49">
        <f t="shared" si="33"/>
        <v>0</v>
      </c>
      <c r="AW49">
        <f t="shared" si="43"/>
        <v>0</v>
      </c>
      <c r="AX49">
        <f t="shared" si="44"/>
        <v>0</v>
      </c>
      <c r="AY49">
        <f t="shared" si="45"/>
        <v>0</v>
      </c>
      <c r="AZ49">
        <f t="shared" si="46"/>
        <v>0</v>
      </c>
      <c r="BA49">
        <f t="shared" si="47"/>
        <v>0</v>
      </c>
      <c r="BB49">
        <f t="shared" si="48"/>
        <v>0</v>
      </c>
      <c r="BC49">
        <f t="shared" si="49"/>
        <v>-95.561312729579242</v>
      </c>
      <c r="BD49">
        <f t="shared" si="50"/>
        <v>-335.71981877040008</v>
      </c>
      <c r="BE49">
        <f t="shared" si="51"/>
        <v>0</v>
      </c>
      <c r="BF49">
        <f t="shared" si="52"/>
        <v>0</v>
      </c>
    </row>
    <row r="50" spans="31:58" ht="15.6" x14ac:dyDescent="0.3">
      <c r="AE50" s="116" t="s">
        <v>49</v>
      </c>
      <c r="AL50" s="3">
        <v>17</v>
      </c>
      <c r="AM50">
        <f t="shared" si="34"/>
        <v>0</v>
      </c>
      <c r="AN50">
        <f t="shared" si="35"/>
        <v>0</v>
      </c>
      <c r="AO50">
        <f t="shared" si="36"/>
        <v>0</v>
      </c>
      <c r="AP50">
        <f t="shared" si="37"/>
        <v>0</v>
      </c>
      <c r="AQ50">
        <f t="shared" si="38"/>
        <v>0</v>
      </c>
      <c r="AR50">
        <f t="shared" si="39"/>
        <v>0</v>
      </c>
      <c r="AS50">
        <f t="shared" si="40"/>
        <v>0</v>
      </c>
      <c r="AT50">
        <f t="shared" si="41"/>
        <v>0</v>
      </c>
      <c r="AU50">
        <f t="shared" si="42"/>
        <v>0</v>
      </c>
      <c r="AV50">
        <f t="shared" si="33"/>
        <v>0</v>
      </c>
      <c r="AW50">
        <f t="shared" si="43"/>
        <v>0</v>
      </c>
      <c r="AX50">
        <f t="shared" si="44"/>
        <v>0</v>
      </c>
      <c r="AY50">
        <f t="shared" si="45"/>
        <v>0</v>
      </c>
      <c r="AZ50">
        <f t="shared" si="46"/>
        <v>0</v>
      </c>
      <c r="BA50">
        <f t="shared" si="47"/>
        <v>0</v>
      </c>
      <c r="BB50">
        <f t="shared" si="48"/>
        <v>0</v>
      </c>
      <c r="BC50">
        <f t="shared" si="49"/>
        <v>-110.4007282802485</v>
      </c>
      <c r="BD50">
        <f t="shared" si="50"/>
        <v>-349.53005905680021</v>
      </c>
      <c r="BE50">
        <f t="shared" si="51"/>
        <v>0</v>
      </c>
      <c r="BF50">
        <f t="shared" si="52"/>
        <v>0</v>
      </c>
    </row>
    <row r="51" spans="31:58" ht="15.6" x14ac:dyDescent="0.3">
      <c r="AE51" s="116"/>
      <c r="AL51" s="3">
        <v>18</v>
      </c>
      <c r="AM51">
        <f t="shared" si="34"/>
        <v>0</v>
      </c>
      <c r="AN51">
        <f t="shared" si="35"/>
        <v>0</v>
      </c>
      <c r="AO51">
        <f t="shared" si="36"/>
        <v>0</v>
      </c>
      <c r="AP51">
        <f t="shared" si="37"/>
        <v>0</v>
      </c>
      <c r="AQ51">
        <f t="shared" si="38"/>
        <v>0</v>
      </c>
      <c r="AR51">
        <f t="shared" si="39"/>
        <v>0</v>
      </c>
      <c r="AS51">
        <f t="shared" si="40"/>
        <v>-94.533312502294947</v>
      </c>
      <c r="AT51">
        <f t="shared" si="41"/>
        <v>-197.64294017039998</v>
      </c>
      <c r="AU51">
        <f t="shared" si="42"/>
        <v>0</v>
      </c>
      <c r="AV51">
        <f t="shared" si="33"/>
        <v>0</v>
      </c>
      <c r="AW51">
        <f t="shared" si="43"/>
        <v>0</v>
      </c>
      <c r="AX51">
        <f t="shared" si="44"/>
        <v>0</v>
      </c>
      <c r="AY51">
        <f t="shared" si="45"/>
        <v>0</v>
      </c>
      <c r="AZ51">
        <f t="shared" si="46"/>
        <v>0</v>
      </c>
      <c r="BA51">
        <f t="shared" si="47"/>
        <v>0</v>
      </c>
      <c r="BB51">
        <f t="shared" si="48"/>
        <v>0</v>
      </c>
      <c r="BC51">
        <f t="shared" si="49"/>
        <v>0</v>
      </c>
      <c r="BD51">
        <f t="shared" si="50"/>
        <v>0</v>
      </c>
      <c r="BE51">
        <f t="shared" si="51"/>
        <v>0</v>
      </c>
      <c r="BF51">
        <f t="shared" si="52"/>
        <v>0</v>
      </c>
    </row>
    <row r="52" spans="31:58" ht="15.6" x14ac:dyDescent="0.3">
      <c r="AE52" s="116"/>
      <c r="AL52" s="3">
        <v>19</v>
      </c>
      <c r="AM52">
        <f t="shared" si="34"/>
        <v>0</v>
      </c>
      <c r="AN52">
        <f t="shared" si="35"/>
        <v>0</v>
      </c>
      <c r="AO52">
        <f t="shared" si="36"/>
        <v>0</v>
      </c>
      <c r="AP52">
        <f t="shared" si="37"/>
        <v>0</v>
      </c>
      <c r="AQ52">
        <f t="shared" si="38"/>
        <v>0</v>
      </c>
      <c r="AR52">
        <f t="shared" si="39"/>
        <v>0</v>
      </c>
      <c r="AS52">
        <f t="shared" si="40"/>
        <v>0</v>
      </c>
      <c r="AT52">
        <f t="shared" si="41"/>
        <v>0</v>
      </c>
      <c r="AU52">
        <f t="shared" si="42"/>
        <v>0</v>
      </c>
      <c r="AV52">
        <f t="shared" si="33"/>
        <v>0</v>
      </c>
      <c r="AW52">
        <f t="shared" si="43"/>
        <v>0</v>
      </c>
      <c r="AX52">
        <f t="shared" si="44"/>
        <v>0</v>
      </c>
      <c r="AY52">
        <f t="shared" si="45"/>
        <v>0</v>
      </c>
      <c r="AZ52">
        <f t="shared" si="46"/>
        <v>0</v>
      </c>
      <c r="BA52">
        <f t="shared" si="47"/>
        <v>0</v>
      </c>
      <c r="BB52">
        <f t="shared" si="48"/>
        <v>0</v>
      </c>
      <c r="BC52">
        <f t="shared" si="49"/>
        <v>-104.79527278289937</v>
      </c>
      <c r="BD52">
        <f t="shared" si="50"/>
        <v>-350.71333260000029</v>
      </c>
      <c r="BE52">
        <f t="shared" si="51"/>
        <v>0</v>
      </c>
      <c r="BF52">
        <f t="shared" si="52"/>
        <v>0</v>
      </c>
    </row>
    <row r="53" spans="31:58" ht="15.6" x14ac:dyDescent="0.3">
      <c r="AE53">
        <f>AM29</f>
        <v>79846.133723824401</v>
      </c>
      <c r="AL53" s="3">
        <v>20</v>
      </c>
      <c r="AM53">
        <f t="shared" si="34"/>
        <v>0</v>
      </c>
      <c r="AN53">
        <f t="shared" si="35"/>
        <v>0</v>
      </c>
      <c r="AO53">
        <f t="shared" si="36"/>
        <v>0</v>
      </c>
      <c r="AP53">
        <f t="shared" si="37"/>
        <v>0</v>
      </c>
      <c r="AQ53">
        <f t="shared" si="38"/>
        <v>0</v>
      </c>
      <c r="AR53">
        <f t="shared" si="39"/>
        <v>0</v>
      </c>
      <c r="AS53">
        <f t="shared" si="40"/>
        <v>0</v>
      </c>
      <c r="AT53">
        <f t="shared" si="41"/>
        <v>0</v>
      </c>
      <c r="AU53">
        <f t="shared" si="42"/>
        <v>0</v>
      </c>
      <c r="AV53">
        <f t="shared" si="33"/>
        <v>0</v>
      </c>
      <c r="AW53">
        <f t="shared" si="43"/>
        <v>0</v>
      </c>
      <c r="AX53">
        <f t="shared" si="44"/>
        <v>0</v>
      </c>
      <c r="AY53">
        <f t="shared" si="45"/>
        <v>0</v>
      </c>
      <c r="AZ53">
        <f t="shared" si="46"/>
        <v>0</v>
      </c>
      <c r="BA53">
        <f t="shared" si="47"/>
        <v>0</v>
      </c>
      <c r="BB53">
        <f t="shared" si="48"/>
        <v>0</v>
      </c>
      <c r="BC53">
        <f t="shared" si="49"/>
        <v>-105.87265507952158</v>
      </c>
      <c r="BD53">
        <f t="shared" si="50"/>
        <v>-346.9953196272001</v>
      </c>
      <c r="BE53">
        <f t="shared" si="51"/>
        <v>0</v>
      </c>
      <c r="BF53">
        <f t="shared" si="52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53">IF(I$4&gt;0,AM$31+$AK$3*COS($AL58),0)</f>
        <v>249.1198444009153</v>
      </c>
      <c r="AN58">
        <f t="shared" ref="AN58:AN82" si="54">IF(I$4&gt;0,AN$31+$AK$3*SIN($AL58),0)</f>
        <v>260.92808042745213</v>
      </c>
      <c r="AO58">
        <f t="shared" ref="AO58:AO82" si="55">IF(J$4&gt;0,AO$31+$AK$3*COS($AL58),0)</f>
        <v>98.339132664933445</v>
      </c>
      <c r="AP58">
        <f t="shared" ref="AP58:AP82" si="56">IF(J$4&gt;0,AP$31+$AK$3*SIN($AL58),0)</f>
        <v>-34.677073798440588</v>
      </c>
      <c r="AQ58">
        <f t="shared" ref="AQ58:AQ82" si="57">IF(K$4&gt;0,AQ$31+$AK$3*COS($AL58),0)</f>
        <v>146.98793109106941</v>
      </c>
      <c r="AR58">
        <f t="shared" ref="AR58:AR82" si="58">IF(K$4&gt;0,AR$31+$AK$3*SIN($AL58),0)</f>
        <v>-44.981795752355254</v>
      </c>
      <c r="AS58">
        <f t="shared" ref="AS58:AS82" si="59">IF(L$4&gt;0,AS$31+$AK$3*COS($AL58),0)</f>
        <v>-65.244565529804703</v>
      </c>
      <c r="AT58">
        <f t="shared" ref="AT58:AT82" si="60">IF(L$4&gt;0,AT$31+$AK$3*SIN($AL58),0)</f>
        <v>-179.94908679632854</v>
      </c>
      <c r="AU58">
        <f t="shared" ref="AU58:AU82" si="61">IF(M$4&gt;0,AU$31+$AK$3*COS($AL58),0)</f>
        <v>182.08964086631022</v>
      </c>
      <c r="AV58">
        <f t="shared" ref="AV58:AV82" si="62">IF(M$4&gt;0,AV$31+$AK$3*SIN($AL58),0)</f>
        <v>113.4428950373194</v>
      </c>
      <c r="AW58">
        <f t="shared" ref="AW58:AW82" si="63">IF(N$4&gt;0,AW$31+$AK$3*COS($AL58),0)</f>
        <v>161.2277160160794</v>
      </c>
      <c r="AX58">
        <f t="shared" ref="AX58:AX82" si="64">IF(N$4&gt;0,AX$31+$AK$3*SIN($AL58),0)</f>
        <v>8.909033516227808</v>
      </c>
      <c r="AY58">
        <f t="shared" ref="AY58:AY82" si="65">IF(O$4&gt;0,AY$31+$AK$3*COS($AL58),0)</f>
        <v>269.71639406251654</v>
      </c>
      <c r="AZ58">
        <f t="shared" ref="AZ58:AZ82" si="66">IF(O$4&gt;0,AZ$31+$AK$3*SIN($AL58),0)</f>
        <v>299.93346988509461</v>
      </c>
      <c r="BA58">
        <f t="shared" ref="BA58:BA82" si="67">IF(P$4&gt;0,BA$31+$AK$3*COS($AL58),0)</f>
        <v>193.04652482979427</v>
      </c>
      <c r="BB58">
        <f t="shared" ref="BB58:BB82" si="68">IF(P$4&gt;0,BB$31+$AK$3*SIN($AL58),0)</f>
        <v>-2.8189927061572422</v>
      </c>
      <c r="BC58">
        <f t="shared" ref="BC58:BC82" si="69">IF(Q$4&gt;0,BC$31+$AK$3*COS($AL58),0)</f>
        <v>-85.855711797949112</v>
      </c>
      <c r="BD58">
        <f t="shared" ref="BD58:BD82" si="70">IF(Q$4&gt;0,BD$31+$AK$3*SIN($AL58),0)</f>
        <v>-347.00859724993069</v>
      </c>
      <c r="BE58">
        <f t="shared" ref="BE58:BE82" si="71">IF(R$4&gt;0,BE$31+$AK$3*COS($AL58),0)</f>
        <v>208.12190014243885</v>
      </c>
      <c r="BF58">
        <f t="shared" ref="BF58:BF82" si="72">IF(R$4&gt;0,BF$31+$AK$3*SIN($AL58),0)</f>
        <v>32.199088660256912</v>
      </c>
    </row>
    <row r="59" spans="31:58" x14ac:dyDescent="0.3">
      <c r="AF59">
        <v>0.5</v>
      </c>
      <c r="AL59">
        <f t="shared" ref="AL59:AL82" si="73">PI()/6*AF59</f>
        <v>0.26179938779914941</v>
      </c>
      <c r="AM59">
        <f t="shared" si="53"/>
        <v>248.43836092669667</v>
      </c>
      <c r="AN59">
        <f t="shared" si="54"/>
        <v>266.10446132950256</v>
      </c>
      <c r="AO59">
        <f t="shared" si="55"/>
        <v>97.657649190714807</v>
      </c>
      <c r="AP59">
        <f t="shared" si="56"/>
        <v>-29.500692896390174</v>
      </c>
      <c r="AQ59">
        <f t="shared" si="57"/>
        <v>146.30644761685076</v>
      </c>
      <c r="AR59">
        <f t="shared" si="58"/>
        <v>-39.805414850304842</v>
      </c>
      <c r="AS59">
        <f t="shared" si="59"/>
        <v>-65.926049004023341</v>
      </c>
      <c r="AT59">
        <f t="shared" si="60"/>
        <v>-174.77270589427812</v>
      </c>
      <c r="AU59">
        <f t="shared" si="61"/>
        <v>181.4081573920916</v>
      </c>
      <c r="AV59">
        <f t="shared" si="62"/>
        <v>118.61927593936981</v>
      </c>
      <c r="AW59">
        <f t="shared" si="63"/>
        <v>160.54623254186077</v>
      </c>
      <c r="AX59">
        <f t="shared" si="64"/>
        <v>14.085414418278223</v>
      </c>
      <c r="AY59">
        <f t="shared" si="65"/>
        <v>269.03491058829792</v>
      </c>
      <c r="AZ59">
        <f t="shared" si="66"/>
        <v>305.10985078714504</v>
      </c>
      <c r="BA59">
        <f t="shared" si="67"/>
        <v>192.36504135557564</v>
      </c>
      <c r="BB59">
        <f t="shared" si="68"/>
        <v>2.3573881958931726</v>
      </c>
      <c r="BC59">
        <f t="shared" si="69"/>
        <v>-86.53719527216775</v>
      </c>
      <c r="BD59">
        <f t="shared" si="70"/>
        <v>-341.83221634788026</v>
      </c>
      <c r="BE59">
        <f t="shared" si="71"/>
        <v>207.44041666822022</v>
      </c>
      <c r="BF59">
        <f t="shared" si="72"/>
        <v>37.37546956230733</v>
      </c>
    </row>
    <row r="60" spans="31:58" x14ac:dyDescent="0.3">
      <c r="AF60">
        <v>1</v>
      </c>
      <c r="AL60">
        <f t="shared" si="73"/>
        <v>0.52359877559829882</v>
      </c>
      <c r="AM60">
        <f t="shared" si="53"/>
        <v>246.44035247660406</v>
      </c>
      <c r="AN60">
        <f t="shared" si="54"/>
        <v>270.92808042745213</v>
      </c>
      <c r="AO60">
        <f t="shared" si="55"/>
        <v>95.659640740622223</v>
      </c>
      <c r="AP60">
        <f t="shared" si="56"/>
        <v>-24.677073798440588</v>
      </c>
      <c r="AQ60">
        <f t="shared" si="57"/>
        <v>144.30843916675818</v>
      </c>
      <c r="AR60">
        <f t="shared" si="58"/>
        <v>-34.981795752355254</v>
      </c>
      <c r="AS60">
        <f t="shared" si="59"/>
        <v>-67.924057454115925</v>
      </c>
      <c r="AT60">
        <f t="shared" si="60"/>
        <v>-169.94908679632854</v>
      </c>
      <c r="AU60">
        <f t="shared" si="61"/>
        <v>179.41014894199898</v>
      </c>
      <c r="AV60">
        <f t="shared" si="62"/>
        <v>123.4428950373194</v>
      </c>
      <c r="AW60">
        <f t="shared" si="63"/>
        <v>158.54822409176816</v>
      </c>
      <c r="AX60">
        <f t="shared" si="64"/>
        <v>18.909033516227808</v>
      </c>
      <c r="AY60">
        <f t="shared" si="65"/>
        <v>267.03690213820533</v>
      </c>
      <c r="AZ60">
        <f t="shared" si="66"/>
        <v>309.93346988509461</v>
      </c>
      <c r="BA60">
        <f t="shared" si="67"/>
        <v>190.36703290548303</v>
      </c>
      <c r="BB60">
        <f t="shared" si="68"/>
        <v>7.1810072938427556</v>
      </c>
      <c r="BC60">
        <f t="shared" si="69"/>
        <v>-88.535203722260334</v>
      </c>
      <c r="BD60">
        <f t="shared" si="70"/>
        <v>-337.00859724993069</v>
      </c>
      <c r="BE60">
        <f t="shared" si="71"/>
        <v>205.44240821812761</v>
      </c>
      <c r="BF60">
        <f t="shared" si="72"/>
        <v>42.199088660256912</v>
      </c>
    </row>
    <row r="61" spans="31:58" x14ac:dyDescent="0.3">
      <c r="AF61">
        <v>1.5</v>
      </c>
      <c r="AL61">
        <f t="shared" si="73"/>
        <v>0.78539816339744828</v>
      </c>
      <c r="AM61">
        <f t="shared" si="53"/>
        <v>243.26198002464625</v>
      </c>
      <c r="AN61">
        <f t="shared" si="54"/>
        <v>275.07021605118308</v>
      </c>
      <c r="AO61">
        <f t="shared" si="55"/>
        <v>92.481268288664396</v>
      </c>
      <c r="AP61">
        <f t="shared" si="56"/>
        <v>-20.534938174709637</v>
      </c>
      <c r="AQ61">
        <f t="shared" si="57"/>
        <v>141.13006671480036</v>
      </c>
      <c r="AR61">
        <f t="shared" si="58"/>
        <v>-30.839660128624303</v>
      </c>
      <c r="AS61">
        <f t="shared" si="59"/>
        <v>-71.102429906073752</v>
      </c>
      <c r="AT61">
        <f t="shared" si="60"/>
        <v>-165.80695117259759</v>
      </c>
      <c r="AU61">
        <f t="shared" si="61"/>
        <v>176.23177649004117</v>
      </c>
      <c r="AV61">
        <f t="shared" si="62"/>
        <v>127.58503066105035</v>
      </c>
      <c r="AW61">
        <f t="shared" si="63"/>
        <v>155.36985163981035</v>
      </c>
      <c r="AX61">
        <f t="shared" si="64"/>
        <v>23.051169139958759</v>
      </c>
      <c r="AY61">
        <f t="shared" si="65"/>
        <v>263.85852968624749</v>
      </c>
      <c r="AZ61">
        <f t="shared" si="66"/>
        <v>314.07560550882556</v>
      </c>
      <c r="BA61">
        <f t="shared" si="67"/>
        <v>187.18866045352522</v>
      </c>
      <c r="BB61">
        <f t="shared" si="68"/>
        <v>11.323142917573707</v>
      </c>
      <c r="BC61">
        <f t="shared" si="69"/>
        <v>-91.713576174218161</v>
      </c>
      <c r="BD61">
        <f t="shared" si="70"/>
        <v>-332.86646162619974</v>
      </c>
      <c r="BE61">
        <f t="shared" si="71"/>
        <v>202.2640357661698</v>
      </c>
      <c r="BF61">
        <f t="shared" si="72"/>
        <v>46.341224283987863</v>
      </c>
    </row>
    <row r="62" spans="31:58" x14ac:dyDescent="0.3">
      <c r="AF62">
        <v>2</v>
      </c>
      <c r="AL62">
        <f t="shared" si="73"/>
        <v>1.0471975511965976</v>
      </c>
      <c r="AM62">
        <f t="shared" si="53"/>
        <v>239.1198444009153</v>
      </c>
      <c r="AN62">
        <f t="shared" si="54"/>
        <v>278.24858850314092</v>
      </c>
      <c r="AO62">
        <f t="shared" si="55"/>
        <v>88.339132664933445</v>
      </c>
      <c r="AP62">
        <f t="shared" si="56"/>
        <v>-17.356565722751817</v>
      </c>
      <c r="AQ62">
        <f t="shared" si="57"/>
        <v>136.98793109106941</v>
      </c>
      <c r="AR62">
        <f t="shared" si="58"/>
        <v>-27.661287676666483</v>
      </c>
      <c r="AS62">
        <f t="shared" si="59"/>
        <v>-75.244565529804703</v>
      </c>
      <c r="AT62">
        <f t="shared" si="60"/>
        <v>-162.62857872063978</v>
      </c>
      <c r="AU62">
        <f t="shared" si="61"/>
        <v>172.08964086631022</v>
      </c>
      <c r="AV62">
        <f t="shared" si="62"/>
        <v>130.76340311300817</v>
      </c>
      <c r="AW62">
        <f t="shared" si="63"/>
        <v>151.2277160160794</v>
      </c>
      <c r="AX62">
        <f t="shared" si="64"/>
        <v>26.229541591916579</v>
      </c>
      <c r="AY62">
        <f t="shared" si="65"/>
        <v>259.71639406251654</v>
      </c>
      <c r="AZ62">
        <f t="shared" si="66"/>
        <v>317.2539779607834</v>
      </c>
      <c r="BA62">
        <f t="shared" si="67"/>
        <v>183.04652482979427</v>
      </c>
      <c r="BB62">
        <f t="shared" si="68"/>
        <v>14.501515369531528</v>
      </c>
      <c r="BC62">
        <f t="shared" si="69"/>
        <v>-95.855711797949112</v>
      </c>
      <c r="BD62">
        <f t="shared" si="70"/>
        <v>-329.6880891742419</v>
      </c>
      <c r="BE62">
        <f t="shared" si="71"/>
        <v>198.12190014243885</v>
      </c>
      <c r="BF62">
        <f t="shared" si="72"/>
        <v>49.519596735945683</v>
      </c>
    </row>
    <row r="63" spans="31:58" x14ac:dyDescent="0.3">
      <c r="AF63">
        <v>2.5</v>
      </c>
      <c r="AL63">
        <f t="shared" si="73"/>
        <v>1.308996938995747</v>
      </c>
      <c r="AM63">
        <f t="shared" si="53"/>
        <v>234.29622530296572</v>
      </c>
      <c r="AN63">
        <f t="shared" si="54"/>
        <v>280.24659695323351</v>
      </c>
      <c r="AO63">
        <f t="shared" si="55"/>
        <v>83.51551356698387</v>
      </c>
      <c r="AP63">
        <f t="shared" si="56"/>
        <v>-15.358557272659226</v>
      </c>
      <c r="AQ63">
        <f t="shared" si="57"/>
        <v>132.16431199311981</v>
      </c>
      <c r="AR63">
        <f t="shared" si="58"/>
        <v>-25.663279226573891</v>
      </c>
      <c r="AS63">
        <f t="shared" si="59"/>
        <v>-80.068184627754277</v>
      </c>
      <c r="AT63">
        <f t="shared" si="60"/>
        <v>-160.6305702705472</v>
      </c>
      <c r="AU63">
        <f t="shared" si="61"/>
        <v>167.26602176836064</v>
      </c>
      <c r="AV63">
        <f t="shared" si="62"/>
        <v>132.76141156310075</v>
      </c>
      <c r="AW63">
        <f t="shared" si="63"/>
        <v>146.40409691812982</v>
      </c>
      <c r="AX63">
        <f t="shared" si="64"/>
        <v>28.22755004200917</v>
      </c>
      <c r="AY63">
        <f t="shared" si="65"/>
        <v>254.89277496456697</v>
      </c>
      <c r="AZ63">
        <f t="shared" si="66"/>
        <v>319.25198641087599</v>
      </c>
      <c r="BA63">
        <f t="shared" si="67"/>
        <v>178.22290573184469</v>
      </c>
      <c r="BB63">
        <f t="shared" si="68"/>
        <v>16.49952381962412</v>
      </c>
      <c r="BC63">
        <f t="shared" si="69"/>
        <v>-100.67933089589869</v>
      </c>
      <c r="BD63">
        <f t="shared" si="70"/>
        <v>-327.69008072414931</v>
      </c>
      <c r="BE63">
        <f t="shared" si="71"/>
        <v>193.29828104448927</v>
      </c>
      <c r="BF63">
        <f t="shared" si="72"/>
        <v>51.517605186038274</v>
      </c>
    </row>
    <row r="64" spans="31:58" x14ac:dyDescent="0.3">
      <c r="AF64">
        <v>3</v>
      </c>
      <c r="AL64">
        <f t="shared" si="73"/>
        <v>1.5707963267948966</v>
      </c>
      <c r="AM64">
        <f t="shared" si="53"/>
        <v>229.1198444009153</v>
      </c>
      <c r="AN64">
        <f t="shared" si="54"/>
        <v>280.92808042745213</v>
      </c>
      <c r="AO64">
        <f t="shared" si="55"/>
        <v>78.339132664933445</v>
      </c>
      <c r="AP64">
        <f t="shared" si="56"/>
        <v>-14.677073798440588</v>
      </c>
      <c r="AQ64">
        <f t="shared" si="57"/>
        <v>126.9879310910694</v>
      </c>
      <c r="AR64">
        <f t="shared" si="58"/>
        <v>-24.981795752355254</v>
      </c>
      <c r="AS64">
        <f t="shared" si="59"/>
        <v>-85.244565529804703</v>
      </c>
      <c r="AT64">
        <f t="shared" si="60"/>
        <v>-159.94908679632854</v>
      </c>
      <c r="AU64">
        <f t="shared" si="61"/>
        <v>162.08964086631022</v>
      </c>
      <c r="AV64">
        <f t="shared" si="62"/>
        <v>133.4428950373194</v>
      </c>
      <c r="AW64">
        <f t="shared" si="63"/>
        <v>141.2277160160794</v>
      </c>
      <c r="AX64">
        <f t="shared" si="64"/>
        <v>28.909033516227808</v>
      </c>
      <c r="AY64">
        <f t="shared" si="65"/>
        <v>249.71639406251654</v>
      </c>
      <c r="AZ64">
        <f t="shared" si="66"/>
        <v>319.93346988509461</v>
      </c>
      <c r="BA64">
        <f t="shared" si="67"/>
        <v>173.04652482979427</v>
      </c>
      <c r="BB64">
        <f t="shared" si="68"/>
        <v>17.181007293842757</v>
      </c>
      <c r="BC64">
        <f t="shared" si="69"/>
        <v>-105.85571179794911</v>
      </c>
      <c r="BD64">
        <f t="shared" si="70"/>
        <v>-327.00859724993069</v>
      </c>
      <c r="BE64">
        <f t="shared" si="71"/>
        <v>188.12190014243885</v>
      </c>
      <c r="BF64">
        <f t="shared" si="72"/>
        <v>52.199088660256912</v>
      </c>
    </row>
    <row r="65" spans="32:58" x14ac:dyDescent="0.3">
      <c r="AF65">
        <v>3.5</v>
      </c>
      <c r="AL65">
        <f t="shared" si="73"/>
        <v>1.8325957145940459</v>
      </c>
      <c r="AM65">
        <f t="shared" si="53"/>
        <v>223.94346349886487</v>
      </c>
      <c r="AN65">
        <f t="shared" si="54"/>
        <v>280.24659695323351</v>
      </c>
      <c r="AO65">
        <f t="shared" si="55"/>
        <v>73.162751762883033</v>
      </c>
      <c r="AP65">
        <f t="shared" si="56"/>
        <v>-15.358557272659223</v>
      </c>
      <c r="AQ65">
        <f t="shared" si="57"/>
        <v>121.81155018901899</v>
      </c>
      <c r="AR65">
        <f t="shared" si="58"/>
        <v>-25.663279226573888</v>
      </c>
      <c r="AS65">
        <f t="shared" si="59"/>
        <v>-90.420946431855114</v>
      </c>
      <c r="AT65">
        <f t="shared" si="60"/>
        <v>-160.63057027054717</v>
      </c>
      <c r="AU65">
        <f t="shared" si="61"/>
        <v>156.91325996425979</v>
      </c>
      <c r="AV65">
        <f t="shared" si="62"/>
        <v>132.76141156310078</v>
      </c>
      <c r="AW65">
        <f t="shared" si="63"/>
        <v>136.05133511402897</v>
      </c>
      <c r="AX65">
        <f t="shared" si="64"/>
        <v>28.227550042009174</v>
      </c>
      <c r="AY65">
        <f t="shared" si="65"/>
        <v>244.54001316046612</v>
      </c>
      <c r="AZ65">
        <f t="shared" si="66"/>
        <v>319.25198641087599</v>
      </c>
      <c r="BA65">
        <f t="shared" si="67"/>
        <v>167.87014392774384</v>
      </c>
      <c r="BB65">
        <f t="shared" si="68"/>
        <v>16.499523819624123</v>
      </c>
      <c r="BC65">
        <f t="shared" si="69"/>
        <v>-111.03209269999952</v>
      </c>
      <c r="BD65">
        <f t="shared" si="70"/>
        <v>-327.69008072414931</v>
      </c>
      <c r="BE65">
        <f t="shared" si="71"/>
        <v>182.94551924038842</v>
      </c>
      <c r="BF65">
        <f t="shared" si="72"/>
        <v>51.517605186038281</v>
      </c>
    </row>
    <row r="66" spans="32:58" x14ac:dyDescent="0.3">
      <c r="AF66">
        <v>4</v>
      </c>
      <c r="AL66">
        <f t="shared" si="73"/>
        <v>2.0943951023931953</v>
      </c>
      <c r="AM66">
        <f t="shared" si="53"/>
        <v>219.1198444009153</v>
      </c>
      <c r="AN66">
        <f t="shared" si="54"/>
        <v>278.24858850314092</v>
      </c>
      <c r="AO66">
        <f t="shared" si="55"/>
        <v>68.339132664933445</v>
      </c>
      <c r="AP66">
        <f t="shared" si="56"/>
        <v>-17.356565722751814</v>
      </c>
      <c r="AQ66">
        <f t="shared" si="57"/>
        <v>116.9879310910694</v>
      </c>
      <c r="AR66">
        <f t="shared" si="58"/>
        <v>-27.661287676666479</v>
      </c>
      <c r="AS66">
        <f t="shared" si="59"/>
        <v>-95.244565529804703</v>
      </c>
      <c r="AT66">
        <f t="shared" si="60"/>
        <v>-162.62857872063978</v>
      </c>
      <c r="AU66">
        <f t="shared" si="61"/>
        <v>152.08964086631022</v>
      </c>
      <c r="AV66">
        <f t="shared" si="62"/>
        <v>130.76340311300817</v>
      </c>
      <c r="AW66">
        <f t="shared" si="63"/>
        <v>131.2277160160794</v>
      </c>
      <c r="AX66">
        <f t="shared" si="64"/>
        <v>26.229541591916583</v>
      </c>
      <c r="AY66">
        <f t="shared" si="65"/>
        <v>239.71639406251654</v>
      </c>
      <c r="AZ66">
        <f t="shared" si="66"/>
        <v>317.2539779607834</v>
      </c>
      <c r="BA66">
        <f t="shared" si="67"/>
        <v>163.04652482979427</v>
      </c>
      <c r="BB66">
        <f t="shared" si="68"/>
        <v>14.501515369531532</v>
      </c>
      <c r="BC66">
        <f t="shared" si="69"/>
        <v>-115.85571179794911</v>
      </c>
      <c r="BD66">
        <f t="shared" si="70"/>
        <v>-329.6880891742419</v>
      </c>
      <c r="BE66">
        <f t="shared" si="71"/>
        <v>178.12190014243885</v>
      </c>
      <c r="BF66">
        <f t="shared" si="72"/>
        <v>49.519596735945683</v>
      </c>
    </row>
    <row r="67" spans="32:58" x14ac:dyDescent="0.3">
      <c r="AF67">
        <v>4.5</v>
      </c>
      <c r="AL67">
        <f t="shared" si="73"/>
        <v>2.3561944901923448</v>
      </c>
      <c r="AM67">
        <f t="shared" si="53"/>
        <v>214.97770877718435</v>
      </c>
      <c r="AN67">
        <f t="shared" si="54"/>
        <v>275.07021605118308</v>
      </c>
      <c r="AO67">
        <f t="shared" si="55"/>
        <v>64.196997041202494</v>
      </c>
      <c r="AP67">
        <f t="shared" si="56"/>
        <v>-20.534938174709637</v>
      </c>
      <c r="AQ67">
        <f t="shared" si="57"/>
        <v>112.84579546733845</v>
      </c>
      <c r="AR67">
        <f t="shared" si="58"/>
        <v>-30.839660128624303</v>
      </c>
      <c r="AS67">
        <f t="shared" si="59"/>
        <v>-99.386701153535654</v>
      </c>
      <c r="AT67">
        <f t="shared" si="60"/>
        <v>-165.80695117259759</v>
      </c>
      <c r="AU67">
        <f t="shared" si="61"/>
        <v>147.94750524257927</v>
      </c>
      <c r="AV67">
        <f t="shared" si="62"/>
        <v>127.58503066105035</v>
      </c>
      <c r="AW67">
        <f t="shared" si="63"/>
        <v>127.08558039234845</v>
      </c>
      <c r="AX67">
        <f t="shared" si="64"/>
        <v>23.051169139958759</v>
      </c>
      <c r="AY67">
        <f t="shared" si="65"/>
        <v>235.57425843878559</v>
      </c>
      <c r="AZ67">
        <f t="shared" si="66"/>
        <v>314.07560550882556</v>
      </c>
      <c r="BA67">
        <f t="shared" si="67"/>
        <v>158.90438920606331</v>
      </c>
      <c r="BB67">
        <f t="shared" si="68"/>
        <v>11.323142917573708</v>
      </c>
      <c r="BC67">
        <f t="shared" si="69"/>
        <v>-119.99784742168006</v>
      </c>
      <c r="BD67">
        <f t="shared" si="70"/>
        <v>-332.86646162619974</v>
      </c>
      <c r="BE67">
        <f t="shared" si="71"/>
        <v>173.9797645187079</v>
      </c>
      <c r="BF67">
        <f t="shared" si="72"/>
        <v>46.341224283987863</v>
      </c>
    </row>
    <row r="68" spans="32:58" x14ac:dyDescent="0.3">
      <c r="AF68">
        <v>5</v>
      </c>
      <c r="AL68">
        <f t="shared" si="73"/>
        <v>2.617993877991494</v>
      </c>
      <c r="AM68">
        <f t="shared" si="53"/>
        <v>211.79933632522653</v>
      </c>
      <c r="AN68">
        <f t="shared" si="54"/>
        <v>270.92808042745213</v>
      </c>
      <c r="AO68">
        <f t="shared" si="55"/>
        <v>61.018624589244673</v>
      </c>
      <c r="AP68">
        <f t="shared" si="56"/>
        <v>-24.677073798440581</v>
      </c>
      <c r="AQ68">
        <f t="shared" si="57"/>
        <v>109.66742301538062</v>
      </c>
      <c r="AR68">
        <f t="shared" si="58"/>
        <v>-34.981795752355247</v>
      </c>
      <c r="AS68">
        <f t="shared" si="59"/>
        <v>-102.56507360549347</v>
      </c>
      <c r="AT68">
        <f t="shared" si="60"/>
        <v>-169.94908679632854</v>
      </c>
      <c r="AU68">
        <f t="shared" si="61"/>
        <v>144.76913279062146</v>
      </c>
      <c r="AV68">
        <f t="shared" si="62"/>
        <v>123.4428950373194</v>
      </c>
      <c r="AW68">
        <f t="shared" si="63"/>
        <v>123.90720794039063</v>
      </c>
      <c r="AX68">
        <f t="shared" si="64"/>
        <v>18.909033516227815</v>
      </c>
      <c r="AY68">
        <f t="shared" si="65"/>
        <v>232.39588598682778</v>
      </c>
      <c r="AZ68">
        <f t="shared" si="66"/>
        <v>309.93346988509461</v>
      </c>
      <c r="BA68">
        <f t="shared" si="67"/>
        <v>155.7260167541055</v>
      </c>
      <c r="BB68">
        <f t="shared" si="68"/>
        <v>7.1810072938427645</v>
      </c>
      <c r="BC68">
        <f t="shared" si="69"/>
        <v>-123.17621987363788</v>
      </c>
      <c r="BD68">
        <f t="shared" si="70"/>
        <v>-337.00859724993069</v>
      </c>
      <c r="BE68">
        <f t="shared" si="71"/>
        <v>170.80139206675008</v>
      </c>
      <c r="BF68">
        <f t="shared" si="72"/>
        <v>42.199088660256919</v>
      </c>
    </row>
    <row r="69" spans="32:58" x14ac:dyDescent="0.3">
      <c r="AF69">
        <v>5.5</v>
      </c>
      <c r="AL69">
        <f t="shared" si="73"/>
        <v>2.8797932657906435</v>
      </c>
      <c r="AM69">
        <f t="shared" si="53"/>
        <v>209.80132787513395</v>
      </c>
      <c r="AN69">
        <f t="shared" si="54"/>
        <v>266.10446132950256</v>
      </c>
      <c r="AO69">
        <f t="shared" si="55"/>
        <v>59.020616139152082</v>
      </c>
      <c r="AP69">
        <f t="shared" si="56"/>
        <v>-29.50069289639017</v>
      </c>
      <c r="AQ69">
        <f t="shared" si="57"/>
        <v>107.66941456528804</v>
      </c>
      <c r="AR69">
        <f t="shared" si="58"/>
        <v>-39.805414850304835</v>
      </c>
      <c r="AS69">
        <f t="shared" si="59"/>
        <v>-104.56308205558607</v>
      </c>
      <c r="AT69">
        <f t="shared" si="60"/>
        <v>-174.77270589427812</v>
      </c>
      <c r="AU69">
        <f t="shared" si="61"/>
        <v>142.77112434052884</v>
      </c>
      <c r="AV69">
        <f t="shared" si="62"/>
        <v>118.61927593936983</v>
      </c>
      <c r="AW69">
        <f t="shared" si="63"/>
        <v>121.90919949029804</v>
      </c>
      <c r="AX69">
        <f t="shared" si="64"/>
        <v>14.085414418278228</v>
      </c>
      <c r="AY69">
        <f t="shared" si="65"/>
        <v>230.39787753673517</v>
      </c>
      <c r="AZ69">
        <f t="shared" si="66"/>
        <v>305.10985078714504</v>
      </c>
      <c r="BA69">
        <f t="shared" si="67"/>
        <v>153.72800830401292</v>
      </c>
      <c r="BB69">
        <f t="shared" si="68"/>
        <v>2.3573881958931779</v>
      </c>
      <c r="BC69">
        <f t="shared" si="69"/>
        <v>-125.17422832373047</v>
      </c>
      <c r="BD69">
        <f t="shared" si="70"/>
        <v>-341.83221634788026</v>
      </c>
      <c r="BE69">
        <f t="shared" si="71"/>
        <v>168.80338361665747</v>
      </c>
      <c r="BF69">
        <f t="shared" si="72"/>
        <v>37.37546956230733</v>
      </c>
    </row>
    <row r="70" spans="32:58" x14ac:dyDescent="0.3">
      <c r="AF70">
        <v>6</v>
      </c>
      <c r="AL70">
        <f t="shared" si="73"/>
        <v>3.1415926535897931</v>
      </c>
      <c r="AM70">
        <f t="shared" si="53"/>
        <v>209.1198444009153</v>
      </c>
      <c r="AN70">
        <f t="shared" si="54"/>
        <v>260.92808042745213</v>
      </c>
      <c r="AO70">
        <f t="shared" si="55"/>
        <v>58.339132664933445</v>
      </c>
      <c r="AP70">
        <f t="shared" si="56"/>
        <v>-34.677073798440588</v>
      </c>
      <c r="AQ70">
        <f t="shared" si="57"/>
        <v>106.9879310910694</v>
      </c>
      <c r="AR70">
        <f t="shared" si="58"/>
        <v>-44.981795752355254</v>
      </c>
      <c r="AS70">
        <f t="shared" si="59"/>
        <v>-105.2445655298047</v>
      </c>
      <c r="AT70">
        <f t="shared" si="60"/>
        <v>-179.94908679632854</v>
      </c>
      <c r="AU70">
        <f t="shared" si="61"/>
        <v>142.08964086631022</v>
      </c>
      <c r="AV70">
        <f t="shared" si="62"/>
        <v>113.4428950373194</v>
      </c>
      <c r="AW70">
        <f t="shared" si="63"/>
        <v>121.2277160160794</v>
      </c>
      <c r="AX70">
        <f t="shared" si="64"/>
        <v>8.9090335162278098</v>
      </c>
      <c r="AY70">
        <f t="shared" si="65"/>
        <v>229.71639406251654</v>
      </c>
      <c r="AZ70">
        <f t="shared" si="66"/>
        <v>299.93346988509461</v>
      </c>
      <c r="BA70">
        <f t="shared" si="67"/>
        <v>153.04652482979427</v>
      </c>
      <c r="BB70">
        <f t="shared" si="68"/>
        <v>-2.8189927061572395</v>
      </c>
      <c r="BC70">
        <f t="shared" si="69"/>
        <v>-125.85571179794911</v>
      </c>
      <c r="BD70">
        <f t="shared" si="70"/>
        <v>-347.00859724993069</v>
      </c>
      <c r="BE70">
        <f t="shared" si="71"/>
        <v>168.12190014243885</v>
      </c>
      <c r="BF70">
        <f t="shared" si="72"/>
        <v>32.199088660256912</v>
      </c>
    </row>
    <row r="71" spans="32:58" x14ac:dyDescent="0.3">
      <c r="AF71">
        <v>6.5</v>
      </c>
      <c r="AL71">
        <f t="shared" si="73"/>
        <v>3.4033920413889422</v>
      </c>
      <c r="AM71">
        <f t="shared" si="53"/>
        <v>209.80132787513392</v>
      </c>
      <c r="AN71">
        <f t="shared" si="54"/>
        <v>255.75169952540173</v>
      </c>
      <c r="AO71">
        <f t="shared" si="55"/>
        <v>59.020616139152075</v>
      </c>
      <c r="AP71">
        <f t="shared" si="56"/>
        <v>-39.853454700490992</v>
      </c>
      <c r="AQ71">
        <f t="shared" si="57"/>
        <v>107.66941456528804</v>
      </c>
      <c r="AR71">
        <f t="shared" si="58"/>
        <v>-50.158176654405658</v>
      </c>
      <c r="AS71">
        <f t="shared" si="59"/>
        <v>-104.56308205558608</v>
      </c>
      <c r="AT71">
        <f t="shared" si="60"/>
        <v>-185.12546769837894</v>
      </c>
      <c r="AU71">
        <f t="shared" si="61"/>
        <v>142.77112434052884</v>
      </c>
      <c r="AV71">
        <f t="shared" si="62"/>
        <v>108.26651413526899</v>
      </c>
      <c r="AW71">
        <f t="shared" si="63"/>
        <v>121.90919949029802</v>
      </c>
      <c r="AX71">
        <f t="shared" si="64"/>
        <v>3.7326526141774012</v>
      </c>
      <c r="AY71">
        <f t="shared" si="65"/>
        <v>230.39787753673517</v>
      </c>
      <c r="AZ71">
        <f t="shared" si="66"/>
        <v>294.75708898304418</v>
      </c>
      <c r="BA71">
        <f t="shared" si="67"/>
        <v>153.72800830401289</v>
      </c>
      <c r="BB71">
        <f t="shared" si="68"/>
        <v>-7.9953736082076485</v>
      </c>
      <c r="BC71">
        <f t="shared" si="69"/>
        <v>-125.17422832373049</v>
      </c>
      <c r="BD71">
        <f t="shared" si="70"/>
        <v>-352.18497815198111</v>
      </c>
      <c r="BE71">
        <f t="shared" si="71"/>
        <v>168.80338361665747</v>
      </c>
      <c r="BF71">
        <f t="shared" si="72"/>
        <v>27.022707758206504</v>
      </c>
    </row>
    <row r="72" spans="32:58" x14ac:dyDescent="0.3">
      <c r="AF72">
        <v>7</v>
      </c>
      <c r="AL72">
        <f t="shared" si="73"/>
        <v>3.6651914291880918</v>
      </c>
      <c r="AM72">
        <f t="shared" si="53"/>
        <v>211.79933632522653</v>
      </c>
      <c r="AN72">
        <f t="shared" si="54"/>
        <v>250.92808042745213</v>
      </c>
      <c r="AO72">
        <f t="shared" si="55"/>
        <v>61.018624589244666</v>
      </c>
      <c r="AP72">
        <f t="shared" si="56"/>
        <v>-44.677073798440581</v>
      </c>
      <c r="AQ72">
        <f t="shared" si="57"/>
        <v>109.66742301538062</v>
      </c>
      <c r="AR72">
        <f t="shared" si="58"/>
        <v>-54.981795752355247</v>
      </c>
      <c r="AS72">
        <f t="shared" si="59"/>
        <v>-102.56507360549348</v>
      </c>
      <c r="AT72">
        <f t="shared" si="60"/>
        <v>-189.94908679632854</v>
      </c>
      <c r="AU72">
        <f t="shared" si="61"/>
        <v>144.76913279062143</v>
      </c>
      <c r="AV72">
        <f t="shared" si="62"/>
        <v>103.4428950373194</v>
      </c>
      <c r="AW72">
        <f t="shared" si="63"/>
        <v>123.90720794039062</v>
      </c>
      <c r="AX72">
        <f t="shared" si="64"/>
        <v>-1.0909664837721866</v>
      </c>
      <c r="AY72">
        <f t="shared" si="65"/>
        <v>232.39588598682775</v>
      </c>
      <c r="AZ72">
        <f t="shared" si="66"/>
        <v>289.93346988509461</v>
      </c>
      <c r="BA72">
        <f t="shared" si="67"/>
        <v>155.7260167541055</v>
      </c>
      <c r="BB72">
        <f t="shared" si="68"/>
        <v>-12.818992706157237</v>
      </c>
      <c r="BC72">
        <f t="shared" si="69"/>
        <v>-123.17621987363789</v>
      </c>
      <c r="BD72">
        <f t="shared" si="70"/>
        <v>-357.00859724993069</v>
      </c>
      <c r="BE72">
        <f t="shared" si="71"/>
        <v>170.80139206675005</v>
      </c>
      <c r="BF72">
        <f t="shared" si="72"/>
        <v>22.199088660256919</v>
      </c>
    </row>
    <row r="73" spans="32:58" x14ac:dyDescent="0.3">
      <c r="AF73">
        <v>7.5</v>
      </c>
      <c r="AL73">
        <f t="shared" si="73"/>
        <v>3.926990816987241</v>
      </c>
      <c r="AM73">
        <f t="shared" si="53"/>
        <v>214.97770877718435</v>
      </c>
      <c r="AN73">
        <f t="shared" si="54"/>
        <v>246.78594480372118</v>
      </c>
      <c r="AO73">
        <f t="shared" si="55"/>
        <v>64.196997041202479</v>
      </c>
      <c r="AP73">
        <f t="shared" si="56"/>
        <v>-48.819209422171532</v>
      </c>
      <c r="AQ73">
        <f t="shared" si="57"/>
        <v>112.84579546733843</v>
      </c>
      <c r="AR73">
        <f t="shared" si="58"/>
        <v>-59.123931376086198</v>
      </c>
      <c r="AS73">
        <f t="shared" si="59"/>
        <v>-99.386701153535654</v>
      </c>
      <c r="AT73">
        <f t="shared" si="60"/>
        <v>-194.09122242005949</v>
      </c>
      <c r="AU73">
        <f t="shared" si="61"/>
        <v>147.94750524257927</v>
      </c>
      <c r="AV73">
        <f t="shared" si="62"/>
        <v>99.300759413588466</v>
      </c>
      <c r="AW73">
        <f t="shared" si="63"/>
        <v>127.08558039234845</v>
      </c>
      <c r="AX73">
        <f t="shared" si="64"/>
        <v>-5.2331021075031341</v>
      </c>
      <c r="AY73">
        <f t="shared" si="65"/>
        <v>235.57425843878559</v>
      </c>
      <c r="AZ73">
        <f t="shared" si="66"/>
        <v>285.79133426136366</v>
      </c>
      <c r="BA73">
        <f t="shared" si="67"/>
        <v>158.90438920606331</v>
      </c>
      <c r="BB73">
        <f t="shared" si="68"/>
        <v>-16.961128329888183</v>
      </c>
      <c r="BC73">
        <f t="shared" si="69"/>
        <v>-119.99784742168006</v>
      </c>
      <c r="BD73">
        <f t="shared" si="70"/>
        <v>-361.15073287366164</v>
      </c>
      <c r="BE73">
        <f t="shared" si="71"/>
        <v>173.9797645187079</v>
      </c>
      <c r="BF73">
        <f t="shared" si="72"/>
        <v>18.056953036525968</v>
      </c>
    </row>
    <row r="74" spans="32:58" x14ac:dyDescent="0.3">
      <c r="AF74">
        <v>8</v>
      </c>
      <c r="AL74">
        <f t="shared" si="73"/>
        <v>4.1887902047863905</v>
      </c>
      <c r="AM74">
        <f t="shared" si="53"/>
        <v>219.1198444009153</v>
      </c>
      <c r="AN74">
        <f t="shared" si="54"/>
        <v>243.60757235176337</v>
      </c>
      <c r="AO74">
        <f t="shared" si="55"/>
        <v>68.33913266493343</v>
      </c>
      <c r="AP74">
        <f t="shared" si="56"/>
        <v>-51.997581874129352</v>
      </c>
      <c r="AQ74">
        <f t="shared" si="57"/>
        <v>116.98793109106938</v>
      </c>
      <c r="AR74">
        <f t="shared" si="58"/>
        <v>-62.302303828044018</v>
      </c>
      <c r="AS74">
        <f t="shared" si="59"/>
        <v>-95.244565529804717</v>
      </c>
      <c r="AT74">
        <f t="shared" si="60"/>
        <v>-197.26959487201731</v>
      </c>
      <c r="AU74">
        <f t="shared" si="61"/>
        <v>152.08964086631022</v>
      </c>
      <c r="AV74">
        <f t="shared" si="62"/>
        <v>96.122386961630639</v>
      </c>
      <c r="AW74">
        <f t="shared" si="63"/>
        <v>131.2277160160794</v>
      </c>
      <c r="AX74">
        <f t="shared" si="64"/>
        <v>-8.4114745594609595</v>
      </c>
      <c r="AY74">
        <f t="shared" si="65"/>
        <v>239.71639406251654</v>
      </c>
      <c r="AZ74">
        <f t="shared" si="66"/>
        <v>282.61296180940582</v>
      </c>
      <c r="BA74">
        <f t="shared" si="67"/>
        <v>163.04652482979427</v>
      </c>
      <c r="BB74">
        <f t="shared" si="68"/>
        <v>-20.13950078184601</v>
      </c>
      <c r="BC74">
        <f t="shared" si="69"/>
        <v>-115.85571179794913</v>
      </c>
      <c r="BD74">
        <f t="shared" si="70"/>
        <v>-364.32910532561948</v>
      </c>
      <c r="BE74">
        <f t="shared" si="71"/>
        <v>178.12190014243885</v>
      </c>
      <c r="BF74">
        <f t="shared" si="72"/>
        <v>14.878580584568144</v>
      </c>
    </row>
    <row r="75" spans="32:58" x14ac:dyDescent="0.3">
      <c r="AF75">
        <v>8.5</v>
      </c>
      <c r="AL75">
        <f t="shared" si="73"/>
        <v>4.4505895925855397</v>
      </c>
      <c r="AM75">
        <f t="shared" si="53"/>
        <v>223.94346349886487</v>
      </c>
      <c r="AN75">
        <f t="shared" si="54"/>
        <v>241.60956390167075</v>
      </c>
      <c r="AO75">
        <f t="shared" si="55"/>
        <v>73.162751762883019</v>
      </c>
      <c r="AP75">
        <f t="shared" si="56"/>
        <v>-53.995590324221951</v>
      </c>
      <c r="AQ75">
        <f t="shared" si="57"/>
        <v>121.81155018901897</v>
      </c>
      <c r="AR75">
        <f t="shared" si="58"/>
        <v>-64.300312278136616</v>
      </c>
      <c r="AS75">
        <f t="shared" si="59"/>
        <v>-90.420946431855128</v>
      </c>
      <c r="AT75">
        <f t="shared" si="60"/>
        <v>-199.26760332210989</v>
      </c>
      <c r="AU75">
        <f t="shared" si="61"/>
        <v>156.91325996425979</v>
      </c>
      <c r="AV75">
        <f t="shared" si="62"/>
        <v>94.12437851153804</v>
      </c>
      <c r="AW75">
        <f t="shared" si="63"/>
        <v>136.05133511402897</v>
      </c>
      <c r="AX75">
        <f t="shared" si="64"/>
        <v>-10.409483009553554</v>
      </c>
      <c r="AY75">
        <f t="shared" si="65"/>
        <v>244.54001316046612</v>
      </c>
      <c r="AZ75">
        <f t="shared" si="66"/>
        <v>280.61495335931323</v>
      </c>
      <c r="BA75">
        <f t="shared" si="67"/>
        <v>167.87014392774384</v>
      </c>
      <c r="BB75">
        <f t="shared" si="68"/>
        <v>-22.137509231938605</v>
      </c>
      <c r="BC75">
        <f t="shared" si="69"/>
        <v>-111.03209269999954</v>
      </c>
      <c r="BD75">
        <f t="shared" si="70"/>
        <v>-366.32711377571206</v>
      </c>
      <c r="BE75">
        <f t="shared" si="71"/>
        <v>182.94551924038842</v>
      </c>
      <c r="BF75">
        <f t="shared" si="72"/>
        <v>12.88057213447555</v>
      </c>
    </row>
    <row r="76" spans="32:58" x14ac:dyDescent="0.3">
      <c r="AF76">
        <v>9</v>
      </c>
      <c r="AL76">
        <f t="shared" si="73"/>
        <v>4.7123889803846897</v>
      </c>
      <c r="AM76">
        <f t="shared" si="53"/>
        <v>229.1198444009153</v>
      </c>
      <c r="AN76">
        <f t="shared" si="54"/>
        <v>240.92808042745213</v>
      </c>
      <c r="AO76">
        <f t="shared" si="55"/>
        <v>78.339132664933445</v>
      </c>
      <c r="AP76">
        <f t="shared" si="56"/>
        <v>-54.677073798440588</v>
      </c>
      <c r="AQ76">
        <f t="shared" si="57"/>
        <v>126.9879310910694</v>
      </c>
      <c r="AR76">
        <f t="shared" si="58"/>
        <v>-64.981795752355254</v>
      </c>
      <c r="AS76">
        <f t="shared" si="59"/>
        <v>-85.244565529804703</v>
      </c>
      <c r="AT76">
        <f t="shared" si="60"/>
        <v>-199.94908679632854</v>
      </c>
      <c r="AU76">
        <f t="shared" si="61"/>
        <v>162.08964086631022</v>
      </c>
      <c r="AV76">
        <f t="shared" si="62"/>
        <v>93.442895037319403</v>
      </c>
      <c r="AW76">
        <f t="shared" si="63"/>
        <v>141.2277160160794</v>
      </c>
      <c r="AX76">
        <f t="shared" si="64"/>
        <v>-11.090966483772192</v>
      </c>
      <c r="AY76">
        <f t="shared" si="65"/>
        <v>249.71639406251654</v>
      </c>
      <c r="AZ76">
        <f t="shared" si="66"/>
        <v>279.93346988509461</v>
      </c>
      <c r="BA76">
        <f t="shared" si="67"/>
        <v>173.04652482979427</v>
      </c>
      <c r="BB76">
        <f t="shared" si="68"/>
        <v>-22.818992706157243</v>
      </c>
      <c r="BC76">
        <f t="shared" si="69"/>
        <v>-105.85571179794911</v>
      </c>
      <c r="BD76">
        <f t="shared" si="70"/>
        <v>-367.00859724993069</v>
      </c>
      <c r="BE76">
        <f t="shared" si="71"/>
        <v>188.12190014243885</v>
      </c>
      <c r="BF76">
        <f t="shared" si="72"/>
        <v>12.199088660256912</v>
      </c>
    </row>
    <row r="77" spans="32:58" x14ac:dyDescent="0.3">
      <c r="AF77">
        <v>9.5</v>
      </c>
      <c r="AL77">
        <f t="shared" si="73"/>
        <v>4.9741883681838388</v>
      </c>
      <c r="AM77">
        <f t="shared" si="53"/>
        <v>234.29622530296569</v>
      </c>
      <c r="AN77">
        <f t="shared" si="54"/>
        <v>241.60956390167075</v>
      </c>
      <c r="AO77">
        <f t="shared" si="55"/>
        <v>83.515513566983856</v>
      </c>
      <c r="AP77">
        <f t="shared" si="56"/>
        <v>-53.995590324221958</v>
      </c>
      <c r="AQ77">
        <f t="shared" si="57"/>
        <v>132.16431199311981</v>
      </c>
      <c r="AR77">
        <f t="shared" si="58"/>
        <v>-64.30031227813663</v>
      </c>
      <c r="AS77">
        <f t="shared" si="59"/>
        <v>-80.068184627754292</v>
      </c>
      <c r="AT77">
        <f t="shared" si="60"/>
        <v>-199.26760332210992</v>
      </c>
      <c r="AU77">
        <f t="shared" si="61"/>
        <v>167.26602176836062</v>
      </c>
      <c r="AV77">
        <f t="shared" si="62"/>
        <v>94.124378511538026</v>
      </c>
      <c r="AW77">
        <f t="shared" si="63"/>
        <v>146.4040969181298</v>
      </c>
      <c r="AX77">
        <f t="shared" si="64"/>
        <v>-10.409483009553561</v>
      </c>
      <c r="AY77">
        <f t="shared" si="65"/>
        <v>254.89277496456694</v>
      </c>
      <c r="AZ77">
        <f t="shared" si="66"/>
        <v>280.61495335931323</v>
      </c>
      <c r="BA77">
        <f t="shared" si="67"/>
        <v>178.22290573184466</v>
      </c>
      <c r="BB77">
        <f t="shared" si="68"/>
        <v>-22.137509231938612</v>
      </c>
      <c r="BC77">
        <f t="shared" si="69"/>
        <v>-100.6793308958987</v>
      </c>
      <c r="BD77">
        <f t="shared" si="70"/>
        <v>-366.32711377571206</v>
      </c>
      <c r="BE77">
        <f t="shared" si="71"/>
        <v>193.29828104448924</v>
      </c>
      <c r="BF77">
        <f t="shared" si="72"/>
        <v>12.880572134475543</v>
      </c>
    </row>
    <row r="78" spans="32:58" x14ac:dyDescent="0.3">
      <c r="AF78">
        <v>10</v>
      </c>
      <c r="AL78">
        <f t="shared" si="73"/>
        <v>5.2359877559829879</v>
      </c>
      <c r="AM78">
        <f t="shared" si="53"/>
        <v>239.11984440091527</v>
      </c>
      <c r="AN78">
        <f t="shared" si="54"/>
        <v>243.60757235176334</v>
      </c>
      <c r="AO78">
        <f t="shared" si="55"/>
        <v>88.33913266493343</v>
      </c>
      <c r="AP78">
        <f t="shared" si="56"/>
        <v>-51.997581874129366</v>
      </c>
      <c r="AQ78">
        <f t="shared" si="57"/>
        <v>136.98793109106938</v>
      </c>
      <c r="AR78">
        <f t="shared" si="58"/>
        <v>-62.302303828044032</v>
      </c>
      <c r="AS78">
        <f t="shared" si="59"/>
        <v>-75.244565529804717</v>
      </c>
      <c r="AT78">
        <f t="shared" si="60"/>
        <v>-197.26959487201734</v>
      </c>
      <c r="AU78">
        <f t="shared" si="61"/>
        <v>172.08964086631022</v>
      </c>
      <c r="AV78">
        <f t="shared" si="62"/>
        <v>96.122386961630625</v>
      </c>
      <c r="AW78">
        <f t="shared" si="63"/>
        <v>151.2277160160794</v>
      </c>
      <c r="AX78">
        <f t="shared" si="64"/>
        <v>-8.4114745594609737</v>
      </c>
      <c r="AY78">
        <f t="shared" si="65"/>
        <v>259.71639406251654</v>
      </c>
      <c r="AZ78">
        <f t="shared" si="66"/>
        <v>282.61296180940582</v>
      </c>
      <c r="BA78">
        <f t="shared" si="67"/>
        <v>183.04652482979424</v>
      </c>
      <c r="BB78">
        <f t="shared" si="68"/>
        <v>-20.139500781846024</v>
      </c>
      <c r="BC78">
        <f t="shared" si="69"/>
        <v>-95.855711797949127</v>
      </c>
      <c r="BD78">
        <f t="shared" si="70"/>
        <v>-364.32910532561948</v>
      </c>
      <c r="BE78">
        <f t="shared" si="71"/>
        <v>198.12190014243885</v>
      </c>
      <c r="BF78">
        <f t="shared" si="72"/>
        <v>14.87858058456813</v>
      </c>
    </row>
    <row r="79" spans="32:58" x14ac:dyDescent="0.3">
      <c r="AF79">
        <v>10.5</v>
      </c>
      <c r="AL79">
        <f t="shared" si="73"/>
        <v>5.497787143782138</v>
      </c>
      <c r="AM79">
        <f t="shared" si="53"/>
        <v>243.26198002464625</v>
      </c>
      <c r="AN79">
        <f t="shared" si="54"/>
        <v>246.78594480372118</v>
      </c>
      <c r="AO79">
        <f t="shared" si="55"/>
        <v>92.481268288664396</v>
      </c>
      <c r="AP79">
        <f t="shared" si="56"/>
        <v>-48.819209422171539</v>
      </c>
      <c r="AQ79">
        <f t="shared" si="57"/>
        <v>141.13006671480034</v>
      </c>
      <c r="AR79">
        <f t="shared" si="58"/>
        <v>-59.123931376086205</v>
      </c>
      <c r="AS79">
        <f t="shared" si="59"/>
        <v>-71.102429906073752</v>
      </c>
      <c r="AT79">
        <f t="shared" si="60"/>
        <v>-194.09122242005949</v>
      </c>
      <c r="AU79">
        <f t="shared" si="61"/>
        <v>176.23177649004117</v>
      </c>
      <c r="AV79">
        <f t="shared" si="62"/>
        <v>99.300759413588452</v>
      </c>
      <c r="AW79">
        <f t="shared" si="63"/>
        <v>155.36985163981035</v>
      </c>
      <c r="AX79">
        <f t="shared" si="64"/>
        <v>-5.2331021075031465</v>
      </c>
      <c r="AY79">
        <f t="shared" si="65"/>
        <v>263.85852968624749</v>
      </c>
      <c r="AZ79">
        <f t="shared" si="66"/>
        <v>285.79133426136366</v>
      </c>
      <c r="BA79">
        <f t="shared" si="67"/>
        <v>187.18866045352522</v>
      </c>
      <c r="BB79">
        <f t="shared" si="68"/>
        <v>-16.961128329888197</v>
      </c>
      <c r="BC79">
        <f t="shared" si="69"/>
        <v>-91.713576174218161</v>
      </c>
      <c r="BD79">
        <f t="shared" si="70"/>
        <v>-361.15073287366164</v>
      </c>
      <c r="BE79">
        <f t="shared" si="71"/>
        <v>202.2640357661698</v>
      </c>
      <c r="BF79">
        <f t="shared" si="72"/>
        <v>18.056953036525957</v>
      </c>
    </row>
    <row r="80" spans="32:58" x14ac:dyDescent="0.3">
      <c r="AF80">
        <v>11</v>
      </c>
      <c r="AL80">
        <f t="shared" si="73"/>
        <v>5.7595865315812871</v>
      </c>
      <c r="AM80">
        <f t="shared" si="53"/>
        <v>246.44035247660406</v>
      </c>
      <c r="AN80">
        <f t="shared" si="54"/>
        <v>250.92808042745213</v>
      </c>
      <c r="AO80">
        <f t="shared" si="55"/>
        <v>95.659640740622208</v>
      </c>
      <c r="AP80">
        <f t="shared" si="56"/>
        <v>-44.677073798440595</v>
      </c>
      <c r="AQ80">
        <f t="shared" si="57"/>
        <v>144.30843916675818</v>
      </c>
      <c r="AR80">
        <f t="shared" si="58"/>
        <v>-54.981795752355261</v>
      </c>
      <c r="AS80">
        <f t="shared" si="59"/>
        <v>-67.924057454115939</v>
      </c>
      <c r="AT80">
        <f t="shared" si="60"/>
        <v>-189.94908679632854</v>
      </c>
      <c r="AU80">
        <f t="shared" si="61"/>
        <v>179.41014894199898</v>
      </c>
      <c r="AV80">
        <f t="shared" si="62"/>
        <v>103.44289503731939</v>
      </c>
      <c r="AW80">
        <f t="shared" si="63"/>
        <v>158.54822409176816</v>
      </c>
      <c r="AX80">
        <f t="shared" si="64"/>
        <v>-1.0909664837722008</v>
      </c>
      <c r="AY80">
        <f t="shared" si="65"/>
        <v>267.03690213820533</v>
      </c>
      <c r="AZ80">
        <f t="shared" si="66"/>
        <v>289.93346988509461</v>
      </c>
      <c r="BA80">
        <f t="shared" si="67"/>
        <v>190.36703290548303</v>
      </c>
      <c r="BB80">
        <f t="shared" si="68"/>
        <v>-12.818992706157252</v>
      </c>
      <c r="BC80">
        <f t="shared" si="69"/>
        <v>-88.535203722260349</v>
      </c>
      <c r="BD80">
        <f t="shared" si="70"/>
        <v>-357.00859724993069</v>
      </c>
      <c r="BE80">
        <f t="shared" si="71"/>
        <v>205.44240821812761</v>
      </c>
      <c r="BF80">
        <f t="shared" si="72"/>
        <v>22.199088660256905</v>
      </c>
    </row>
    <row r="81" spans="32:58" x14ac:dyDescent="0.3">
      <c r="AF81">
        <v>11.5</v>
      </c>
      <c r="AL81">
        <f t="shared" si="73"/>
        <v>6.0213859193804362</v>
      </c>
      <c r="AM81">
        <f t="shared" si="53"/>
        <v>248.43836092669665</v>
      </c>
      <c r="AN81">
        <f t="shared" si="54"/>
        <v>255.7516995254017</v>
      </c>
      <c r="AO81">
        <f t="shared" si="55"/>
        <v>97.657649190714807</v>
      </c>
      <c r="AP81">
        <f t="shared" si="56"/>
        <v>-39.853454700491021</v>
      </c>
      <c r="AQ81">
        <f t="shared" si="57"/>
        <v>146.30644761685076</v>
      </c>
      <c r="AR81">
        <f t="shared" si="58"/>
        <v>-50.158176654405686</v>
      </c>
      <c r="AS81">
        <f t="shared" si="59"/>
        <v>-65.926049004023341</v>
      </c>
      <c r="AT81">
        <f t="shared" si="60"/>
        <v>-185.12546769837897</v>
      </c>
      <c r="AU81">
        <f t="shared" si="61"/>
        <v>181.4081573920916</v>
      </c>
      <c r="AV81">
        <f t="shared" si="62"/>
        <v>108.26651413526898</v>
      </c>
      <c r="AW81">
        <f t="shared" si="63"/>
        <v>160.54623254186077</v>
      </c>
      <c r="AX81">
        <f t="shared" si="64"/>
        <v>3.7326526141773764</v>
      </c>
      <c r="AY81">
        <f t="shared" si="65"/>
        <v>269.03491058829792</v>
      </c>
      <c r="AZ81">
        <f t="shared" si="66"/>
        <v>294.75708898304418</v>
      </c>
      <c r="BA81">
        <f t="shared" si="67"/>
        <v>192.36504135557561</v>
      </c>
      <c r="BB81">
        <f t="shared" si="68"/>
        <v>-7.9953736082076734</v>
      </c>
      <c r="BC81">
        <f t="shared" si="69"/>
        <v>-86.53719527216775</v>
      </c>
      <c r="BD81">
        <f t="shared" si="70"/>
        <v>-352.18497815198111</v>
      </c>
      <c r="BE81">
        <f t="shared" si="71"/>
        <v>207.44041666822022</v>
      </c>
      <c r="BF81">
        <f t="shared" si="72"/>
        <v>27.022707758206479</v>
      </c>
    </row>
    <row r="82" spans="32:58" x14ac:dyDescent="0.3">
      <c r="AF82">
        <v>12</v>
      </c>
      <c r="AL82">
        <f t="shared" si="73"/>
        <v>6.2831853071795862</v>
      </c>
      <c r="AM82">
        <f t="shared" si="53"/>
        <v>249.1198444009153</v>
      </c>
      <c r="AN82">
        <f t="shared" si="54"/>
        <v>260.92808042745213</v>
      </c>
      <c r="AO82">
        <f t="shared" si="55"/>
        <v>98.339132664933445</v>
      </c>
      <c r="AP82">
        <f t="shared" si="56"/>
        <v>-34.677073798440595</v>
      </c>
      <c r="AQ82">
        <f t="shared" si="57"/>
        <v>146.98793109106941</v>
      </c>
      <c r="AR82">
        <f t="shared" si="58"/>
        <v>-44.981795752355261</v>
      </c>
      <c r="AS82">
        <f t="shared" si="59"/>
        <v>-65.244565529804703</v>
      </c>
      <c r="AT82">
        <f t="shared" si="60"/>
        <v>-179.94908679632854</v>
      </c>
      <c r="AU82">
        <f t="shared" si="61"/>
        <v>182.08964086631022</v>
      </c>
      <c r="AV82">
        <f t="shared" si="62"/>
        <v>113.4428950373194</v>
      </c>
      <c r="AW82">
        <f t="shared" si="63"/>
        <v>161.2277160160794</v>
      </c>
      <c r="AX82">
        <f t="shared" si="64"/>
        <v>8.9090335162278027</v>
      </c>
      <c r="AY82">
        <f t="shared" si="65"/>
        <v>269.71639406251654</v>
      </c>
      <c r="AZ82">
        <f t="shared" si="66"/>
        <v>299.93346988509461</v>
      </c>
      <c r="BA82">
        <f t="shared" si="67"/>
        <v>193.04652482979427</v>
      </c>
      <c r="BB82">
        <f t="shared" si="68"/>
        <v>-2.8189927061572471</v>
      </c>
      <c r="BC82">
        <f t="shared" si="69"/>
        <v>-85.855711797949112</v>
      </c>
      <c r="BD82">
        <f t="shared" si="70"/>
        <v>-347.00859724993069</v>
      </c>
      <c r="BE82">
        <f t="shared" si="71"/>
        <v>208.12190014243885</v>
      </c>
      <c r="BF82">
        <f t="shared" si="72"/>
        <v>32.199088660256905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showGridLines="0" workbookViewId="0">
      <selection activeCell="I27" sqref="I27"/>
    </sheetView>
  </sheetViews>
  <sheetFormatPr defaultRowHeight="14.4" x14ac:dyDescent="0.3"/>
  <cols>
    <col min="1" max="1" width="3.33203125" customWidth="1"/>
    <col min="2" max="2" width="9.33203125" customWidth="1"/>
    <col min="3" max="3" width="16" style="70" customWidth="1"/>
    <col min="4" max="4" width="12.44140625" customWidth="1"/>
    <col min="5" max="5" width="10" style="70" bestFit="1" customWidth="1"/>
    <col min="6" max="6" width="11.77734375" style="70" customWidth="1"/>
    <col min="7" max="7" width="11.44140625" style="70" bestFit="1" customWidth="1"/>
    <col min="8" max="8" width="12.33203125" style="70" customWidth="1"/>
  </cols>
  <sheetData>
    <row r="1" spans="2:8" ht="7.2" customHeight="1" x14ac:dyDescent="0.3"/>
    <row r="2" spans="2:8" ht="43.8" customHeight="1" thickBot="1" x14ac:dyDescent="0.35">
      <c r="B2" s="91" t="s">
        <v>120</v>
      </c>
      <c r="C2" s="91" t="s">
        <v>50</v>
      </c>
      <c r="D2" s="91" t="s">
        <v>54</v>
      </c>
      <c r="E2" s="91" t="s">
        <v>119</v>
      </c>
      <c r="F2" s="91" t="s">
        <v>118</v>
      </c>
      <c r="G2" s="91" t="s">
        <v>117</v>
      </c>
      <c r="H2" s="91" t="s">
        <v>116</v>
      </c>
    </row>
    <row r="3" spans="2:8" x14ac:dyDescent="0.3">
      <c r="B3" s="90">
        <v>1</v>
      </c>
      <c r="C3" s="89" t="s">
        <v>115</v>
      </c>
      <c r="D3" s="89" t="s">
        <v>2</v>
      </c>
      <c r="E3" s="88">
        <v>138.75049999999999</v>
      </c>
      <c r="F3" s="88">
        <v>0.99460000000000004</v>
      </c>
      <c r="G3" s="87">
        <v>166.00069999999999</v>
      </c>
      <c r="H3" s="87">
        <v>1.2150000000000001</v>
      </c>
    </row>
    <row r="4" spans="2:8" x14ac:dyDescent="0.3">
      <c r="B4" s="86">
        <v>2</v>
      </c>
      <c r="C4" s="85" t="s">
        <v>114</v>
      </c>
      <c r="D4" s="85" t="s">
        <v>2</v>
      </c>
      <c r="E4" s="84">
        <v>187.15559999999999</v>
      </c>
      <c r="F4" s="84">
        <v>25.742799999999999</v>
      </c>
      <c r="G4" s="83">
        <v>503.06259999999997</v>
      </c>
      <c r="H4" s="83">
        <v>5.7834000000000003</v>
      </c>
    </row>
    <row r="5" spans="2:8" x14ac:dyDescent="0.3">
      <c r="B5" s="86">
        <v>3</v>
      </c>
      <c r="C5" s="85" t="s">
        <v>113</v>
      </c>
      <c r="D5" s="85" t="s">
        <v>2</v>
      </c>
      <c r="E5" s="84">
        <v>197.3126</v>
      </c>
      <c r="F5" s="84">
        <v>36.618699999999997</v>
      </c>
      <c r="G5" s="83">
        <v>4859.1872999999996</v>
      </c>
      <c r="H5" s="83">
        <v>67.995000000000005</v>
      </c>
    </row>
    <row r="6" spans="2:8" x14ac:dyDescent="0.3">
      <c r="B6" s="86">
        <v>4</v>
      </c>
      <c r="C6" s="85" t="s">
        <v>112</v>
      </c>
      <c r="D6" s="85" t="s">
        <v>2</v>
      </c>
      <c r="E6" s="84">
        <v>145.32919999999999</v>
      </c>
      <c r="F6" s="84">
        <v>-52.870399999999997</v>
      </c>
      <c r="G6" s="83">
        <v>2096.8868000000002</v>
      </c>
      <c r="H6" s="83">
        <v>11.11</v>
      </c>
    </row>
    <row r="7" spans="2:8" x14ac:dyDescent="0.3">
      <c r="B7" s="86">
        <v>5</v>
      </c>
      <c r="C7" s="85" t="s">
        <v>111</v>
      </c>
      <c r="D7" s="85" t="s">
        <v>2</v>
      </c>
      <c r="E7" s="84">
        <v>178.22110000000001</v>
      </c>
      <c r="F7" s="84">
        <v>125.2542</v>
      </c>
      <c r="G7" s="83">
        <v>6520.1156000000001</v>
      </c>
      <c r="H7" s="83">
        <v>51.906100000000002</v>
      </c>
    </row>
    <row r="8" spans="2:8" x14ac:dyDescent="0.3">
      <c r="B8" s="86">
        <v>6</v>
      </c>
      <c r="C8" s="85" t="s">
        <v>110</v>
      </c>
      <c r="D8" s="85" t="s">
        <v>2</v>
      </c>
      <c r="E8" s="84">
        <v>97.242500000000007</v>
      </c>
      <c r="F8" s="84">
        <v>-41.176499999999997</v>
      </c>
      <c r="G8" s="83">
        <v>97.210499999999996</v>
      </c>
      <c r="H8" s="83">
        <v>1.4975000000000001</v>
      </c>
    </row>
    <row r="9" spans="2:8" x14ac:dyDescent="0.3">
      <c r="B9" s="86">
        <v>7</v>
      </c>
      <c r="C9" s="85" t="s">
        <v>109</v>
      </c>
      <c r="D9" s="85" t="s">
        <v>2</v>
      </c>
      <c r="E9" s="84">
        <v>177.13030000000001</v>
      </c>
      <c r="F9" s="84">
        <v>-5.4964000000000004</v>
      </c>
      <c r="G9" s="83">
        <v>1313.9676999999999</v>
      </c>
      <c r="H9" s="83">
        <v>13.9939</v>
      </c>
    </row>
    <row r="10" spans="2:8" x14ac:dyDescent="0.3">
      <c r="B10" s="86">
        <v>8</v>
      </c>
      <c r="C10" s="85" t="s">
        <v>108</v>
      </c>
      <c r="D10" s="85" t="s">
        <v>2</v>
      </c>
      <c r="E10" s="84">
        <v>175.16820000000001</v>
      </c>
      <c r="F10" s="84">
        <v>-1.8057000000000001</v>
      </c>
      <c r="G10" s="83">
        <v>5071.0003999999999</v>
      </c>
      <c r="H10" s="83">
        <v>84.167699999999996</v>
      </c>
    </row>
    <row r="11" spans="2:8" x14ac:dyDescent="0.3">
      <c r="B11" s="86">
        <v>9</v>
      </c>
      <c r="C11" s="85" t="s">
        <v>107</v>
      </c>
      <c r="D11" s="85" t="s">
        <v>2</v>
      </c>
      <c r="E11" s="84">
        <v>202.4922</v>
      </c>
      <c r="F11" s="84">
        <v>46.0627</v>
      </c>
      <c r="G11" s="83">
        <v>1479.9537</v>
      </c>
      <c r="H11" s="83">
        <v>18.4816</v>
      </c>
    </row>
    <row r="12" spans="2:8" x14ac:dyDescent="0.3">
      <c r="B12" s="86">
        <v>10</v>
      </c>
      <c r="C12" s="85" t="s">
        <v>106</v>
      </c>
      <c r="D12" s="85" t="s">
        <v>2</v>
      </c>
      <c r="E12" s="84">
        <v>152.48259999999999</v>
      </c>
      <c r="F12" s="84">
        <v>25.432099999999998</v>
      </c>
      <c r="G12" s="83">
        <v>82.304500000000004</v>
      </c>
      <c r="H12" s="83">
        <v>0.40570000000000001</v>
      </c>
    </row>
    <row r="13" spans="2:8" x14ac:dyDescent="0.3">
      <c r="B13" s="86">
        <v>11</v>
      </c>
      <c r="C13" s="85" t="s">
        <v>105</v>
      </c>
      <c r="D13" s="85" t="s">
        <v>0</v>
      </c>
      <c r="E13" s="84">
        <v>223.4417</v>
      </c>
      <c r="F13" s="84">
        <v>280.09699999999998</v>
      </c>
      <c r="G13" s="83">
        <v>111.17189999999999</v>
      </c>
      <c r="H13" s="83">
        <v>107.3617</v>
      </c>
    </row>
    <row r="14" spans="2:8" x14ac:dyDescent="0.3">
      <c r="B14" s="86">
        <v>12</v>
      </c>
      <c r="C14" s="85" t="s">
        <v>104</v>
      </c>
      <c r="D14" s="85" t="s">
        <v>0</v>
      </c>
      <c r="E14" s="84">
        <v>235.50620000000001</v>
      </c>
      <c r="F14" s="84">
        <v>252.50450000000001</v>
      </c>
      <c r="G14" s="83">
        <v>7268.6363000000001</v>
      </c>
      <c r="H14" s="83">
        <v>48.240299999999998</v>
      </c>
    </row>
    <row r="15" spans="2:8" x14ac:dyDescent="0.3">
      <c r="B15" s="86">
        <v>13</v>
      </c>
      <c r="C15" s="85" t="s">
        <v>103</v>
      </c>
      <c r="D15" s="85" t="s">
        <v>0</v>
      </c>
      <c r="E15" s="84">
        <v>234.63560000000001</v>
      </c>
      <c r="F15" s="84">
        <v>258.67700000000002</v>
      </c>
      <c r="G15" s="83">
        <v>3240.3811999999998</v>
      </c>
      <c r="H15" s="83">
        <v>27.1906</v>
      </c>
    </row>
    <row r="16" spans="2:8" x14ac:dyDescent="0.3">
      <c r="B16" s="86">
        <v>14</v>
      </c>
      <c r="C16" s="85" t="s">
        <v>102</v>
      </c>
      <c r="D16" s="85" t="s">
        <v>0</v>
      </c>
      <c r="E16" s="84">
        <v>262.61110000000002</v>
      </c>
      <c r="F16" s="84">
        <v>315.19850000000002</v>
      </c>
      <c r="G16" s="83">
        <v>303.25839999999999</v>
      </c>
      <c r="H16" s="83">
        <v>927.2654</v>
      </c>
    </row>
    <row r="17" spans="2:8" x14ac:dyDescent="0.3">
      <c r="B17" s="86">
        <v>15</v>
      </c>
      <c r="C17" s="85" t="s">
        <v>101</v>
      </c>
      <c r="D17" s="85" t="s">
        <v>1</v>
      </c>
      <c r="E17" s="84">
        <v>-107.1417</v>
      </c>
      <c r="F17" s="84">
        <v>-353.67110000000002</v>
      </c>
      <c r="G17" s="83">
        <v>23337.910599999999</v>
      </c>
      <c r="H17" s="83">
        <v>987.61469999999997</v>
      </c>
    </row>
    <row r="18" spans="2:8" x14ac:dyDescent="0.3">
      <c r="B18" s="86">
        <v>16</v>
      </c>
      <c r="C18" s="85" t="s">
        <v>100</v>
      </c>
      <c r="D18" s="85" t="s">
        <v>1</v>
      </c>
      <c r="E18" s="84">
        <v>-95.561300000000003</v>
      </c>
      <c r="F18" s="84">
        <v>-335.71980000000002</v>
      </c>
      <c r="G18" s="83">
        <v>13123.1414</v>
      </c>
      <c r="H18" s="83">
        <v>369.49979999999999</v>
      </c>
    </row>
    <row r="19" spans="2:8" x14ac:dyDescent="0.3">
      <c r="B19" s="86">
        <v>17</v>
      </c>
      <c r="C19" s="85" t="s">
        <v>99</v>
      </c>
      <c r="D19" s="85" t="s">
        <v>1</v>
      </c>
      <c r="E19" s="84">
        <v>-110.4007</v>
      </c>
      <c r="F19" s="84">
        <v>-349.5301</v>
      </c>
      <c r="G19" s="83">
        <v>28863.118900000001</v>
      </c>
      <c r="H19" s="83">
        <v>1027.5116</v>
      </c>
    </row>
    <row r="20" spans="2:8" x14ac:dyDescent="0.3">
      <c r="B20" s="86">
        <v>18</v>
      </c>
      <c r="C20" s="85" t="s">
        <v>98</v>
      </c>
      <c r="D20" s="85" t="s">
        <v>1</v>
      </c>
      <c r="E20" s="84">
        <v>-94.533299999999997</v>
      </c>
      <c r="F20" s="84">
        <v>-197.6429</v>
      </c>
      <c r="G20" s="83">
        <v>18.4434</v>
      </c>
      <c r="H20" s="83">
        <v>82.703400000000002</v>
      </c>
    </row>
    <row r="21" spans="2:8" x14ac:dyDescent="0.3">
      <c r="B21" s="82">
        <v>19</v>
      </c>
      <c r="C21" s="81" t="s">
        <v>97</v>
      </c>
      <c r="D21" s="81" t="s">
        <v>1</v>
      </c>
      <c r="E21" s="80">
        <v>-104.7953</v>
      </c>
      <c r="F21" s="80">
        <v>-350.7133</v>
      </c>
      <c r="G21" s="79">
        <v>26377.886299999998</v>
      </c>
      <c r="H21" s="79">
        <v>1333.2888</v>
      </c>
    </row>
    <row r="22" spans="2:8" ht="15" thickBot="1" x14ac:dyDescent="0.35">
      <c r="B22" s="78">
        <v>20</v>
      </c>
      <c r="C22" s="77" t="s">
        <v>96</v>
      </c>
      <c r="D22" s="77" t="s">
        <v>1</v>
      </c>
      <c r="E22" s="76">
        <v>-105.87269999999999</v>
      </c>
      <c r="F22" s="76">
        <v>-346.99529999999999</v>
      </c>
      <c r="G22" s="75">
        <v>15414.010899999999</v>
      </c>
      <c r="H22" s="75">
        <v>539.68910000000005</v>
      </c>
    </row>
    <row r="23" spans="2:8" ht="6.6" customHeight="1" x14ac:dyDescent="0.3"/>
    <row r="24" spans="2:8" x14ac:dyDescent="0.3">
      <c r="B24" t="s">
        <v>95</v>
      </c>
    </row>
    <row r="25" spans="2:8" ht="8.4" customHeight="1" x14ac:dyDescent="0.3"/>
    <row r="26" spans="2:8" ht="15" thickBot="1" x14ac:dyDescent="0.35">
      <c r="B26" s="117" t="s">
        <v>94</v>
      </c>
      <c r="C26" s="117"/>
    </row>
    <row r="27" spans="2:8" ht="13.2" customHeight="1" thickBot="1" x14ac:dyDescent="0.35">
      <c r="B27" s="74">
        <v>0</v>
      </c>
      <c r="C27" s="73">
        <v>0</v>
      </c>
    </row>
    <row r="28" spans="2:8" ht="4.2" customHeight="1" x14ac:dyDescent="0.3"/>
    <row r="29" spans="2:8" ht="23.4" x14ac:dyDescent="0.45">
      <c r="B29" s="110" t="s">
        <v>93</v>
      </c>
      <c r="C29" s="71"/>
      <c r="D29" s="72"/>
      <c r="E29" s="71"/>
      <c r="F29" s="109">
        <v>30</v>
      </c>
    </row>
  </sheetData>
  <mergeCells count="1">
    <mergeCell ref="B26:C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showGridLines="0" zoomScaleNormal="100" workbookViewId="0">
      <selection activeCell="H23" sqref="H23"/>
    </sheetView>
  </sheetViews>
  <sheetFormatPr defaultRowHeight="14.4" x14ac:dyDescent="0.3"/>
  <cols>
    <col min="1" max="1" width="1.77734375" style="11" customWidth="1"/>
    <col min="2" max="2" width="19.88671875" style="11" customWidth="1"/>
    <col min="3" max="3" width="15.109375" style="12" customWidth="1"/>
    <col min="4" max="4" width="15.21875" style="12" customWidth="1"/>
    <col min="5" max="6" width="13.21875" style="12" customWidth="1"/>
    <col min="7" max="16384" width="8.88671875" style="11"/>
  </cols>
  <sheetData>
    <row r="2" spans="2:6" s="102" customFormat="1" ht="17.399999999999999" customHeight="1" x14ac:dyDescent="0.3">
      <c r="B2" s="118" t="s">
        <v>135</v>
      </c>
      <c r="C2" s="118"/>
      <c r="D2" s="118"/>
      <c r="E2" s="118"/>
      <c r="F2" s="54"/>
    </row>
    <row r="3" spans="2:6" ht="7.8" customHeight="1" x14ac:dyDescent="0.3"/>
    <row r="4" spans="2:6" ht="32.4" customHeight="1" thickBot="1" x14ac:dyDescent="0.35">
      <c r="B4" s="96" t="s">
        <v>134</v>
      </c>
      <c r="C4" s="101" t="s">
        <v>133</v>
      </c>
      <c r="D4" s="101" t="s">
        <v>132</v>
      </c>
      <c r="E4" s="119" t="s">
        <v>131</v>
      </c>
      <c r="F4" s="119"/>
    </row>
    <row r="5" spans="2:6" ht="24" customHeight="1" x14ac:dyDescent="0.3">
      <c r="B5" s="11" t="s">
        <v>130</v>
      </c>
      <c r="C5" s="100">
        <v>10.75</v>
      </c>
      <c r="D5" s="99">
        <v>0.625</v>
      </c>
      <c r="E5" s="98">
        <f>PI()*(C5^2-(C5-2*D5)^2)/4</f>
        <v>19.880391010997908</v>
      </c>
      <c r="F5" s="97">
        <f>E5*0.0254^2</f>
        <v>1.282603306465541E-2</v>
      </c>
    </row>
    <row r="6" spans="2:6" ht="21.6" customHeight="1" thickBot="1" x14ac:dyDescent="0.35">
      <c r="B6" s="96" t="s">
        <v>129</v>
      </c>
      <c r="C6" s="95">
        <v>22</v>
      </c>
      <c r="D6" s="94">
        <v>0.5</v>
      </c>
      <c r="E6" s="93">
        <f>PI()*(C6^2-(C6-2*D6)^2)/4</f>
        <v>33.772121026090275</v>
      </c>
      <c r="F6" s="92">
        <f>E6*0.0254^2</f>
        <v>2.17884216011924E-2</v>
      </c>
    </row>
    <row r="19" spans="2:2" x14ac:dyDescent="0.3">
      <c r="B19" s="11" t="s">
        <v>128</v>
      </c>
    </row>
    <row r="20" spans="2:2" x14ac:dyDescent="0.3">
      <c r="B20" s="11" t="s">
        <v>127</v>
      </c>
    </row>
    <row r="21" spans="2:2" x14ac:dyDescent="0.3">
      <c r="B21" s="11" t="s">
        <v>126</v>
      </c>
    </row>
    <row r="22" spans="2:2" x14ac:dyDescent="0.3">
      <c r="B22" s="11" t="s">
        <v>125</v>
      </c>
    </row>
    <row r="23" spans="2:2" x14ac:dyDescent="0.3">
      <c r="B23" s="11" t="s">
        <v>124</v>
      </c>
    </row>
    <row r="24" spans="2:2" x14ac:dyDescent="0.3">
      <c r="B24" s="11" t="s">
        <v>123</v>
      </c>
    </row>
    <row r="25" spans="2:2" x14ac:dyDescent="0.3">
      <c r="B25" s="11" t="s">
        <v>122</v>
      </c>
    </row>
    <row r="26" spans="2:2" x14ac:dyDescent="0.3">
      <c r="B26" s="11" t="s">
        <v>121</v>
      </c>
    </row>
  </sheetData>
  <mergeCells count="2">
    <mergeCell ref="B2:E2"/>
    <mergeCell ref="E4:F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W3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5" sqref="J25"/>
    </sheetView>
  </sheetViews>
  <sheetFormatPr defaultRowHeight="14.4" x14ac:dyDescent="0.3"/>
  <cols>
    <col min="1" max="1" width="10.21875" style="17" customWidth="1"/>
    <col min="2" max="21" width="8.88671875" style="17"/>
    <col min="22" max="23" width="17.6640625" style="17" bestFit="1" customWidth="1"/>
    <col min="24" max="16384" width="8.88671875" style="17"/>
  </cols>
  <sheetData>
    <row r="1" spans="1:23" ht="20.399999999999999" customHeight="1" x14ac:dyDescent="0.3">
      <c r="A1" s="122" t="s">
        <v>137</v>
      </c>
      <c r="B1" s="120" t="s">
        <v>26</v>
      </c>
      <c r="C1" s="121"/>
      <c r="D1" s="120" t="s">
        <v>27</v>
      </c>
      <c r="E1" s="121"/>
      <c r="F1" s="120" t="s">
        <v>28</v>
      </c>
      <c r="G1" s="121"/>
      <c r="H1" s="120" t="s">
        <v>29</v>
      </c>
      <c r="I1" s="121"/>
      <c r="J1" s="120" t="s">
        <v>30</v>
      </c>
      <c r="K1" s="121"/>
      <c r="L1" s="120" t="s">
        <v>35</v>
      </c>
      <c r="M1" s="121"/>
      <c r="N1" s="120" t="s">
        <v>36</v>
      </c>
      <c r="O1" s="121"/>
      <c r="P1" s="120" t="s">
        <v>37</v>
      </c>
      <c r="Q1" s="121"/>
      <c r="R1" s="120" t="s">
        <v>46</v>
      </c>
      <c r="S1" s="121"/>
      <c r="T1" s="120" t="s">
        <v>47</v>
      </c>
      <c r="U1" s="121"/>
      <c r="V1" s="107" t="s">
        <v>158</v>
      </c>
      <c r="W1" s="107" t="s">
        <v>161</v>
      </c>
    </row>
    <row r="2" spans="1:23" ht="21.6" customHeight="1" x14ac:dyDescent="0.3">
      <c r="A2" s="123"/>
      <c r="B2" s="103" t="s">
        <v>138</v>
      </c>
      <c r="C2" s="103" t="s">
        <v>139</v>
      </c>
      <c r="D2" s="103" t="s">
        <v>140</v>
      </c>
      <c r="E2" s="103" t="s">
        <v>141</v>
      </c>
      <c r="F2" s="103" t="s">
        <v>142</v>
      </c>
      <c r="G2" s="103" t="s">
        <v>143</v>
      </c>
      <c r="H2" s="103" t="s">
        <v>144</v>
      </c>
      <c r="I2" s="103" t="s">
        <v>145</v>
      </c>
      <c r="J2" s="103" t="s">
        <v>146</v>
      </c>
      <c r="K2" s="103" t="s">
        <v>147</v>
      </c>
      <c r="L2" s="103" t="s">
        <v>148</v>
      </c>
      <c r="M2" s="103" t="s">
        <v>149</v>
      </c>
      <c r="N2" s="103" t="s">
        <v>150</v>
      </c>
      <c r="O2" s="103" t="s">
        <v>151</v>
      </c>
      <c r="P2" s="103" t="s">
        <v>152</v>
      </c>
      <c r="Q2" s="103" t="s">
        <v>153</v>
      </c>
      <c r="R2" s="103" t="s">
        <v>154</v>
      </c>
      <c r="S2" s="103" t="s">
        <v>155</v>
      </c>
      <c r="T2" s="103" t="s">
        <v>156</v>
      </c>
      <c r="U2" s="103" t="s">
        <v>157</v>
      </c>
      <c r="V2" s="107" t="s">
        <v>73</v>
      </c>
      <c r="W2" s="107" t="s">
        <v>162</v>
      </c>
    </row>
    <row r="3" spans="1:23" x14ac:dyDescent="0.3">
      <c r="A3" s="104">
        <v>1</v>
      </c>
      <c r="B3" s="105">
        <v>241.70588054989699</v>
      </c>
      <c r="C3" s="105">
        <v>293.69072953437598</v>
      </c>
      <c r="D3" s="105">
        <v>233.37498200901399</v>
      </c>
      <c r="E3" s="105">
        <v>252.037850229106</v>
      </c>
      <c r="F3" s="105">
        <v>153.27940503308699</v>
      </c>
      <c r="G3" s="105">
        <v>108.596216312339</v>
      </c>
      <c r="H3" s="105">
        <v>-105.864051893859</v>
      </c>
      <c r="I3" s="105">
        <v>-346.98577653835201</v>
      </c>
      <c r="J3" s="105">
        <v>-5.6767813933243198E-3</v>
      </c>
      <c r="K3" s="105">
        <v>-1.88995747866203E-3</v>
      </c>
      <c r="L3" s="105">
        <v>148.60051362894899</v>
      </c>
      <c r="M3" s="105">
        <v>3.72333635202174</v>
      </c>
      <c r="N3" s="105">
        <v>-81.536239050788794</v>
      </c>
      <c r="O3" s="105">
        <v>-170.61782808932401</v>
      </c>
      <c r="P3" s="105">
        <v>116.52808515610199</v>
      </c>
      <c r="Q3" s="105">
        <v>-44.544314852852999</v>
      </c>
      <c r="R3" s="105">
        <v>-1.5508671205844301E-3</v>
      </c>
      <c r="S3" s="105">
        <v>1.94556968311858E-3</v>
      </c>
      <c r="T3" s="105">
        <v>186.89101383171601</v>
      </c>
      <c r="U3" s="105">
        <v>30.081628348654299</v>
      </c>
      <c r="V3" s="139">
        <v>46213.307403398001</v>
      </c>
      <c r="W3" s="138">
        <v>66920</v>
      </c>
    </row>
    <row r="4" spans="1:23" x14ac:dyDescent="0.3">
      <c r="A4" s="104">
        <v>2</v>
      </c>
      <c r="B4" s="105">
        <v>233.363138571821</v>
      </c>
      <c r="C4" s="105">
        <v>251.92393579551899</v>
      </c>
      <c r="D4" s="105">
        <v>116.574228686892</v>
      </c>
      <c r="E4" s="105">
        <v>-44.318667832849897</v>
      </c>
      <c r="F4" s="105">
        <v>241.60374178102501</v>
      </c>
      <c r="G4" s="105">
        <v>293.78204484811903</v>
      </c>
      <c r="H4" s="105">
        <v>153.687692345437</v>
      </c>
      <c r="I4" s="105">
        <v>107.990340521975</v>
      </c>
      <c r="J4" s="105">
        <v>6.6073226065413204E-5</v>
      </c>
      <c r="K4" s="105">
        <v>4.2292744219232499E-4</v>
      </c>
      <c r="L4" s="105">
        <v>-81.543824990417804</v>
      </c>
      <c r="M4" s="105">
        <v>-170.602375584839</v>
      </c>
      <c r="N4" s="105">
        <v>186.63850515345399</v>
      </c>
      <c r="O4" s="105">
        <v>29.611922977402401</v>
      </c>
      <c r="P4" s="105">
        <v>2.0452015586192699E-4</v>
      </c>
      <c r="Q4" s="105">
        <v>-2.2231283671024499E-4</v>
      </c>
      <c r="R4" s="105">
        <v>-105.87250359564101</v>
      </c>
      <c r="S4" s="105">
        <v>-346.997062099706</v>
      </c>
      <c r="T4" s="105">
        <v>148.54027641570099</v>
      </c>
      <c r="U4" s="105">
        <v>3.5903210416985498</v>
      </c>
      <c r="V4" s="139">
        <v>46211.712500196503</v>
      </c>
      <c r="W4" s="138">
        <v>107840</v>
      </c>
    </row>
    <row r="5" spans="1:23" x14ac:dyDescent="0.3">
      <c r="A5" s="104">
        <v>3</v>
      </c>
      <c r="B5" s="105">
        <v>-105.86895986421899</v>
      </c>
      <c r="C5" s="105">
        <v>-346.994253730764</v>
      </c>
      <c r="D5" s="105">
        <v>1.25993981514005E-4</v>
      </c>
      <c r="E5" s="105">
        <v>2.4065447880339801E-5</v>
      </c>
      <c r="F5" s="105">
        <v>153.73217031136201</v>
      </c>
      <c r="G5" s="105">
        <v>107.92836856041799</v>
      </c>
      <c r="H5" s="105">
        <v>-9.3510517761664696E-5</v>
      </c>
      <c r="I5" s="105">
        <v>-4.0409842419458598E-5</v>
      </c>
      <c r="J5" s="105">
        <v>-81.468050987783101</v>
      </c>
      <c r="K5" s="105">
        <v>-170.63867173065501</v>
      </c>
      <c r="L5" s="105">
        <v>186.55814699068699</v>
      </c>
      <c r="M5" s="105">
        <v>29.7239765839863</v>
      </c>
      <c r="N5" s="105">
        <v>241.69347501541199</v>
      </c>
      <c r="O5" s="105">
        <v>293.69398991772101</v>
      </c>
      <c r="P5" s="105">
        <v>233.23226234626301</v>
      </c>
      <c r="Q5" s="105">
        <v>251.915999730072</v>
      </c>
      <c r="R5" s="105">
        <v>148.536111646943</v>
      </c>
      <c r="S5" s="105">
        <v>3.5760345396614199</v>
      </c>
      <c r="T5" s="105">
        <v>116.582183571575</v>
      </c>
      <c r="U5" s="105">
        <v>-44.291134219956596</v>
      </c>
      <c r="V5" s="139">
        <v>46211.736107473</v>
      </c>
      <c r="W5" s="138">
        <v>90360</v>
      </c>
    </row>
    <row r="6" spans="1:23" x14ac:dyDescent="0.3">
      <c r="A6" s="104">
        <v>4</v>
      </c>
      <c r="B6" s="105">
        <v>-81.622542571050005</v>
      </c>
      <c r="C6" s="105">
        <v>-170.56438162761901</v>
      </c>
      <c r="D6" s="105">
        <v>116.564381422043</v>
      </c>
      <c r="E6" s="105">
        <v>-44.352811171640802</v>
      </c>
      <c r="F6" s="105">
        <v>-9.8609179340338604E-5</v>
      </c>
      <c r="G6" s="105">
        <v>-7.5006154890332698E-4</v>
      </c>
      <c r="H6" s="105">
        <v>153.61452297453499</v>
      </c>
      <c r="I6" s="105">
        <v>108.094282538184</v>
      </c>
      <c r="J6" s="105">
        <v>2.9488062434403499E-4</v>
      </c>
      <c r="K6" s="105">
        <v>-3.0434867904339099E-6</v>
      </c>
      <c r="L6" s="105">
        <v>241.62558799962599</v>
      </c>
      <c r="M6" s="105">
        <v>293.76024625973503</v>
      </c>
      <c r="N6" s="105">
        <v>148.56339457316901</v>
      </c>
      <c r="O6" s="105">
        <v>3.6628256772541201</v>
      </c>
      <c r="P6" s="105">
        <v>-105.87227537409601</v>
      </c>
      <c r="Q6" s="105">
        <v>-346.99604127739298</v>
      </c>
      <c r="R6" s="105">
        <v>186.57164631964901</v>
      </c>
      <c r="S6" s="105">
        <v>29.690890479591701</v>
      </c>
      <c r="T6" s="105">
        <v>233.31126949405601</v>
      </c>
      <c r="U6" s="105">
        <v>251.91146795026401</v>
      </c>
      <c r="V6" s="139">
        <v>46211.693583701403</v>
      </c>
      <c r="W6" s="138">
        <v>102280</v>
      </c>
    </row>
    <row r="7" spans="1:23" x14ac:dyDescent="0.3">
      <c r="A7" s="104">
        <v>5</v>
      </c>
      <c r="B7" s="105">
        <v>116.582521583152</v>
      </c>
      <c r="C7" s="105">
        <v>-44.294518066075199</v>
      </c>
      <c r="D7" s="105">
        <v>241.741738623766</v>
      </c>
      <c r="E7" s="105">
        <v>293.64911960354902</v>
      </c>
      <c r="F7" s="105">
        <v>153.72668432045299</v>
      </c>
      <c r="G7" s="105">
        <v>107.939640130765</v>
      </c>
      <c r="H7" s="105">
        <v>233.434672325892</v>
      </c>
      <c r="I7" s="105">
        <v>251.87513827082</v>
      </c>
      <c r="J7" s="105">
        <v>-81.664863133927696</v>
      </c>
      <c r="K7" s="105">
        <v>-170.54876068687699</v>
      </c>
      <c r="L7" s="105">
        <v>-105.872120982366</v>
      </c>
      <c r="M7" s="105">
        <v>-346.99637324823499</v>
      </c>
      <c r="N7" s="105">
        <v>148.57271855665101</v>
      </c>
      <c r="O7" s="105">
        <v>3.6758605606437702</v>
      </c>
      <c r="P7" s="105">
        <v>186.71353926036801</v>
      </c>
      <c r="Q7" s="105">
        <v>29.7348608769273</v>
      </c>
      <c r="R7" s="105">
        <v>5.1912605145435495E-4</v>
      </c>
      <c r="S7" s="105">
        <v>1.1928667132867399E-3</v>
      </c>
      <c r="T7" s="105">
        <v>-4.0988276221764098E-4</v>
      </c>
      <c r="U7" s="105">
        <v>6.1309375485248704E-4</v>
      </c>
      <c r="V7" s="139">
        <v>46211.944899186099</v>
      </c>
      <c r="W7" s="138">
        <v>84960</v>
      </c>
    </row>
    <row r="8" spans="1:23" x14ac:dyDescent="0.3">
      <c r="A8" s="104">
        <v>6</v>
      </c>
      <c r="B8" s="105">
        <v>233.238521467239</v>
      </c>
      <c r="C8" s="105">
        <v>251.81286859462401</v>
      </c>
      <c r="D8" s="105">
        <v>116.55337398944501</v>
      </c>
      <c r="E8" s="105">
        <v>-44.396961998151298</v>
      </c>
      <c r="F8" s="105">
        <v>-4.2046799498587201E-4</v>
      </c>
      <c r="G8" s="105">
        <v>-1.4300695233659399E-4</v>
      </c>
      <c r="H8" s="105">
        <v>153.957986639556</v>
      </c>
      <c r="I8" s="105">
        <v>107.61703662485399</v>
      </c>
      <c r="J8" s="105">
        <v>-81.733395863966706</v>
      </c>
      <c r="K8" s="105">
        <v>-170.51508682196399</v>
      </c>
      <c r="L8" s="105">
        <v>241.64122010273201</v>
      </c>
      <c r="M8" s="105">
        <v>293.74668230680697</v>
      </c>
      <c r="N8" s="105">
        <v>186.58560133465099</v>
      </c>
      <c r="O8" s="105">
        <v>29.725672062012801</v>
      </c>
      <c r="P8" s="105">
        <v>-105.872261030313</v>
      </c>
      <c r="Q8" s="105">
        <v>-346.997467567466</v>
      </c>
      <c r="R8" s="105">
        <v>6.1635943104889704E-5</v>
      </c>
      <c r="S8" s="105">
        <v>2.6693981418191302E-4</v>
      </c>
      <c r="T8" s="105">
        <v>148.56239128154201</v>
      </c>
      <c r="U8" s="105">
        <v>3.6558233659096699</v>
      </c>
      <c r="V8" s="139">
        <v>46211.954804548397</v>
      </c>
      <c r="W8" s="138">
        <v>104960</v>
      </c>
    </row>
    <row r="9" spans="1:23" x14ac:dyDescent="0.3">
      <c r="A9" s="104">
        <v>7</v>
      </c>
      <c r="B9" s="105">
        <v>241.40093221263601</v>
      </c>
      <c r="C9" s="105">
        <v>293.98546927320899</v>
      </c>
      <c r="D9" s="105">
        <v>-105.859493793767</v>
      </c>
      <c r="E9" s="105">
        <v>-347.000403964013</v>
      </c>
      <c r="F9" s="105">
        <v>-6.2081604632533297E-3</v>
      </c>
      <c r="G9" s="105">
        <v>2.2263275157027298E-3</v>
      </c>
      <c r="H9" s="105">
        <v>-81.542269139449999</v>
      </c>
      <c r="I9" s="105">
        <v>-170.60596283116701</v>
      </c>
      <c r="J9" s="105">
        <v>233.050214497827</v>
      </c>
      <c r="K9" s="105">
        <v>251.976992172503</v>
      </c>
      <c r="L9" s="105">
        <v>148.61898234525901</v>
      </c>
      <c r="M9" s="105">
        <v>3.8012178150926901</v>
      </c>
      <c r="N9" s="105">
        <v>186.49345787643199</v>
      </c>
      <c r="O9" s="105">
        <v>29.7002815722207</v>
      </c>
      <c r="P9" s="105">
        <v>153.482223232373</v>
      </c>
      <c r="Q9" s="105">
        <v>108.29764071153799</v>
      </c>
      <c r="R9" s="105">
        <v>116.570523325278</v>
      </c>
      <c r="S9" s="105">
        <v>-44.333230191749003</v>
      </c>
      <c r="T9" s="105">
        <v>6.0291607214784998E-3</v>
      </c>
      <c r="U9" s="105">
        <v>-4.82679029632181E-3</v>
      </c>
      <c r="V9" s="139">
        <v>46212.595532724503</v>
      </c>
      <c r="W9" s="138">
        <v>65920</v>
      </c>
    </row>
    <row r="10" spans="1:23" x14ac:dyDescent="0.3">
      <c r="A10" s="104">
        <v>8</v>
      </c>
      <c r="B10" s="105">
        <v>153.584505544455</v>
      </c>
      <c r="C10" s="105">
        <v>108.18309708560901</v>
      </c>
      <c r="D10" s="105">
        <v>233.42415400953499</v>
      </c>
      <c r="E10" s="105">
        <v>251.81856484449801</v>
      </c>
      <c r="F10" s="105">
        <v>1.4942584074209501E-3</v>
      </c>
      <c r="G10" s="105">
        <v>5.1467094097041102E-3</v>
      </c>
      <c r="H10" s="105">
        <v>-81.345784306068794</v>
      </c>
      <c r="I10" s="105">
        <v>-170.70468784224599</v>
      </c>
      <c r="J10" s="105">
        <v>148.67946724437101</v>
      </c>
      <c r="K10" s="105">
        <v>3.9628392478592298</v>
      </c>
      <c r="L10" s="105">
        <v>186.58393696950699</v>
      </c>
      <c r="M10" s="105">
        <v>29.469472002569301</v>
      </c>
      <c r="N10" s="105">
        <v>241.47378433789299</v>
      </c>
      <c r="O10" s="105">
        <v>293.913148912206</v>
      </c>
      <c r="P10" s="105">
        <v>1.9769216015379102E-3</v>
      </c>
      <c r="Q10" s="105">
        <v>1.11431652067971E-3</v>
      </c>
      <c r="R10" s="105">
        <v>-105.863532001606</v>
      </c>
      <c r="S10" s="105">
        <v>-346.999070798746</v>
      </c>
      <c r="T10" s="105">
        <v>116.507454263879</v>
      </c>
      <c r="U10" s="105">
        <v>-44.5703174047446</v>
      </c>
      <c r="V10" s="139">
        <v>46212.8492080738</v>
      </c>
      <c r="W10" s="138">
        <v>82040</v>
      </c>
    </row>
    <row r="11" spans="1:23" x14ac:dyDescent="0.3">
      <c r="A11" s="104">
        <v>9</v>
      </c>
      <c r="B11" s="105">
        <v>-105.868101530166</v>
      </c>
      <c r="C11" s="105">
        <v>-346.99936971452098</v>
      </c>
      <c r="D11" s="105">
        <v>116.55826329051401</v>
      </c>
      <c r="E11" s="105">
        <v>-44.372352548903599</v>
      </c>
      <c r="F11" s="105">
        <v>8.2090296693630097E-4</v>
      </c>
      <c r="G11" s="105">
        <v>9.4522516085706102E-4</v>
      </c>
      <c r="H11" s="105">
        <v>-5.8049013986148396E-4</v>
      </c>
      <c r="I11" s="105">
        <v>-5.2833237282926102E-4</v>
      </c>
      <c r="J11" s="105">
        <v>186.671185771968</v>
      </c>
      <c r="K11" s="105">
        <v>29.687485860468701</v>
      </c>
      <c r="L11" s="105">
        <v>241.61555289609601</v>
      </c>
      <c r="M11" s="105">
        <v>293.77034211412803</v>
      </c>
      <c r="N11" s="105">
        <v>148.546829093898</v>
      </c>
      <c r="O11" s="105">
        <v>3.60498986735508</v>
      </c>
      <c r="P11" s="105">
        <v>-81.598474477363396</v>
      </c>
      <c r="Q11" s="105">
        <v>-170.57541776957299</v>
      </c>
      <c r="R11" s="105">
        <v>233.3103100168</v>
      </c>
      <c r="S11" s="105">
        <v>251.898724935833</v>
      </c>
      <c r="T11" s="105">
        <v>153.64484263208601</v>
      </c>
      <c r="U11" s="105">
        <v>108.05057733939</v>
      </c>
      <c r="V11" s="139">
        <v>46211.772472595803</v>
      </c>
      <c r="W11" s="138">
        <v>84360</v>
      </c>
    </row>
    <row r="12" spans="1:23" x14ac:dyDescent="0.3">
      <c r="A12" s="104">
        <v>10</v>
      </c>
      <c r="B12" s="105">
        <v>241.69970499956401</v>
      </c>
      <c r="C12" s="105">
        <v>293.69111462887798</v>
      </c>
      <c r="D12" s="105">
        <v>-5.2896361807898504E-4</v>
      </c>
      <c r="E12" s="105">
        <v>-1.0385997481628E-3</v>
      </c>
      <c r="F12" s="105">
        <v>186.551635054934</v>
      </c>
      <c r="G12" s="105">
        <v>29.732841797700399</v>
      </c>
      <c r="H12" s="105">
        <v>233.47354680675201</v>
      </c>
      <c r="I12" s="105">
        <v>251.94613710942301</v>
      </c>
      <c r="J12" s="105">
        <v>153.61040400802</v>
      </c>
      <c r="K12" s="105">
        <v>108.10196827543599</v>
      </c>
      <c r="L12" s="105">
        <v>116.55699078901</v>
      </c>
      <c r="M12" s="105">
        <v>-44.377347915145798</v>
      </c>
      <c r="N12" s="105">
        <v>-1.0151533395461999E-3</v>
      </c>
      <c r="O12" s="105">
        <v>1.2666687469479199E-4</v>
      </c>
      <c r="P12" s="105">
        <v>-81.703645211321401</v>
      </c>
      <c r="Q12" s="105">
        <v>-170.528100461387</v>
      </c>
      <c r="R12" s="105">
        <v>-105.873749461629</v>
      </c>
      <c r="S12" s="105">
        <v>-346.99517135390602</v>
      </c>
      <c r="T12" s="105">
        <v>148.60206342871601</v>
      </c>
      <c r="U12" s="105">
        <v>3.7571388404063102</v>
      </c>
      <c r="V12" s="139">
        <v>46211.921776708601</v>
      </c>
      <c r="W12" s="138">
        <v>77960</v>
      </c>
    </row>
    <row r="13" spans="1:23" x14ac:dyDescent="0.3">
      <c r="A13" s="104">
        <v>11</v>
      </c>
      <c r="B13" s="105">
        <v>186.49034746551899</v>
      </c>
      <c r="C13" s="105">
        <v>29.812043607191999</v>
      </c>
      <c r="D13" s="105">
        <v>233.428381116998</v>
      </c>
      <c r="E13" s="105">
        <v>251.89934942311299</v>
      </c>
      <c r="F13" s="105">
        <v>148.46422668313599</v>
      </c>
      <c r="G13" s="105">
        <v>3.2673769386032401</v>
      </c>
      <c r="H13" s="105">
        <v>153.72814120590499</v>
      </c>
      <c r="I13" s="105">
        <v>107.963554251293</v>
      </c>
      <c r="J13" s="105">
        <v>241.37568516842799</v>
      </c>
      <c r="K13" s="105">
        <v>294.02736102844199</v>
      </c>
      <c r="L13" s="105">
        <v>116.53473554084199</v>
      </c>
      <c r="M13" s="105">
        <v>-44.505069656016602</v>
      </c>
      <c r="N13" s="105">
        <v>-105.873524670717</v>
      </c>
      <c r="O13" s="105">
        <v>-346.99496206113002</v>
      </c>
      <c r="P13" s="105">
        <v>-80.405332640165597</v>
      </c>
      <c r="Q13" s="105">
        <v>-171.199697453852</v>
      </c>
      <c r="R13" s="105">
        <v>-4.6476270110222301E-4</v>
      </c>
      <c r="S13" s="105">
        <v>-3.7371248488178598E-3</v>
      </c>
      <c r="T13" s="105">
        <v>-2.5977591768468802E-4</v>
      </c>
      <c r="U13" s="105">
        <v>1.1716496215656401E-2</v>
      </c>
      <c r="V13" s="139">
        <v>46214.205279300899</v>
      </c>
      <c r="W13" s="138">
        <v>67480</v>
      </c>
    </row>
    <row r="14" spans="1:23" x14ac:dyDescent="0.3">
      <c r="A14" s="104">
        <v>12</v>
      </c>
      <c r="B14" s="105">
        <v>-105.82763062223</v>
      </c>
      <c r="C14" s="105">
        <v>-347.003069479484</v>
      </c>
      <c r="D14" s="105">
        <v>148.65794819406</v>
      </c>
      <c r="E14" s="105">
        <v>3.8869510372823899</v>
      </c>
      <c r="F14" s="105">
        <v>-81.953889620376103</v>
      </c>
      <c r="G14" s="105">
        <v>-170.43292288355599</v>
      </c>
      <c r="H14" s="105">
        <v>-2.3905406093983799E-3</v>
      </c>
      <c r="I14" s="105">
        <v>3.2773139907334402E-3</v>
      </c>
      <c r="J14" s="105">
        <v>116.64043937767001</v>
      </c>
      <c r="K14" s="105">
        <v>-44.100168753956702</v>
      </c>
      <c r="L14" s="105">
        <v>3.7654783627446898E-3</v>
      </c>
      <c r="M14" s="105">
        <v>1.8518911914148999E-4</v>
      </c>
      <c r="N14" s="105">
        <v>186.580111300986</v>
      </c>
      <c r="O14" s="105">
        <v>29.364212025814901</v>
      </c>
      <c r="P14" s="105">
        <v>241.41022326760501</v>
      </c>
      <c r="Q14" s="105">
        <v>293.98348725321802</v>
      </c>
      <c r="R14" s="105">
        <v>153.484655064229</v>
      </c>
      <c r="S14" s="105">
        <v>108.301506872712</v>
      </c>
      <c r="T14" s="105">
        <v>233.45037302072501</v>
      </c>
      <c r="U14" s="105">
        <v>252.11230912494699</v>
      </c>
      <c r="V14" s="139">
        <v>46213.271098903497</v>
      </c>
      <c r="W14" s="138">
        <v>83840</v>
      </c>
    </row>
    <row r="15" spans="1:23" x14ac:dyDescent="0.3">
      <c r="A15" s="104">
        <v>13</v>
      </c>
      <c r="B15" s="105">
        <v>116.604329344362</v>
      </c>
      <c r="C15" s="105">
        <v>-44.220027808816702</v>
      </c>
      <c r="D15" s="105">
        <v>-7.2811296258716199E-5</v>
      </c>
      <c r="E15" s="105">
        <v>1.7420511683043901E-3</v>
      </c>
      <c r="F15" s="105">
        <v>-9.4953017086096998E-4</v>
      </c>
      <c r="G15" s="105">
        <v>6.9539280093279998E-4</v>
      </c>
      <c r="H15" s="105">
        <v>148.54372761496199</v>
      </c>
      <c r="I15" s="105">
        <v>3.5894990071056201</v>
      </c>
      <c r="J15" s="105">
        <v>186.655886183728</v>
      </c>
      <c r="K15" s="105">
        <v>29.7211454676331</v>
      </c>
      <c r="L15" s="105">
        <v>153.75074504773301</v>
      </c>
      <c r="M15" s="105">
        <v>107.902280317218</v>
      </c>
      <c r="N15" s="105">
        <v>-81.745334261068805</v>
      </c>
      <c r="O15" s="105">
        <v>-170.50531698217901</v>
      </c>
      <c r="P15" s="105">
        <v>241.55051446048699</v>
      </c>
      <c r="Q15" s="105">
        <v>293.83512585745399</v>
      </c>
      <c r="R15" s="105">
        <v>233.504006910344</v>
      </c>
      <c r="S15" s="105">
        <v>252.03721118537999</v>
      </c>
      <c r="T15" s="105">
        <v>-105.872369385802</v>
      </c>
      <c r="U15" s="105">
        <v>-346.997073245237</v>
      </c>
      <c r="V15" s="139">
        <v>46211.875846433803</v>
      </c>
      <c r="W15" s="138">
        <v>75840</v>
      </c>
    </row>
    <row r="16" spans="1:23" x14ac:dyDescent="0.3">
      <c r="A16" s="104">
        <v>14</v>
      </c>
      <c r="B16" s="105">
        <v>233.23066050168501</v>
      </c>
      <c r="C16" s="105">
        <v>252.10530448786699</v>
      </c>
      <c r="D16" s="105">
        <v>-4.8781949631255699E-2</v>
      </c>
      <c r="E16" s="105">
        <v>-3.8628667754244402E-2</v>
      </c>
      <c r="F16" s="105">
        <v>-81.518871270199497</v>
      </c>
      <c r="G16" s="105">
        <v>-170.77794680576201</v>
      </c>
      <c r="H16" s="105">
        <v>187.09351423663301</v>
      </c>
      <c r="I16" s="105">
        <v>30.371960918360401</v>
      </c>
      <c r="J16" s="105">
        <v>148.75806620002399</v>
      </c>
      <c r="K16" s="105">
        <v>3.91810771042246</v>
      </c>
      <c r="L16" s="105">
        <v>1.0506402622991601E-2</v>
      </c>
      <c r="M16" s="105">
        <v>-8.2997084809886806E-3</v>
      </c>
      <c r="N16" s="105">
        <v>116.685943355178</v>
      </c>
      <c r="O16" s="105">
        <v>-43.996895321025598</v>
      </c>
      <c r="P16" s="105">
        <v>-105.786190595991</v>
      </c>
      <c r="Q16" s="105">
        <v>-347.00064122843497</v>
      </c>
      <c r="R16" s="105">
        <v>155.297320888678</v>
      </c>
      <c r="S16" s="105">
        <v>106.638319687243</v>
      </c>
      <c r="T16" s="105">
        <v>242.08202071316799</v>
      </c>
      <c r="U16" s="105">
        <v>293.35402290750801</v>
      </c>
      <c r="V16" s="139">
        <v>46224.152827388301</v>
      </c>
      <c r="W16" s="138">
        <v>78240</v>
      </c>
    </row>
    <row r="17" spans="1:23" x14ac:dyDescent="0.3">
      <c r="A17" s="104">
        <v>15</v>
      </c>
      <c r="B17" s="105">
        <v>-81.378511405796402</v>
      </c>
      <c r="C17" s="105">
        <v>-170.71047634431</v>
      </c>
      <c r="D17" s="105">
        <v>153.60803432649499</v>
      </c>
      <c r="E17" s="105">
        <v>108.108735789164</v>
      </c>
      <c r="F17" s="105">
        <v>241.48195388244201</v>
      </c>
      <c r="G17" s="105">
        <v>293.90225981603498</v>
      </c>
      <c r="H17" s="105">
        <v>148.58730872917999</v>
      </c>
      <c r="I17" s="105">
        <v>3.70431080688215</v>
      </c>
      <c r="J17" s="105">
        <v>-105.850893517926</v>
      </c>
      <c r="K17" s="105">
        <v>-347.00990668089702</v>
      </c>
      <c r="L17" s="105">
        <v>-2.04994044274793E-3</v>
      </c>
      <c r="M17" s="105">
        <v>7.59355791871159E-4</v>
      </c>
      <c r="N17" s="105">
        <v>233.55367482473699</v>
      </c>
      <c r="O17" s="105">
        <v>251.88374781386099</v>
      </c>
      <c r="P17" s="105">
        <v>116.68438546142001</v>
      </c>
      <c r="Q17" s="105">
        <v>-43.955862522776201</v>
      </c>
      <c r="R17" s="105">
        <v>186.46581615131001</v>
      </c>
      <c r="S17" s="105">
        <v>29.2280989187743</v>
      </c>
      <c r="T17" s="105">
        <v>-7.0346122322214096E-3</v>
      </c>
      <c r="U17" s="105">
        <v>-2.2490953793217602E-3</v>
      </c>
      <c r="V17" s="139">
        <v>46212.848009701302</v>
      </c>
      <c r="W17" s="138">
        <v>92000</v>
      </c>
    </row>
    <row r="18" spans="1:23" x14ac:dyDescent="0.3">
      <c r="A18" s="104">
        <v>16</v>
      </c>
      <c r="B18" s="105">
        <v>148.58288343282101</v>
      </c>
      <c r="C18" s="105">
        <v>3.72029819806149</v>
      </c>
      <c r="D18" s="105">
        <v>233.663207510875</v>
      </c>
      <c r="E18" s="105">
        <v>252.136016581143</v>
      </c>
      <c r="F18" s="105">
        <v>241.80708544963699</v>
      </c>
      <c r="G18" s="105">
        <v>293.587462091737</v>
      </c>
      <c r="H18" s="105">
        <v>186.612083053444</v>
      </c>
      <c r="I18" s="105">
        <v>29.874041345165299</v>
      </c>
      <c r="J18" s="105">
        <v>-2.6320660386847301E-3</v>
      </c>
      <c r="K18" s="105">
        <v>-3.8687174553721102E-4</v>
      </c>
      <c r="L18" s="105">
        <v>8.4456975707650692E-3</v>
      </c>
      <c r="M18" s="105">
        <v>2.1595252692439598E-3</v>
      </c>
      <c r="N18" s="105">
        <v>116.67492993226701</v>
      </c>
      <c r="O18" s="105">
        <v>-43.988689406270304</v>
      </c>
      <c r="P18" s="105">
        <v>-105.868974001433</v>
      </c>
      <c r="Q18" s="105">
        <v>-346.998872208595</v>
      </c>
      <c r="R18" s="105">
        <v>153.630947485598</v>
      </c>
      <c r="S18" s="105">
        <v>108.071517188535</v>
      </c>
      <c r="T18" s="105">
        <v>-81.602941704890796</v>
      </c>
      <c r="U18" s="105">
        <v>-170.58885406879901</v>
      </c>
      <c r="V18" s="139">
        <v>46212.4930029401</v>
      </c>
      <c r="W18" s="138">
        <v>82800</v>
      </c>
    </row>
    <row r="19" spans="1:23" x14ac:dyDescent="0.3">
      <c r="A19" s="104">
        <v>17</v>
      </c>
      <c r="B19" s="105">
        <v>116.58863751063799</v>
      </c>
      <c r="C19" s="105">
        <v>-44.271859919405202</v>
      </c>
      <c r="D19" s="105">
        <v>186.56780318572001</v>
      </c>
      <c r="E19" s="105">
        <v>29.7081173612948</v>
      </c>
      <c r="F19" s="105">
        <v>241.589256350765</v>
      </c>
      <c r="G19" s="105">
        <v>293.79659089207399</v>
      </c>
      <c r="H19" s="105">
        <v>4.5355247670090501E-4</v>
      </c>
      <c r="I19" s="105">
        <v>-5.9090632921722097E-5</v>
      </c>
      <c r="J19" s="105">
        <v>-81.684878693252301</v>
      </c>
      <c r="K19" s="105">
        <v>-170.53493946686601</v>
      </c>
      <c r="L19" s="105">
        <v>233.28040419304901</v>
      </c>
      <c r="M19" s="105">
        <v>251.844456191234</v>
      </c>
      <c r="N19" s="105">
        <v>-4.6697186289591298E-4</v>
      </c>
      <c r="O19" s="105">
        <v>-2.83639719798783E-4</v>
      </c>
      <c r="P19" s="105">
        <v>153.85280746669</v>
      </c>
      <c r="Q19" s="105">
        <v>107.75905293350699</v>
      </c>
      <c r="R19" s="105">
        <v>148.58737214573</v>
      </c>
      <c r="S19" s="105">
        <v>3.7327127576472798</v>
      </c>
      <c r="T19" s="105">
        <v>-105.8724520697</v>
      </c>
      <c r="U19" s="105">
        <v>-346.99488380023502</v>
      </c>
      <c r="V19" s="139">
        <v>46211.780772550097</v>
      </c>
      <c r="W19" s="138">
        <v>87760</v>
      </c>
    </row>
    <row r="20" spans="1:23" x14ac:dyDescent="0.3">
      <c r="A20" s="104">
        <v>18</v>
      </c>
      <c r="B20" s="105">
        <v>7.5444207209300303E-4</v>
      </c>
      <c r="C20" s="105">
        <v>-2.7458226247194597E-4</v>
      </c>
      <c r="D20" s="105">
        <v>153.62586673135101</v>
      </c>
      <c r="E20" s="105">
        <v>108.07761399094299</v>
      </c>
      <c r="F20" s="105">
        <v>116.610292844935</v>
      </c>
      <c r="G20" s="105">
        <v>-44.198297044794103</v>
      </c>
      <c r="H20" s="105">
        <v>186.62999930411601</v>
      </c>
      <c r="I20" s="105">
        <v>29.734537520806199</v>
      </c>
      <c r="J20" s="105">
        <v>-81.623431290142904</v>
      </c>
      <c r="K20" s="105">
        <v>-170.563279829652</v>
      </c>
      <c r="L20" s="105">
        <v>9.9256754486496499E-5</v>
      </c>
      <c r="M20" s="105">
        <v>4.2581895101890301E-4</v>
      </c>
      <c r="N20" s="105">
        <v>148.54214512951199</v>
      </c>
      <c r="O20" s="105">
        <v>3.5950245404680699</v>
      </c>
      <c r="P20" s="105">
        <v>241.469548878175</v>
      </c>
      <c r="Q20" s="105">
        <v>293.91519656938601</v>
      </c>
      <c r="R20" s="105">
        <v>233.323559750675</v>
      </c>
      <c r="S20" s="105">
        <v>251.89027692924299</v>
      </c>
      <c r="T20" s="105">
        <v>-105.872770843411</v>
      </c>
      <c r="U20" s="105">
        <v>-346.99558062432902</v>
      </c>
      <c r="V20" s="139">
        <v>46211.7476425606</v>
      </c>
      <c r="W20" s="138">
        <v>81240</v>
      </c>
    </row>
    <row r="21" spans="1:23" x14ac:dyDescent="0.3">
      <c r="A21" s="104">
        <v>19</v>
      </c>
      <c r="B21" s="105">
        <v>7.3110520749132797E-3</v>
      </c>
      <c r="C21" s="105">
        <v>1.90517544278652E-3</v>
      </c>
      <c r="D21" s="105">
        <v>186.653590662205</v>
      </c>
      <c r="E21" s="105">
        <v>29.608999317753099</v>
      </c>
      <c r="F21" s="105">
        <v>241.667676808772</v>
      </c>
      <c r="G21" s="105">
        <v>293.72210022517299</v>
      </c>
      <c r="H21" s="105">
        <v>116.632819253611</v>
      </c>
      <c r="I21" s="105">
        <v>-44.135033549383699</v>
      </c>
      <c r="J21" s="105">
        <v>-105.865825610283</v>
      </c>
      <c r="K21" s="105">
        <v>-347.00209580952702</v>
      </c>
      <c r="L21" s="105">
        <v>233.323358146863</v>
      </c>
      <c r="M21" s="105">
        <v>251.86631376523499</v>
      </c>
      <c r="N21" s="105">
        <v>148.60186894932801</v>
      </c>
      <c r="O21" s="105">
        <v>3.7406066900292001</v>
      </c>
      <c r="P21" s="105">
        <v>154.02028899047801</v>
      </c>
      <c r="Q21" s="105">
        <v>107.548493107279</v>
      </c>
      <c r="R21" s="105">
        <v>-2.1641846627928701E-3</v>
      </c>
      <c r="S21" s="105">
        <v>-4.25270392661999E-4</v>
      </c>
      <c r="T21" s="105">
        <v>-81.874497328376904</v>
      </c>
      <c r="U21" s="105">
        <v>-170.45311532573601</v>
      </c>
      <c r="V21" s="139">
        <v>46212.588574939502</v>
      </c>
      <c r="W21" s="138">
        <v>79960</v>
      </c>
    </row>
    <row r="22" spans="1:23" x14ac:dyDescent="0.3">
      <c r="A22" s="104">
        <v>20</v>
      </c>
      <c r="B22" s="105">
        <v>116.576841097309</v>
      </c>
      <c r="C22" s="105">
        <v>-44.311946701816098</v>
      </c>
      <c r="D22" s="105">
        <v>233.33894857052999</v>
      </c>
      <c r="E22" s="105">
        <v>251.902397618615</v>
      </c>
      <c r="F22" s="105">
        <v>-81.683365107105203</v>
      </c>
      <c r="G22" s="105">
        <v>-170.53443381394999</v>
      </c>
      <c r="H22" s="105">
        <v>-1.12135936231999E-4</v>
      </c>
      <c r="I22" s="105">
        <v>4.3209744257445998E-4</v>
      </c>
      <c r="J22" s="105">
        <v>153.71165742042001</v>
      </c>
      <c r="K22" s="105">
        <v>107.95763742569299</v>
      </c>
      <c r="L22" s="105">
        <v>241.547354953461</v>
      </c>
      <c r="M22" s="105">
        <v>293.83834482867201</v>
      </c>
      <c r="N22" s="105">
        <v>186.55909768408</v>
      </c>
      <c r="O22" s="105">
        <v>29.6699041040658</v>
      </c>
      <c r="P22" s="105">
        <v>-7.1402568230293593E-5</v>
      </c>
      <c r="Q22" s="105">
        <v>-5.61208517513077E-5</v>
      </c>
      <c r="R22" s="105">
        <v>-105.870837200493</v>
      </c>
      <c r="S22" s="105">
        <v>-346.99648124649599</v>
      </c>
      <c r="T22" s="105">
        <v>148.57020204674799</v>
      </c>
      <c r="U22" s="105">
        <v>3.6819386058647998</v>
      </c>
      <c r="V22" s="139">
        <v>46211.731693927999</v>
      </c>
      <c r="W22" s="138">
        <v>115400</v>
      </c>
    </row>
    <row r="23" spans="1:23" x14ac:dyDescent="0.3">
      <c r="A23" s="104">
        <v>21</v>
      </c>
      <c r="B23" s="105">
        <v>-105.868883950178</v>
      </c>
      <c r="C23" s="105">
        <v>-346.99641965026598</v>
      </c>
      <c r="D23" s="105">
        <v>233.277101027698</v>
      </c>
      <c r="E23" s="105">
        <v>251.943919265386</v>
      </c>
      <c r="F23" s="105">
        <v>241.56252968598201</v>
      </c>
      <c r="G23" s="105">
        <v>293.82655847831097</v>
      </c>
      <c r="H23" s="105">
        <v>153.66233629800399</v>
      </c>
      <c r="I23" s="105">
        <v>108.027494416575</v>
      </c>
      <c r="J23" s="105">
        <v>148.58332828968</v>
      </c>
      <c r="K23" s="105">
        <v>3.7187145090691902</v>
      </c>
      <c r="L23" s="105">
        <v>1.23467300882119E-3</v>
      </c>
      <c r="M23" s="105">
        <v>1.9949445974316699E-3</v>
      </c>
      <c r="N23" s="105">
        <v>-81.437439650043999</v>
      </c>
      <c r="O23" s="105">
        <v>-170.65321778220701</v>
      </c>
      <c r="P23" s="105">
        <v>-9.9622899611099294E-5</v>
      </c>
      <c r="Q23" s="105">
        <v>-3.0902400263379801E-3</v>
      </c>
      <c r="R23" s="105">
        <v>186.62016452671699</v>
      </c>
      <c r="S23" s="105">
        <v>29.582518175821999</v>
      </c>
      <c r="T23" s="105">
        <v>116.593944357662</v>
      </c>
      <c r="U23" s="105">
        <v>-44.25672078913</v>
      </c>
      <c r="V23" s="139">
        <v>46211.9617432921</v>
      </c>
      <c r="W23" s="138">
        <v>91480</v>
      </c>
    </row>
    <row r="24" spans="1:23" x14ac:dyDescent="0.3">
      <c r="A24" s="104">
        <v>22</v>
      </c>
      <c r="B24" s="105">
        <v>-105.872840630563</v>
      </c>
      <c r="C24" s="105">
        <v>-346.99533519690101</v>
      </c>
      <c r="D24" s="105">
        <v>186.60669349732899</v>
      </c>
      <c r="E24" s="105">
        <v>29.6996128792935</v>
      </c>
      <c r="F24" s="105">
        <v>1.908853595616E-6</v>
      </c>
      <c r="G24" s="105">
        <v>1.58114907427989E-4</v>
      </c>
      <c r="H24" s="105">
        <v>148.57126148897001</v>
      </c>
      <c r="I24" s="105">
        <v>3.6888587969294302</v>
      </c>
      <c r="J24" s="105">
        <v>153.62292704408199</v>
      </c>
      <c r="K24" s="105">
        <v>108.081074901957</v>
      </c>
      <c r="L24" s="105">
        <v>-81.598457827920299</v>
      </c>
      <c r="M24" s="105">
        <v>-170.57529936501101</v>
      </c>
      <c r="N24" s="105">
        <v>233.34298543894101</v>
      </c>
      <c r="O24" s="105">
        <v>251.934198377141</v>
      </c>
      <c r="P24" s="105">
        <v>5.6583402777326998E-5</v>
      </c>
      <c r="Q24" s="105">
        <v>-5.3375282046330799E-5</v>
      </c>
      <c r="R24" s="105">
        <v>116.57701145177499</v>
      </c>
      <c r="S24" s="105">
        <v>-44.308929439772797</v>
      </c>
      <c r="T24" s="105">
        <v>241.62727433324201</v>
      </c>
      <c r="U24" s="105">
        <v>293.75868391507299</v>
      </c>
      <c r="V24" s="139">
        <v>46211.650755084098</v>
      </c>
      <c r="W24" s="138">
        <v>121200</v>
      </c>
    </row>
    <row r="25" spans="1:23" x14ac:dyDescent="0.3">
      <c r="A25" s="104">
        <v>23</v>
      </c>
      <c r="B25" s="105">
        <v>-2.1074364039857201E-4</v>
      </c>
      <c r="C25" s="105">
        <v>6.4204180443307396E-4</v>
      </c>
      <c r="D25" s="105">
        <v>153.74489413114401</v>
      </c>
      <c r="E25" s="105">
        <v>107.91555577237</v>
      </c>
      <c r="F25" s="105">
        <v>-105.873050779633</v>
      </c>
      <c r="G25" s="105">
        <v>-346.99614828664198</v>
      </c>
      <c r="H25" s="105">
        <v>186.54151756865201</v>
      </c>
      <c r="I25" s="105">
        <v>29.610348477471199</v>
      </c>
      <c r="J25" s="105">
        <v>241.61546192783501</v>
      </c>
      <c r="K25" s="105">
        <v>293.770921800743</v>
      </c>
      <c r="L25" s="105">
        <v>148.58761842747401</v>
      </c>
      <c r="M25" s="105">
        <v>3.7305103743191301</v>
      </c>
      <c r="N25" s="105">
        <v>116.60613386767</v>
      </c>
      <c r="O25" s="105">
        <v>-44.211524386731298</v>
      </c>
      <c r="P25" s="105">
        <v>9.0107824415319E-4</v>
      </c>
      <c r="Q25" s="105">
        <v>-1.2514712014678399E-3</v>
      </c>
      <c r="R25" s="105">
        <v>233.40802182176699</v>
      </c>
      <c r="S25" s="105">
        <v>251.984318566376</v>
      </c>
      <c r="T25" s="105">
        <v>-81.471783860753405</v>
      </c>
      <c r="U25" s="105">
        <v>-170.635834980282</v>
      </c>
      <c r="V25" s="139">
        <v>46211.822405983898</v>
      </c>
      <c r="W25" s="138">
        <v>91480</v>
      </c>
    </row>
    <row r="26" spans="1:23" x14ac:dyDescent="0.3">
      <c r="A26" s="104">
        <v>24</v>
      </c>
      <c r="B26" s="105">
        <v>-81.625727186223003</v>
      </c>
      <c r="C26" s="105">
        <v>-170.56188081456301</v>
      </c>
      <c r="D26" s="105">
        <v>-3.9074638560351898E-4</v>
      </c>
      <c r="E26" s="105">
        <v>-8.4793226853710404E-4</v>
      </c>
      <c r="F26" s="105">
        <v>186.615591602206</v>
      </c>
      <c r="G26" s="105">
        <v>29.713524397663299</v>
      </c>
      <c r="H26" s="105">
        <v>2.7602447588802602E-4</v>
      </c>
      <c r="I26" s="105">
        <v>-3.8713199477471999E-4</v>
      </c>
      <c r="J26" s="105">
        <v>116.55949876199701</v>
      </c>
      <c r="K26" s="105">
        <v>-44.371380508900401</v>
      </c>
      <c r="L26" s="105">
        <v>-105.870143920777</v>
      </c>
      <c r="M26" s="105">
        <v>-346.99549790822198</v>
      </c>
      <c r="N26" s="105">
        <v>148.59852814848799</v>
      </c>
      <c r="O26" s="105">
        <v>3.7641551974207199</v>
      </c>
      <c r="P26" s="105">
        <v>153.650390069379</v>
      </c>
      <c r="Q26" s="105">
        <v>108.05020476609</v>
      </c>
      <c r="R26" s="105">
        <v>241.77430410122099</v>
      </c>
      <c r="S26" s="105">
        <v>293.61554814695501</v>
      </c>
      <c r="T26" s="105">
        <v>233.47175545006399</v>
      </c>
      <c r="U26" s="105">
        <v>252.006550599919</v>
      </c>
      <c r="V26" s="139">
        <v>46211.859670077502</v>
      </c>
      <c r="W26" s="138">
        <v>97320</v>
      </c>
    </row>
    <row r="27" spans="1:23" x14ac:dyDescent="0.3">
      <c r="A27" s="104">
        <v>25</v>
      </c>
      <c r="B27" s="105">
        <v>116.56747878535801</v>
      </c>
      <c r="C27" s="105">
        <v>-44.349128439888403</v>
      </c>
      <c r="D27" s="105">
        <v>233.38134967278799</v>
      </c>
      <c r="E27" s="105">
        <v>251.97162664787299</v>
      </c>
      <c r="F27" s="105">
        <v>-1.8180558599198201E-3</v>
      </c>
      <c r="G27" s="105">
        <v>1.5693478171243001E-3</v>
      </c>
      <c r="H27" s="105">
        <v>-105.869100825296</v>
      </c>
      <c r="I27" s="105">
        <v>-346.99898621610498</v>
      </c>
      <c r="J27" s="105">
        <v>-81.530403870891604</v>
      </c>
      <c r="K27" s="105">
        <v>-170.61413935867</v>
      </c>
      <c r="L27" s="105">
        <v>153.844379003878</v>
      </c>
      <c r="M27" s="105">
        <v>107.76831719102501</v>
      </c>
      <c r="N27" s="105">
        <v>148.61537450189701</v>
      </c>
      <c r="O27" s="105">
        <v>3.8151100735364198</v>
      </c>
      <c r="P27" s="105">
        <v>-2.6814861517057302E-4</v>
      </c>
      <c r="Q27" s="105">
        <v>1.00503377704149E-3</v>
      </c>
      <c r="R27" s="105">
        <v>241.571295197658</v>
      </c>
      <c r="S27" s="105">
        <v>293.815021696862</v>
      </c>
      <c r="T27" s="105">
        <v>186.472575470528</v>
      </c>
      <c r="U27" s="105">
        <v>29.806241844457499</v>
      </c>
      <c r="V27" s="139">
        <v>46212.015964787897</v>
      </c>
      <c r="W27" s="138">
        <v>88320</v>
      </c>
    </row>
    <row r="28" spans="1:23" x14ac:dyDescent="0.3">
      <c r="A28" s="104">
        <v>26</v>
      </c>
      <c r="B28" s="105">
        <v>148.56563880107601</v>
      </c>
      <c r="C28" s="105">
        <v>3.6568018850614701</v>
      </c>
      <c r="D28" s="105">
        <v>241.513689600877</v>
      </c>
      <c r="E28" s="105">
        <v>293.87444123092303</v>
      </c>
      <c r="F28" s="105">
        <v>233.335841557919</v>
      </c>
      <c r="G28" s="105">
        <v>251.952839315109</v>
      </c>
      <c r="H28" s="105">
        <v>-81.619082740420893</v>
      </c>
      <c r="I28" s="105">
        <v>-170.56812242683799</v>
      </c>
      <c r="J28" s="105">
        <v>186.53282643385299</v>
      </c>
      <c r="K28" s="105">
        <v>29.604758445299101</v>
      </c>
      <c r="L28" s="105">
        <v>-1.30120622050297E-4</v>
      </c>
      <c r="M28" s="105">
        <v>1.5524111271995201E-3</v>
      </c>
      <c r="N28" s="105">
        <v>116.578584023554</v>
      </c>
      <c r="O28" s="105">
        <v>-44.309012783484697</v>
      </c>
      <c r="P28" s="105">
        <v>153.605732721717</v>
      </c>
      <c r="Q28" s="105">
        <v>108.106986471685</v>
      </c>
      <c r="R28" s="105">
        <v>-1.3365286857282499E-4</v>
      </c>
      <c r="S28" s="105">
        <v>5.9063489420287595E-4</v>
      </c>
      <c r="T28" s="105">
        <v>-105.868712156028</v>
      </c>
      <c r="U28" s="105">
        <v>-346.99569170191103</v>
      </c>
      <c r="V28" s="139">
        <v>46211.906288071797</v>
      </c>
      <c r="W28" s="138">
        <v>104560</v>
      </c>
    </row>
    <row r="29" spans="1:23" x14ac:dyDescent="0.3">
      <c r="A29" s="104">
        <v>27</v>
      </c>
      <c r="B29" s="105">
        <v>148.51192355360899</v>
      </c>
      <c r="C29" s="105">
        <v>3.4241751486740899</v>
      </c>
      <c r="D29" s="105">
        <v>-105.86612768688001</v>
      </c>
      <c r="E29" s="105">
        <v>-346.99455906188803</v>
      </c>
      <c r="F29" s="105">
        <v>-3.5223358903894702E-3</v>
      </c>
      <c r="G29" s="105">
        <v>1.0278713954691E-3</v>
      </c>
      <c r="H29" s="105">
        <v>153.499223451284</v>
      </c>
      <c r="I29" s="105">
        <v>108.26595253860199</v>
      </c>
      <c r="J29" s="105">
        <v>-4.6880567948189003E-3</v>
      </c>
      <c r="K29" s="105">
        <v>1.5658487426042701E-3</v>
      </c>
      <c r="L29" s="105">
        <v>241.67099483601999</v>
      </c>
      <c r="M29" s="105">
        <v>293.720395889006</v>
      </c>
      <c r="N29" s="105">
        <v>-81.9280442373082</v>
      </c>
      <c r="O29" s="105">
        <v>-170.421931500612</v>
      </c>
      <c r="P29" s="105">
        <v>186.55934381887801</v>
      </c>
      <c r="Q29" s="105">
        <v>29.766689811119502</v>
      </c>
      <c r="R29" s="105">
        <v>116.65660746811</v>
      </c>
      <c r="S29" s="105">
        <v>-44.055299110424002</v>
      </c>
      <c r="T29" s="105">
        <v>233.37339849249099</v>
      </c>
      <c r="U29" s="105">
        <v>252.007136363097</v>
      </c>
      <c r="V29" s="139">
        <v>46212.488827473499</v>
      </c>
      <c r="W29" s="138">
        <v>66120</v>
      </c>
    </row>
    <row r="30" spans="1:23" x14ac:dyDescent="0.3">
      <c r="A30" s="104">
        <v>28</v>
      </c>
      <c r="B30" s="105">
        <v>116.57755774107299</v>
      </c>
      <c r="C30" s="105">
        <v>-44.308912764984299</v>
      </c>
      <c r="D30" s="105">
        <v>-2.52852916685949E-3</v>
      </c>
      <c r="E30" s="105">
        <v>4.1489777163251102E-3</v>
      </c>
      <c r="F30" s="105">
        <v>233.089585919028</v>
      </c>
      <c r="G30" s="105">
        <v>251.79090426790901</v>
      </c>
      <c r="H30" s="105">
        <v>-81.4261693788347</v>
      </c>
      <c r="I30" s="105">
        <v>-170.659749035565</v>
      </c>
      <c r="J30" s="105">
        <v>9.7518992585441701E-4</v>
      </c>
      <c r="K30" s="105">
        <v>-3.9520815421803502E-4</v>
      </c>
      <c r="L30" s="105">
        <v>241.57463465070401</v>
      </c>
      <c r="M30" s="105">
        <v>293.81331553832098</v>
      </c>
      <c r="N30" s="105">
        <v>153.45916662552199</v>
      </c>
      <c r="O30" s="105">
        <v>108.32398822054699</v>
      </c>
      <c r="P30" s="105">
        <v>148.58562162954601</v>
      </c>
      <c r="Q30" s="105">
        <v>3.7239563070978599</v>
      </c>
      <c r="R30" s="105">
        <v>186.61337873694799</v>
      </c>
      <c r="S30" s="105">
        <v>29.678658126672602</v>
      </c>
      <c r="T30" s="105">
        <v>-105.87406784258</v>
      </c>
      <c r="U30" s="105">
        <v>-346.99424460972199</v>
      </c>
      <c r="V30" s="139">
        <v>46212.047597266101</v>
      </c>
      <c r="W30" s="138">
        <v>83480</v>
      </c>
    </row>
    <row r="31" spans="1:23" x14ac:dyDescent="0.3">
      <c r="A31" s="104">
        <v>29</v>
      </c>
      <c r="B31" s="105">
        <v>241.568141753834</v>
      </c>
      <c r="C31" s="105">
        <v>293.81660228307101</v>
      </c>
      <c r="D31" s="105">
        <v>148.58623335174499</v>
      </c>
      <c r="E31" s="105">
        <v>3.7334473223770002</v>
      </c>
      <c r="F31" s="105">
        <v>-6.1161320163746898E-4</v>
      </c>
      <c r="G31" s="105">
        <v>-1.9159767630404101E-4</v>
      </c>
      <c r="H31" s="105">
        <v>-7.6855259763603098E-4</v>
      </c>
      <c r="I31" s="105">
        <v>1.39930696925506E-3</v>
      </c>
      <c r="J31" s="105">
        <v>233.267538923383</v>
      </c>
      <c r="K31" s="105">
        <v>251.95871754760299</v>
      </c>
      <c r="L31" s="105">
        <v>-105.87286845261499</v>
      </c>
      <c r="M31" s="105">
        <v>-346.99506636410501</v>
      </c>
      <c r="N31" s="105">
        <v>-81.652270940121497</v>
      </c>
      <c r="O31" s="105">
        <v>-170.55053460281101</v>
      </c>
      <c r="P31" s="105">
        <v>153.81416932789301</v>
      </c>
      <c r="Q31" s="105">
        <v>107.813685348788</v>
      </c>
      <c r="R31" s="105">
        <v>116.552995880202</v>
      </c>
      <c r="S31" s="105">
        <v>-44.396722264943101</v>
      </c>
      <c r="T31" s="105">
        <v>186.77107788620901</v>
      </c>
      <c r="U31" s="105">
        <v>29.8893939947822</v>
      </c>
      <c r="V31" s="139">
        <v>46211.8745760089</v>
      </c>
      <c r="W31" s="138">
        <v>75960</v>
      </c>
    </row>
    <row r="32" spans="1:23" x14ac:dyDescent="0.3">
      <c r="A32" s="104">
        <v>30</v>
      </c>
      <c r="B32" s="105">
        <v>241.575252992201</v>
      </c>
      <c r="C32" s="105">
        <v>293.81014976</v>
      </c>
      <c r="D32" s="105">
        <v>116.578618552889</v>
      </c>
      <c r="E32" s="105">
        <v>-44.309978215083603</v>
      </c>
      <c r="F32" s="105">
        <v>-105.872139053887</v>
      </c>
      <c r="G32" s="105">
        <v>-346.996148524104</v>
      </c>
      <c r="H32" s="105">
        <v>3.2293182573609201E-4</v>
      </c>
      <c r="I32" s="105">
        <v>4.4310304259313299E-4</v>
      </c>
      <c r="J32" s="105">
        <v>148.583754078802</v>
      </c>
      <c r="K32" s="105">
        <v>3.7231512672410498</v>
      </c>
      <c r="L32" s="105">
        <v>-7.3065973910034195E-5</v>
      </c>
      <c r="M32" s="105">
        <v>2.0683245235582801E-4</v>
      </c>
      <c r="N32" s="105">
        <v>186.56038821559801</v>
      </c>
      <c r="O32" s="105">
        <v>29.618376907535598</v>
      </c>
      <c r="P32" s="105">
        <v>153.712193036701</v>
      </c>
      <c r="Q32" s="105">
        <v>107.954044312154</v>
      </c>
      <c r="R32" s="105">
        <v>-81.627980025376999</v>
      </c>
      <c r="S32" s="105">
        <v>-170.561945339636</v>
      </c>
      <c r="T32" s="105">
        <v>233.34991427716301</v>
      </c>
      <c r="U32" s="105">
        <v>251.853721356612</v>
      </c>
      <c r="V32" s="139">
        <v>46211.751967862299</v>
      </c>
      <c r="W32" s="138">
        <v>79600</v>
      </c>
    </row>
    <row r="33" spans="1:23" x14ac:dyDescent="0.3">
      <c r="A33" s="104">
        <v>31</v>
      </c>
      <c r="B33" s="105">
        <v>241.602464240383</v>
      </c>
      <c r="C33" s="105">
        <v>293.783197664272</v>
      </c>
      <c r="D33" s="105">
        <v>-81.4056818073947</v>
      </c>
      <c r="E33" s="105">
        <v>-170.66828994767801</v>
      </c>
      <c r="F33" s="105">
        <v>153.670225398398</v>
      </c>
      <c r="G33" s="105">
        <v>108.01409647957099</v>
      </c>
      <c r="H33" s="105">
        <v>116.547331326189</v>
      </c>
      <c r="I33" s="105">
        <v>-44.413024951210403</v>
      </c>
      <c r="J33" s="105">
        <v>148.56880334048299</v>
      </c>
      <c r="K33" s="105">
        <v>3.67980863325718</v>
      </c>
      <c r="L33" s="105">
        <v>-105.871870866759</v>
      </c>
      <c r="M33" s="105">
        <v>-346.99510705433801</v>
      </c>
      <c r="N33" s="105">
        <v>1.9016493202348499E-4</v>
      </c>
      <c r="O33" s="105">
        <v>-4.0249274845246002E-5</v>
      </c>
      <c r="P33" s="105">
        <v>186.59703369849899</v>
      </c>
      <c r="Q33" s="105">
        <v>29.565601387911499</v>
      </c>
      <c r="R33" s="105">
        <v>-8.3511795619950897E-5</v>
      </c>
      <c r="S33" s="105">
        <v>-4.1671978071333699E-4</v>
      </c>
      <c r="T33" s="105">
        <v>233.27972004366899</v>
      </c>
      <c r="U33" s="105">
        <v>251.87698828292099</v>
      </c>
      <c r="V33" s="139">
        <v>46211.728854875699</v>
      </c>
      <c r="W33" s="138">
        <v>81640</v>
      </c>
    </row>
    <row r="34" spans="1:23" x14ac:dyDescent="0.3">
      <c r="A34" s="104">
        <v>32</v>
      </c>
      <c r="B34" s="105">
        <v>241.60862351393399</v>
      </c>
      <c r="C34" s="105">
        <v>293.77809082041802</v>
      </c>
      <c r="D34" s="105">
        <v>153.78740151179599</v>
      </c>
      <c r="E34" s="105">
        <v>107.850979277375</v>
      </c>
      <c r="F34" s="105">
        <v>-1.57676188893049E-4</v>
      </c>
      <c r="G34" s="105">
        <v>-9.8272301091435106E-5</v>
      </c>
      <c r="H34" s="105">
        <v>148.60937077256699</v>
      </c>
      <c r="I34" s="105">
        <v>3.8012620725742901</v>
      </c>
      <c r="J34" s="105">
        <v>-105.87367783836</v>
      </c>
      <c r="K34" s="105">
        <v>-346.99508166302002</v>
      </c>
      <c r="L34" s="105">
        <v>-1.17026905956016E-3</v>
      </c>
      <c r="M34" s="105">
        <v>3.479135331287E-6</v>
      </c>
      <c r="N34" s="105">
        <v>186.557162473906</v>
      </c>
      <c r="O34" s="105">
        <v>29.7777151045706</v>
      </c>
      <c r="P34" s="105">
        <v>233.39039922614899</v>
      </c>
      <c r="Q34" s="105">
        <v>251.937439900486</v>
      </c>
      <c r="R34" s="105">
        <v>-81.437739050194594</v>
      </c>
      <c r="S34" s="105">
        <v>-170.655797047411</v>
      </c>
      <c r="T34" s="105">
        <v>116.57887759512801</v>
      </c>
      <c r="U34" s="105">
        <v>-44.314032237526099</v>
      </c>
      <c r="V34" s="139">
        <v>46211.888600995502</v>
      </c>
      <c r="W34" s="138">
        <v>116720</v>
      </c>
    </row>
    <row r="35" spans="1:23" x14ac:dyDescent="0.3">
      <c r="A35" s="104">
        <v>33</v>
      </c>
      <c r="B35" s="105">
        <v>233.33322838693601</v>
      </c>
      <c r="C35" s="105">
        <v>251.90372614781501</v>
      </c>
      <c r="D35" s="105">
        <v>241.621491182803</v>
      </c>
      <c r="E35" s="105">
        <v>293.76437014121097</v>
      </c>
      <c r="F35" s="105">
        <v>116.584844580021</v>
      </c>
      <c r="G35" s="105">
        <v>-44.282532362024298</v>
      </c>
      <c r="H35" s="105">
        <v>186.584403566974</v>
      </c>
      <c r="I35" s="105">
        <v>29.728000221267699</v>
      </c>
      <c r="J35" s="105">
        <v>-105.871675223577</v>
      </c>
      <c r="K35" s="105">
        <v>-346.99539358105</v>
      </c>
      <c r="L35" s="105">
        <v>148.56424280820701</v>
      </c>
      <c r="M35" s="105">
        <v>3.6670844438410999</v>
      </c>
      <c r="N35" s="105">
        <v>5.6424135375853303E-5</v>
      </c>
      <c r="O35" s="105">
        <v>-1.8959701486131E-4</v>
      </c>
      <c r="P35" s="105">
        <v>-2.44021837390579E-4</v>
      </c>
      <c r="Q35" s="105">
        <v>1.09072639641793E-4</v>
      </c>
      <c r="R35" s="105">
        <v>153.659873732254</v>
      </c>
      <c r="S35" s="105">
        <v>108.028094349803</v>
      </c>
      <c r="T35" s="105">
        <v>-81.537913472324604</v>
      </c>
      <c r="U35" s="105">
        <v>-170.60444926409301</v>
      </c>
      <c r="V35" s="139">
        <v>46211.655037472701</v>
      </c>
      <c r="W35" s="138">
        <v>115520</v>
      </c>
    </row>
    <row r="36" spans="1:23" x14ac:dyDescent="0.3">
      <c r="A36" s="104">
        <v>34</v>
      </c>
      <c r="B36" s="105">
        <v>186.57309395905801</v>
      </c>
      <c r="C36" s="105">
        <v>29.684193488330699</v>
      </c>
      <c r="D36" s="105">
        <v>116.59126758342499</v>
      </c>
      <c r="E36" s="105">
        <v>-44.262079989860901</v>
      </c>
      <c r="F36" s="105">
        <v>-2.29411869916197E-4</v>
      </c>
      <c r="G36" s="105">
        <v>-1.4475003414144601E-4</v>
      </c>
      <c r="H36" s="105">
        <v>153.65687958531601</v>
      </c>
      <c r="I36" s="105">
        <v>108.047479224668</v>
      </c>
      <c r="J36" s="105">
        <v>148.593697963377</v>
      </c>
      <c r="K36" s="105">
        <v>3.7527570195011202</v>
      </c>
      <c r="L36" s="105">
        <v>233.26664394104299</v>
      </c>
      <c r="M36" s="105">
        <v>251.87374348221999</v>
      </c>
      <c r="N36" s="105">
        <v>-1.3976741517382799E-3</v>
      </c>
      <c r="O36" s="105">
        <v>3.4191785619185397E-4</v>
      </c>
      <c r="P36" s="105">
        <v>-81.854996576535598</v>
      </c>
      <c r="Q36" s="105">
        <v>-170.454293520481</v>
      </c>
      <c r="R36" s="105">
        <v>-105.872728238283</v>
      </c>
      <c r="S36" s="105">
        <v>-346.994755682814</v>
      </c>
      <c r="T36" s="105">
        <v>241.711200549929</v>
      </c>
      <c r="U36" s="105">
        <v>293.67861004713097</v>
      </c>
      <c r="V36" s="139">
        <v>46211.882669349201</v>
      </c>
      <c r="W36" s="138">
        <v>87360</v>
      </c>
    </row>
    <row r="37" spans="1:23" x14ac:dyDescent="0.3">
      <c r="A37" s="104">
        <v>35</v>
      </c>
      <c r="B37" s="105">
        <v>-4.62304905441384E-5</v>
      </c>
      <c r="C37" s="105">
        <v>2.0340453587008599E-5</v>
      </c>
      <c r="D37" s="105">
        <v>241.547551908939</v>
      </c>
      <c r="E37" s="105">
        <v>293.83710832020699</v>
      </c>
      <c r="F37" s="105">
        <v>-81.4859975153405</v>
      </c>
      <c r="G37" s="105">
        <v>-170.62886649479299</v>
      </c>
      <c r="H37" s="105">
        <v>153.69661629361599</v>
      </c>
      <c r="I37" s="105">
        <v>107.975634820905</v>
      </c>
      <c r="J37" s="105">
        <v>186.61255355129299</v>
      </c>
      <c r="K37" s="105">
        <v>29.756880923011199</v>
      </c>
      <c r="L37" s="105">
        <v>-105.872338678549</v>
      </c>
      <c r="M37" s="105">
        <v>-346.995114478527</v>
      </c>
      <c r="N37" s="105">
        <v>233.238166663275</v>
      </c>
      <c r="O37" s="105">
        <v>251.867961120507</v>
      </c>
      <c r="P37" s="105">
        <v>-3.8814313054423902E-4</v>
      </c>
      <c r="Q37" s="105">
        <v>-9.3301255216522903E-5</v>
      </c>
      <c r="R37" s="105">
        <v>148.559690897379</v>
      </c>
      <c r="S37" s="105">
        <v>3.6470681139287402</v>
      </c>
      <c r="T37" s="105">
        <v>116.57305751314399</v>
      </c>
      <c r="U37" s="105">
        <v>-44.324746637597102</v>
      </c>
      <c r="V37" s="139">
        <v>46211.687988571903</v>
      </c>
      <c r="W37" s="138">
        <v>101240</v>
      </c>
    </row>
    <row r="38" spans="1:23" x14ac:dyDescent="0.3">
      <c r="A38" s="104">
        <v>36</v>
      </c>
      <c r="B38" s="105">
        <v>153.74659491472701</v>
      </c>
      <c r="C38" s="105">
        <v>107.917754857806</v>
      </c>
      <c r="D38" s="105">
        <v>241.78481216564899</v>
      </c>
      <c r="E38" s="105">
        <v>293.60619642551501</v>
      </c>
      <c r="F38" s="105">
        <v>233.19929032535899</v>
      </c>
      <c r="G38" s="105">
        <v>251.73053867527</v>
      </c>
      <c r="H38" s="105">
        <v>-105.872864566224</v>
      </c>
      <c r="I38" s="105">
        <v>-346.99437734332503</v>
      </c>
      <c r="J38" s="105">
        <v>116.55663341255401</v>
      </c>
      <c r="K38" s="105">
        <v>-44.3823793357178</v>
      </c>
      <c r="L38" s="105">
        <v>148.579393266659</v>
      </c>
      <c r="M38" s="105">
        <v>3.6960521211136301</v>
      </c>
      <c r="N38" s="105">
        <v>-81.326195604218697</v>
      </c>
      <c r="O38" s="105">
        <v>-170.71539144581499</v>
      </c>
      <c r="P38" s="105">
        <v>-2.9541987837343499E-3</v>
      </c>
      <c r="Q38" s="105">
        <v>1.2951026699875301E-3</v>
      </c>
      <c r="R38" s="105">
        <v>186.569751140817</v>
      </c>
      <c r="S38" s="105">
        <v>29.689357498804899</v>
      </c>
      <c r="T38" s="105">
        <v>-4.6262506538133196E-3</v>
      </c>
      <c r="U38" s="105">
        <v>-4.9500490393555201E-4</v>
      </c>
      <c r="V38" s="139">
        <v>46212.191990023799</v>
      </c>
      <c r="W38" s="138">
        <v>140960</v>
      </c>
    </row>
    <row r="39" spans="1:23" x14ac:dyDescent="0.3">
      <c r="A39" s="104">
        <v>37</v>
      </c>
      <c r="B39" s="105">
        <v>-81.538765422495104</v>
      </c>
      <c r="C39" s="105">
        <v>-170.60716358419199</v>
      </c>
      <c r="D39" s="105">
        <v>148.560323687731</v>
      </c>
      <c r="E39" s="105">
        <v>3.6468308879476101</v>
      </c>
      <c r="F39" s="105">
        <v>233.355109152274</v>
      </c>
      <c r="G39" s="105">
        <v>251.968925782258</v>
      </c>
      <c r="H39" s="105">
        <v>186.60427851518099</v>
      </c>
      <c r="I39" s="105">
        <v>29.801257237482901</v>
      </c>
      <c r="J39" s="105">
        <v>241.634493720188</v>
      </c>
      <c r="K39" s="105">
        <v>293.753101941073</v>
      </c>
      <c r="L39" s="105">
        <v>-105.869348245525</v>
      </c>
      <c r="M39" s="105">
        <v>-346.99814043205203</v>
      </c>
      <c r="N39" s="105">
        <v>-3.8295843865684601E-4</v>
      </c>
      <c r="O39" s="105">
        <v>-1.49520822661969E-4</v>
      </c>
      <c r="P39" s="105">
        <v>153.71468037705</v>
      </c>
      <c r="Q39" s="105">
        <v>107.953636239396</v>
      </c>
      <c r="R39" s="105">
        <v>-1.48870185751987E-3</v>
      </c>
      <c r="S39" s="105">
        <v>6.2148845612726596E-4</v>
      </c>
      <c r="T39" s="105">
        <v>116.562106360857</v>
      </c>
      <c r="U39" s="105">
        <v>-44.361399097045798</v>
      </c>
      <c r="V39" s="139">
        <v>46211.827889416098</v>
      </c>
      <c r="W39" s="138">
        <v>85560</v>
      </c>
    </row>
    <row r="40" spans="1:23" x14ac:dyDescent="0.3">
      <c r="A40" s="104">
        <v>38</v>
      </c>
      <c r="B40" s="105">
        <v>148.56770040889299</v>
      </c>
      <c r="C40" s="105">
        <v>3.6777252929996598</v>
      </c>
      <c r="D40" s="105">
        <v>6.0718851402893795E-4</v>
      </c>
      <c r="E40" s="105">
        <v>-5.3109819375015702E-5</v>
      </c>
      <c r="F40" s="105">
        <v>153.59656105580899</v>
      </c>
      <c r="G40" s="105">
        <v>108.11861181350601</v>
      </c>
      <c r="H40" s="105">
        <v>233.310590145379</v>
      </c>
      <c r="I40" s="105">
        <v>251.90623472057999</v>
      </c>
      <c r="J40" s="105">
        <v>241.58633837272399</v>
      </c>
      <c r="K40" s="105">
        <v>293.79928674855199</v>
      </c>
      <c r="L40" s="105">
        <v>-2.04517973535182E-4</v>
      </c>
      <c r="M40" s="105">
        <v>-3.2219113375388502E-5</v>
      </c>
      <c r="N40" s="105">
        <v>-105.871801451118</v>
      </c>
      <c r="O40" s="105">
        <v>-346.995883085093</v>
      </c>
      <c r="P40" s="105">
        <v>-81.9455632867529</v>
      </c>
      <c r="Q40" s="105">
        <v>-170.41301535814301</v>
      </c>
      <c r="R40" s="105">
        <v>186.584436190193</v>
      </c>
      <c r="S40" s="105">
        <v>29.820616235248799</v>
      </c>
      <c r="T40" s="105">
        <v>116.561000279539</v>
      </c>
      <c r="U40" s="105">
        <v>-44.363951877174102</v>
      </c>
      <c r="V40" s="139">
        <v>46211.760162935097</v>
      </c>
      <c r="W40" s="138">
        <v>90120</v>
      </c>
    </row>
    <row r="41" spans="1:23" x14ac:dyDescent="0.3">
      <c r="A41" s="104">
        <v>39</v>
      </c>
      <c r="B41" s="105">
        <v>241.56421409522599</v>
      </c>
      <c r="C41" s="105">
        <v>293.82167969520998</v>
      </c>
      <c r="D41" s="105">
        <v>186.574158084223</v>
      </c>
      <c r="E41" s="105">
        <v>29.735615972209999</v>
      </c>
      <c r="F41" s="105">
        <v>233.205029446162</v>
      </c>
      <c r="G41" s="105">
        <v>251.76799349722799</v>
      </c>
      <c r="H41" s="105">
        <v>116.649735920179</v>
      </c>
      <c r="I41" s="105">
        <v>-44.070316165163597</v>
      </c>
      <c r="J41" s="105">
        <v>153.656939897293</v>
      </c>
      <c r="K41" s="105">
        <v>108.036769449235</v>
      </c>
      <c r="L41" s="105">
        <v>-1.6412584487178399E-4</v>
      </c>
      <c r="M41" s="105">
        <v>-7.4706740205607304E-6</v>
      </c>
      <c r="N41" s="105">
        <v>-105.87166931462301</v>
      </c>
      <c r="O41" s="105">
        <v>-346.99478061402101</v>
      </c>
      <c r="P41" s="105">
        <v>148.55458577540401</v>
      </c>
      <c r="Q41" s="105">
        <v>3.63533735586739</v>
      </c>
      <c r="R41" s="105">
        <v>-81.385891174232199</v>
      </c>
      <c r="S41" s="105">
        <v>-170.677528211707</v>
      </c>
      <c r="T41" s="105">
        <v>-5.6375255590706702E-5</v>
      </c>
      <c r="U41" s="105">
        <v>-4.8972214720989201E-4</v>
      </c>
      <c r="V41" s="139">
        <v>46211.839921274601</v>
      </c>
      <c r="W41" s="138">
        <v>107560</v>
      </c>
    </row>
    <row r="42" spans="1:23" x14ac:dyDescent="0.3">
      <c r="A42" s="104">
        <v>40</v>
      </c>
      <c r="B42" s="105">
        <v>186.54063822383699</v>
      </c>
      <c r="C42" s="105">
        <v>29.5681518043151</v>
      </c>
      <c r="D42" s="105">
        <v>1.22708975581604E-3</v>
      </c>
      <c r="E42" s="105">
        <v>8.6819083474003905E-4</v>
      </c>
      <c r="F42" s="105">
        <v>233.330356123298</v>
      </c>
      <c r="G42" s="105">
        <v>251.90548694872501</v>
      </c>
      <c r="H42" s="105">
        <v>153.69104003812501</v>
      </c>
      <c r="I42" s="105">
        <v>107.9856740516</v>
      </c>
      <c r="J42" s="105">
        <v>-81.9893545585022</v>
      </c>
      <c r="K42" s="105">
        <v>-170.40036427508699</v>
      </c>
      <c r="L42" s="105">
        <v>241.59702362947499</v>
      </c>
      <c r="M42" s="105">
        <v>293.79480684344799</v>
      </c>
      <c r="N42" s="105">
        <v>-105.86085374775401</v>
      </c>
      <c r="O42" s="105">
        <v>-346.99430575614298</v>
      </c>
      <c r="P42" s="105">
        <v>-1.3073571255981401E-3</v>
      </c>
      <c r="Q42" s="105">
        <v>4.9530313329002804E-3</v>
      </c>
      <c r="R42" s="105">
        <v>148.56089274155701</v>
      </c>
      <c r="S42" s="105">
        <v>3.64961523251473</v>
      </c>
      <c r="T42" s="105">
        <v>116.575836618618</v>
      </c>
      <c r="U42" s="105">
        <v>-44.331068077809803</v>
      </c>
      <c r="V42" s="139">
        <v>46212.274893625101</v>
      </c>
      <c r="W42" s="138">
        <v>92760</v>
      </c>
    </row>
    <row r="43" spans="1:23" x14ac:dyDescent="0.3">
      <c r="A43" s="104">
        <v>41</v>
      </c>
      <c r="B43" s="105">
        <v>116.52184748728</v>
      </c>
      <c r="C43" s="105">
        <v>-44.4963852679779</v>
      </c>
      <c r="D43" s="105">
        <v>241.75220115954201</v>
      </c>
      <c r="E43" s="105">
        <v>293.64146518120998</v>
      </c>
      <c r="F43" s="105">
        <v>186.61883665349501</v>
      </c>
      <c r="G43" s="105">
        <v>29.7161759505303</v>
      </c>
      <c r="H43" s="105">
        <v>-3.6091110133666698E-4</v>
      </c>
      <c r="I43" s="105">
        <v>1.3126845385563101E-4</v>
      </c>
      <c r="J43" s="105">
        <v>148.59701491197299</v>
      </c>
      <c r="K43" s="105">
        <v>3.7430614261100401</v>
      </c>
      <c r="L43" s="105">
        <v>233.426026771582</v>
      </c>
      <c r="M43" s="105">
        <v>251.90192175616301</v>
      </c>
      <c r="N43" s="105">
        <v>-2.0128805056034201E-3</v>
      </c>
      <c r="O43" s="105">
        <v>-5.8806031012179397E-4</v>
      </c>
      <c r="P43" s="105">
        <v>153.598798799142</v>
      </c>
      <c r="Q43" s="105">
        <v>108.127113151955</v>
      </c>
      <c r="R43" s="105">
        <v>-81.730809663567001</v>
      </c>
      <c r="S43" s="105">
        <v>-170.516562049437</v>
      </c>
      <c r="T43" s="105">
        <v>-105.86837709325199</v>
      </c>
      <c r="U43" s="105">
        <v>-346.98721856959099</v>
      </c>
      <c r="V43" s="139">
        <v>46212.119644011596</v>
      </c>
      <c r="W43" s="138">
        <v>76200</v>
      </c>
    </row>
    <row r="44" spans="1:23" x14ac:dyDescent="0.3">
      <c r="A44" s="104">
        <v>42</v>
      </c>
      <c r="B44" s="105">
        <v>148.619267864856</v>
      </c>
      <c r="C44" s="105">
        <v>3.83407937346567</v>
      </c>
      <c r="D44" s="105">
        <v>241.544883544096</v>
      </c>
      <c r="E44" s="105">
        <v>293.841381396776</v>
      </c>
      <c r="F44" s="105">
        <v>-105.875552255747</v>
      </c>
      <c r="G44" s="105">
        <v>-346.99473902609702</v>
      </c>
      <c r="H44" s="105">
        <v>2.34277358505231E-4</v>
      </c>
      <c r="I44" s="105">
        <v>5.3771328066074702E-4</v>
      </c>
      <c r="J44" s="105">
        <v>186.62031998212501</v>
      </c>
      <c r="K44" s="105">
        <v>29.739433890711499</v>
      </c>
      <c r="L44" s="105">
        <v>-9.3737281150417105E-4</v>
      </c>
      <c r="M44" s="105">
        <v>4.8884255566108601E-4</v>
      </c>
      <c r="N44" s="105">
        <v>153.73942676547099</v>
      </c>
      <c r="O44" s="105">
        <v>107.919726509285</v>
      </c>
      <c r="P44" s="105">
        <v>233.404514464784</v>
      </c>
      <c r="Q44" s="105">
        <v>251.92211812943199</v>
      </c>
      <c r="R44" s="105">
        <v>-81.298103668260893</v>
      </c>
      <c r="S44" s="105">
        <v>-170.722193715575</v>
      </c>
      <c r="T44" s="105">
        <v>116.57224553965099</v>
      </c>
      <c r="U44" s="105">
        <v>-44.326014823806901</v>
      </c>
      <c r="V44" s="139">
        <v>46211.8996538633</v>
      </c>
      <c r="W44" s="138">
        <v>88080</v>
      </c>
    </row>
    <row r="45" spans="1:23" x14ac:dyDescent="0.3">
      <c r="A45" s="104">
        <v>43</v>
      </c>
      <c r="B45" s="105">
        <v>241.600452389048</v>
      </c>
      <c r="C45" s="105">
        <v>293.81721824317202</v>
      </c>
      <c r="D45" s="105">
        <v>153.76259893132101</v>
      </c>
      <c r="E45" s="105">
        <v>107.94558084457201</v>
      </c>
      <c r="F45" s="105">
        <v>-81.187765177055496</v>
      </c>
      <c r="G45" s="105">
        <v>-170.782402756826</v>
      </c>
      <c r="H45" s="105">
        <v>-105.846208013346</v>
      </c>
      <c r="I45" s="105">
        <v>-346.97505410095999</v>
      </c>
      <c r="J45" s="105">
        <v>-1.10115005776863E-2</v>
      </c>
      <c r="K45" s="105">
        <v>1.0083641729170201E-2</v>
      </c>
      <c r="L45" s="105">
        <v>-2.45805735228979E-2</v>
      </c>
      <c r="M45" s="105">
        <v>1.59032307913102E-4</v>
      </c>
      <c r="N45" s="105">
        <v>148.75378965957199</v>
      </c>
      <c r="O45" s="105">
        <v>4.2250311983937703</v>
      </c>
      <c r="P45" s="105">
        <v>116.516005718673</v>
      </c>
      <c r="Q45" s="105">
        <v>-44.555161751978098</v>
      </c>
      <c r="R45" s="105">
        <v>233.00796355532199</v>
      </c>
      <c r="S45" s="105">
        <v>251.82646714721599</v>
      </c>
      <c r="T45" s="105">
        <v>186.21700410774599</v>
      </c>
      <c r="U45" s="105">
        <v>30.2995518210477</v>
      </c>
      <c r="V45" s="139">
        <v>46215.088230765403</v>
      </c>
      <c r="W45" s="138">
        <v>70880</v>
      </c>
    </row>
    <row r="46" spans="1:23" x14ac:dyDescent="0.3">
      <c r="A46" s="104">
        <v>44</v>
      </c>
      <c r="B46" s="105">
        <v>233.25617866928101</v>
      </c>
      <c r="C46" s="105">
        <v>251.83320587927901</v>
      </c>
      <c r="D46" s="105">
        <v>186.68069775911101</v>
      </c>
      <c r="E46" s="105">
        <v>29.636238565440401</v>
      </c>
      <c r="F46" s="105">
        <v>5.13791178448106E-4</v>
      </c>
      <c r="G46" s="105">
        <v>2.6455913957429198E-5</v>
      </c>
      <c r="H46" s="105">
        <v>-105.871547366245</v>
      </c>
      <c r="I46" s="105">
        <v>-346.99515213714699</v>
      </c>
      <c r="J46" s="105">
        <v>-1.83372248601309E-4</v>
      </c>
      <c r="K46" s="105">
        <v>-6.7150479571045506E-5</v>
      </c>
      <c r="L46" s="105">
        <v>153.60417938927199</v>
      </c>
      <c r="M46" s="105">
        <v>108.116592518708</v>
      </c>
      <c r="N46" s="105">
        <v>-81.245861842833193</v>
      </c>
      <c r="O46" s="105">
        <v>-170.747669189817</v>
      </c>
      <c r="P46" s="105">
        <v>148.55199527129699</v>
      </c>
      <c r="Q46" s="105">
        <v>3.6240580719755</v>
      </c>
      <c r="R46" s="105">
        <v>116.565854305203</v>
      </c>
      <c r="S46" s="105">
        <v>-44.348439769038897</v>
      </c>
      <c r="T46" s="105">
        <v>241.639950879672</v>
      </c>
      <c r="U46" s="105">
        <v>293.74757511923099</v>
      </c>
      <c r="V46" s="139">
        <v>46211.854202025301</v>
      </c>
      <c r="W46" s="138">
        <v>74280</v>
      </c>
    </row>
    <row r="47" spans="1:23" x14ac:dyDescent="0.3">
      <c r="A47" s="104">
        <v>45</v>
      </c>
      <c r="B47" s="105">
        <v>153.62192486129399</v>
      </c>
      <c r="C47" s="105">
        <v>108.092544012055</v>
      </c>
      <c r="D47" s="105">
        <v>241.63969723367799</v>
      </c>
      <c r="E47" s="105">
        <v>293.74867158304198</v>
      </c>
      <c r="F47" s="105">
        <v>186.49338573345199</v>
      </c>
      <c r="G47" s="105">
        <v>29.349273375617901</v>
      </c>
      <c r="H47" s="105">
        <v>3.9485806867352096E-3</v>
      </c>
      <c r="I47" s="105">
        <v>7.9863411353442697E-3</v>
      </c>
      <c r="J47" s="105">
        <v>1.69797178302348E-3</v>
      </c>
      <c r="K47" s="105">
        <v>-2.3450150811702201E-4</v>
      </c>
      <c r="L47" s="105">
        <v>-105.872274893872</v>
      </c>
      <c r="M47" s="105">
        <v>-346.99196169719698</v>
      </c>
      <c r="N47" s="105">
        <v>-81.235182664825004</v>
      </c>
      <c r="O47" s="105">
        <v>-170.75570122990001</v>
      </c>
      <c r="P47" s="105">
        <v>116.561270720024</v>
      </c>
      <c r="Q47" s="105">
        <v>-44.361488154208502</v>
      </c>
      <c r="R47" s="105">
        <v>233.36619729383301</v>
      </c>
      <c r="S47" s="105">
        <v>251.89613784330299</v>
      </c>
      <c r="T47" s="105">
        <v>148.556762927064</v>
      </c>
      <c r="U47" s="105">
        <v>3.6170287189754702</v>
      </c>
      <c r="V47" s="139">
        <v>46212.250016860096</v>
      </c>
      <c r="W47" s="138">
        <v>75680</v>
      </c>
    </row>
    <row r="48" spans="1:23" x14ac:dyDescent="0.3">
      <c r="A48" s="104">
        <v>46</v>
      </c>
      <c r="B48" s="105">
        <v>186.690806929865</v>
      </c>
      <c r="C48" s="105">
        <v>29.9245868353125</v>
      </c>
      <c r="D48" s="105">
        <v>241.50449096038301</v>
      </c>
      <c r="E48" s="105">
        <v>293.88136105689898</v>
      </c>
      <c r="F48" s="105">
        <v>-81.487190168923902</v>
      </c>
      <c r="G48" s="105">
        <v>-170.634817120425</v>
      </c>
      <c r="H48" s="105">
        <v>148.58566110176801</v>
      </c>
      <c r="I48" s="105">
        <v>3.6834851580496002</v>
      </c>
      <c r="J48" s="105">
        <v>-1.93205672630245E-3</v>
      </c>
      <c r="K48" s="105">
        <v>1.6554701086510101E-3</v>
      </c>
      <c r="L48" s="105">
        <v>153.76658157368499</v>
      </c>
      <c r="M48" s="105">
        <v>107.880474317539</v>
      </c>
      <c r="N48" s="105">
        <v>116.60253427196</v>
      </c>
      <c r="O48" s="105">
        <v>-44.224909634793001</v>
      </c>
      <c r="P48" s="105">
        <v>233.267122344499</v>
      </c>
      <c r="Q48" s="105">
        <v>251.89168890317799</v>
      </c>
      <c r="R48" s="105">
        <v>3.0589074810892002E-3</v>
      </c>
      <c r="S48" s="105">
        <v>5.8964145028532705E-4</v>
      </c>
      <c r="T48" s="105">
        <v>-105.86888971757701</v>
      </c>
      <c r="U48" s="105">
        <v>-346.99862812503102</v>
      </c>
      <c r="V48" s="139">
        <v>46212.095707228997</v>
      </c>
      <c r="W48" s="138">
        <v>74040</v>
      </c>
    </row>
    <row r="49" spans="1:23" x14ac:dyDescent="0.3">
      <c r="A49" s="104">
        <v>47</v>
      </c>
      <c r="B49" s="105">
        <v>-81.853251038418406</v>
      </c>
      <c r="C49" s="105">
        <v>-170.52643826870599</v>
      </c>
      <c r="D49" s="105">
        <v>154.01649665521401</v>
      </c>
      <c r="E49" s="105">
        <v>107.537060449317</v>
      </c>
      <c r="F49" s="105">
        <v>148.56586796610301</v>
      </c>
      <c r="G49" s="105">
        <v>3.65586781291214</v>
      </c>
      <c r="H49" s="105">
        <v>232.85825971315899</v>
      </c>
      <c r="I49" s="105">
        <v>251.812406635678</v>
      </c>
      <c r="J49" s="105">
        <v>187.035937458951</v>
      </c>
      <c r="K49" s="105">
        <v>29.595304927533299</v>
      </c>
      <c r="L49" s="105">
        <v>1.8337482813285601E-2</v>
      </c>
      <c r="M49" s="105">
        <v>3.6591239341125202E-2</v>
      </c>
      <c r="N49" s="105">
        <v>116.75156127330401</v>
      </c>
      <c r="O49" s="105">
        <v>-43.841621511936196</v>
      </c>
      <c r="P49" s="105">
        <v>-1.55191979179865E-2</v>
      </c>
      <c r="Q49" s="105">
        <v>-1.49464669153247E-2</v>
      </c>
      <c r="R49" s="105">
        <v>-105.79799687076</v>
      </c>
      <c r="S49" s="105">
        <v>-346.99186776175299</v>
      </c>
      <c r="T49" s="105">
        <v>241.51563028881199</v>
      </c>
      <c r="U49" s="105">
        <v>293.895464911489</v>
      </c>
      <c r="V49" s="139">
        <v>46216.339823963201</v>
      </c>
      <c r="W49" s="138">
        <v>68080</v>
      </c>
    </row>
    <row r="50" spans="1:23" x14ac:dyDescent="0.3">
      <c r="A50" s="104">
        <v>48</v>
      </c>
      <c r="B50" s="105">
        <v>116.581850921157</v>
      </c>
      <c r="C50" s="105">
        <v>-44.311024794425002</v>
      </c>
      <c r="D50" s="105">
        <v>-1.15894991628104E-3</v>
      </c>
      <c r="E50" s="105">
        <v>-8.1695211448422898E-4</v>
      </c>
      <c r="F50" s="105">
        <v>-81.493947878768296</v>
      </c>
      <c r="G50" s="105">
        <v>-170.627381260471</v>
      </c>
      <c r="H50" s="105">
        <v>233.31639401659999</v>
      </c>
      <c r="I50" s="105">
        <v>251.84029852802701</v>
      </c>
      <c r="J50" s="105">
        <v>241.577810249458</v>
      </c>
      <c r="K50" s="105">
        <v>293.807808630718</v>
      </c>
      <c r="L50" s="105">
        <v>-105.866496258284</v>
      </c>
      <c r="M50" s="105">
        <v>-346.99356213785597</v>
      </c>
      <c r="N50" s="105">
        <v>148.61649105343</v>
      </c>
      <c r="O50" s="105">
        <v>3.8253111955408601</v>
      </c>
      <c r="P50" s="105">
        <v>186.63421466106399</v>
      </c>
      <c r="Q50" s="105">
        <v>29.931604168789999</v>
      </c>
      <c r="R50" s="105">
        <v>8.5338084965591501E-4</v>
      </c>
      <c r="S50" s="105">
        <v>5.2845531769059296E-4</v>
      </c>
      <c r="T50" s="105">
        <v>153.745197113058</v>
      </c>
      <c r="U50" s="105">
        <v>107.915592476369</v>
      </c>
      <c r="V50" s="139">
        <v>46212.013250957803</v>
      </c>
      <c r="W50" s="138">
        <v>72720</v>
      </c>
    </row>
    <row r="51" spans="1:23" x14ac:dyDescent="0.3">
      <c r="A51" s="104">
        <v>49</v>
      </c>
      <c r="B51" s="105">
        <v>186.60947910328801</v>
      </c>
      <c r="C51" s="105">
        <v>29.540458411278301</v>
      </c>
      <c r="D51" s="105">
        <v>-5.6262808478432303E-4</v>
      </c>
      <c r="E51" s="105">
        <v>6.4377018215810403E-4</v>
      </c>
      <c r="F51" s="105">
        <v>148.530586501237</v>
      </c>
      <c r="G51" s="105">
        <v>3.5507956931512901</v>
      </c>
      <c r="H51" s="105">
        <v>233.390553525011</v>
      </c>
      <c r="I51" s="105">
        <v>251.98646117183</v>
      </c>
      <c r="J51" s="105">
        <v>-81.333742147808707</v>
      </c>
      <c r="K51" s="105">
        <v>-170.70546867833301</v>
      </c>
      <c r="L51" s="105">
        <v>116.56457910583801</v>
      </c>
      <c r="M51" s="105">
        <v>-44.352304232091001</v>
      </c>
      <c r="N51" s="105">
        <v>7.8021813237458097E-4</v>
      </c>
      <c r="O51" s="105">
        <v>1.75940918702084E-3</v>
      </c>
      <c r="P51" s="105">
        <v>241.589292147702</v>
      </c>
      <c r="Q51" s="105">
        <v>293.79859778825198</v>
      </c>
      <c r="R51" s="105">
        <v>153.799182353276</v>
      </c>
      <c r="S51" s="105">
        <v>107.83151190956301</v>
      </c>
      <c r="T51" s="105">
        <v>-105.870660878398</v>
      </c>
      <c r="U51" s="105">
        <v>-346.99694478982201</v>
      </c>
      <c r="V51" s="139">
        <v>46211.903265919304</v>
      </c>
      <c r="W51" s="138">
        <v>116760</v>
      </c>
    </row>
    <row r="52" spans="1:23" x14ac:dyDescent="0.3">
      <c r="A52" s="104">
        <v>50</v>
      </c>
      <c r="B52" s="105">
        <v>241.68515390035699</v>
      </c>
      <c r="C52" s="105">
        <v>293.70867392025798</v>
      </c>
      <c r="D52" s="105">
        <v>116.57995476232701</v>
      </c>
      <c r="E52" s="105">
        <v>-44.303885447381298</v>
      </c>
      <c r="F52" s="105">
        <v>186.600173319123</v>
      </c>
      <c r="G52" s="105">
        <v>29.6073125941267</v>
      </c>
      <c r="H52" s="105">
        <v>153.625433245956</v>
      </c>
      <c r="I52" s="105">
        <v>108.083363045756</v>
      </c>
      <c r="J52" s="105">
        <v>233.32369079585001</v>
      </c>
      <c r="K52" s="105">
        <v>251.924730099085</v>
      </c>
      <c r="L52" s="105">
        <v>-81.618176215678901</v>
      </c>
      <c r="M52" s="105">
        <v>-170.57365700713601</v>
      </c>
      <c r="N52" s="105">
        <v>-105.871731416542</v>
      </c>
      <c r="O52" s="105">
        <v>-346.99431158701901</v>
      </c>
      <c r="P52" s="105">
        <v>9.3306386868484404E-4</v>
      </c>
      <c r="Q52" s="105">
        <v>-1.33074008168325E-3</v>
      </c>
      <c r="R52" s="105">
        <v>-2.7870440159012801E-3</v>
      </c>
      <c r="S52" s="105">
        <v>2.56407229037217E-3</v>
      </c>
      <c r="T52" s="105">
        <v>148.657864617857</v>
      </c>
      <c r="U52" s="105">
        <v>3.9293368415157701</v>
      </c>
      <c r="V52" s="139">
        <v>46212.170081430399</v>
      </c>
      <c r="W52" s="138">
        <v>86960</v>
      </c>
    </row>
    <row r="53" spans="1:23" x14ac:dyDescent="0.3">
      <c r="A53" s="104">
        <v>51</v>
      </c>
      <c r="B53" s="105">
        <v>148.57633752812299</v>
      </c>
      <c r="C53" s="105">
        <v>3.6854354683941599</v>
      </c>
      <c r="D53" s="105">
        <v>186.743629228229</v>
      </c>
      <c r="E53" s="105">
        <v>29.7130211956955</v>
      </c>
      <c r="F53" s="105">
        <v>-81.649919099827898</v>
      </c>
      <c r="G53" s="105">
        <v>-170.565720592145</v>
      </c>
      <c r="H53" s="105">
        <v>116.588550684868</v>
      </c>
      <c r="I53" s="105">
        <v>-44.281671228071801</v>
      </c>
      <c r="J53" s="105">
        <v>2.9970905384684998E-3</v>
      </c>
      <c r="K53" s="105">
        <v>-1.2994145460954701E-3</v>
      </c>
      <c r="L53" s="105">
        <v>241.609180808102</v>
      </c>
      <c r="M53" s="105">
        <v>293.77748925224199</v>
      </c>
      <c r="N53" s="105">
        <v>233.206179671233</v>
      </c>
      <c r="O53" s="105">
        <v>251.884242343588</v>
      </c>
      <c r="P53" s="105">
        <v>-105.863966095831</v>
      </c>
      <c r="Q53" s="105">
        <v>-347.00372482939702</v>
      </c>
      <c r="R53" s="105">
        <v>153.608431233814</v>
      </c>
      <c r="S53" s="105">
        <v>108.11274661826801</v>
      </c>
      <c r="T53" s="105">
        <v>-6.7561774343092597E-4</v>
      </c>
      <c r="U53" s="105">
        <v>-2.8597756434781902E-3</v>
      </c>
      <c r="V53" s="139">
        <v>46212.247059111403</v>
      </c>
      <c r="W53" s="138">
        <v>75080</v>
      </c>
    </row>
    <row r="54" spans="1:23" x14ac:dyDescent="0.3">
      <c r="A54" s="104">
        <v>52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6"/>
      <c r="W54" s="106"/>
    </row>
    <row r="55" spans="1:23" x14ac:dyDescent="0.3">
      <c r="A55" s="104">
        <v>53</v>
      </c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6"/>
      <c r="W55" s="106"/>
    </row>
    <row r="56" spans="1:23" x14ac:dyDescent="0.3">
      <c r="A56" s="104">
        <v>54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6"/>
      <c r="W56" s="106"/>
    </row>
    <row r="57" spans="1:23" x14ac:dyDescent="0.3">
      <c r="A57" s="104">
        <v>55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6"/>
      <c r="W57" s="106"/>
    </row>
    <row r="58" spans="1:23" x14ac:dyDescent="0.3">
      <c r="A58" s="104">
        <v>56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6"/>
      <c r="W58" s="106"/>
    </row>
    <row r="59" spans="1:23" x14ac:dyDescent="0.3">
      <c r="A59" s="104">
        <v>57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6"/>
      <c r="W59" s="106"/>
    </row>
    <row r="60" spans="1:23" x14ac:dyDescent="0.3">
      <c r="A60" s="104">
        <v>58</v>
      </c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6"/>
      <c r="W60" s="106"/>
    </row>
    <row r="61" spans="1:23" x14ac:dyDescent="0.3">
      <c r="A61" s="104">
        <v>59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6"/>
      <c r="W61" s="106"/>
    </row>
    <row r="62" spans="1:23" x14ac:dyDescent="0.3">
      <c r="A62" s="104">
        <v>60</v>
      </c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6"/>
      <c r="W62" s="106"/>
    </row>
    <row r="63" spans="1:23" x14ac:dyDescent="0.3">
      <c r="A63" s="104">
        <v>61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6"/>
      <c r="W63" s="106"/>
    </row>
    <row r="64" spans="1:23" x14ac:dyDescent="0.3">
      <c r="A64" s="104">
        <v>62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6"/>
      <c r="W64" s="106"/>
    </row>
    <row r="65" spans="1:23" x14ac:dyDescent="0.3">
      <c r="A65" s="104">
        <v>63</v>
      </c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6"/>
      <c r="W65" s="106"/>
    </row>
    <row r="66" spans="1:23" x14ac:dyDescent="0.3">
      <c r="A66" s="104">
        <v>64</v>
      </c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6"/>
      <c r="W66" s="106"/>
    </row>
    <row r="67" spans="1:23" x14ac:dyDescent="0.3">
      <c r="A67" s="104">
        <v>65</v>
      </c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6"/>
      <c r="W67" s="106"/>
    </row>
    <row r="68" spans="1:23" x14ac:dyDescent="0.3">
      <c r="A68" s="104">
        <v>66</v>
      </c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6"/>
      <c r="W68" s="106"/>
    </row>
    <row r="69" spans="1:23" x14ac:dyDescent="0.3">
      <c r="A69" s="104">
        <v>67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6"/>
      <c r="W69" s="106"/>
    </row>
    <row r="70" spans="1:23" x14ac:dyDescent="0.3">
      <c r="A70" s="104">
        <v>68</v>
      </c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6"/>
      <c r="W70" s="106"/>
    </row>
    <row r="71" spans="1:23" x14ac:dyDescent="0.3">
      <c r="A71" s="104">
        <v>69</v>
      </c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6"/>
      <c r="W71" s="106"/>
    </row>
    <row r="72" spans="1:23" x14ac:dyDescent="0.3">
      <c r="A72" s="104">
        <v>70</v>
      </c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6"/>
      <c r="W72" s="106"/>
    </row>
    <row r="73" spans="1:23" x14ac:dyDescent="0.3">
      <c r="A73" s="104">
        <v>71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6"/>
      <c r="W73" s="106"/>
    </row>
    <row r="74" spans="1:23" x14ac:dyDescent="0.3">
      <c r="A74" s="104">
        <v>72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6"/>
      <c r="W74" s="106"/>
    </row>
    <row r="75" spans="1:23" x14ac:dyDescent="0.3">
      <c r="A75" s="104">
        <v>73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6"/>
      <c r="W75" s="106"/>
    </row>
    <row r="76" spans="1:23" x14ac:dyDescent="0.3">
      <c r="A76" s="104">
        <v>74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6"/>
      <c r="W76" s="106"/>
    </row>
    <row r="77" spans="1:23" x14ac:dyDescent="0.3">
      <c r="A77" s="104">
        <v>75</v>
      </c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6"/>
      <c r="W77" s="106"/>
    </row>
    <row r="78" spans="1:23" x14ac:dyDescent="0.3">
      <c r="A78" s="104">
        <v>76</v>
      </c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6"/>
      <c r="W78" s="106"/>
    </row>
    <row r="79" spans="1:23" x14ac:dyDescent="0.3">
      <c r="A79" s="104">
        <v>77</v>
      </c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6"/>
      <c r="W79" s="106"/>
    </row>
    <row r="80" spans="1:23" x14ac:dyDescent="0.3">
      <c r="A80" s="104">
        <v>78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6"/>
      <c r="W80" s="106"/>
    </row>
    <row r="81" spans="1:23" x14ac:dyDescent="0.3">
      <c r="A81" s="104">
        <v>79</v>
      </c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6"/>
      <c r="W81" s="106"/>
    </row>
    <row r="82" spans="1:23" x14ac:dyDescent="0.3">
      <c r="A82" s="104">
        <v>80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6"/>
      <c r="W82" s="106"/>
    </row>
    <row r="83" spans="1:23" x14ac:dyDescent="0.3">
      <c r="A83" s="104">
        <v>81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6"/>
      <c r="W83" s="106"/>
    </row>
    <row r="84" spans="1:23" x14ac:dyDescent="0.3">
      <c r="A84" s="104">
        <v>82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6"/>
      <c r="W84" s="106"/>
    </row>
    <row r="85" spans="1:23" x14ac:dyDescent="0.3">
      <c r="A85" s="104">
        <v>83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6"/>
      <c r="W85" s="106"/>
    </row>
    <row r="86" spans="1:23" x14ac:dyDescent="0.3">
      <c r="A86" s="104">
        <v>84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6"/>
      <c r="W86" s="106"/>
    </row>
    <row r="87" spans="1:23" x14ac:dyDescent="0.3">
      <c r="A87" s="104">
        <v>85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6"/>
      <c r="W87" s="106"/>
    </row>
    <row r="88" spans="1:23" x14ac:dyDescent="0.3">
      <c r="A88" s="104">
        <v>86</v>
      </c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6"/>
      <c r="W88" s="106"/>
    </row>
    <row r="89" spans="1:23" x14ac:dyDescent="0.3">
      <c r="A89" s="104">
        <v>87</v>
      </c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6"/>
      <c r="W89" s="106"/>
    </row>
    <row r="90" spans="1:23" x14ac:dyDescent="0.3">
      <c r="A90" s="104">
        <v>88</v>
      </c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6"/>
      <c r="W90" s="106"/>
    </row>
    <row r="91" spans="1:23" x14ac:dyDescent="0.3">
      <c r="A91" s="104">
        <v>89</v>
      </c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6"/>
      <c r="W91" s="106"/>
    </row>
    <row r="92" spans="1:23" x14ac:dyDescent="0.3">
      <c r="A92" s="104">
        <v>90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6"/>
      <c r="W92" s="106"/>
    </row>
    <row r="93" spans="1:23" x14ac:dyDescent="0.3">
      <c r="A93" s="104">
        <v>91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6"/>
      <c r="W93" s="106"/>
    </row>
    <row r="94" spans="1:23" x14ac:dyDescent="0.3">
      <c r="A94" s="104">
        <v>92</v>
      </c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6"/>
      <c r="W94" s="106"/>
    </row>
    <row r="95" spans="1:23" x14ac:dyDescent="0.3">
      <c r="A95" s="104">
        <v>93</v>
      </c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6"/>
      <c r="W95" s="106"/>
    </row>
    <row r="96" spans="1:23" x14ac:dyDescent="0.3">
      <c r="A96" s="104">
        <v>94</v>
      </c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6"/>
      <c r="W96" s="106"/>
    </row>
    <row r="97" spans="1:23" x14ac:dyDescent="0.3">
      <c r="A97" s="104">
        <v>95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6"/>
      <c r="W97" s="106"/>
    </row>
    <row r="98" spans="1:23" x14ac:dyDescent="0.3">
      <c r="A98" s="104">
        <v>96</v>
      </c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6"/>
      <c r="W98" s="106"/>
    </row>
    <row r="99" spans="1:23" x14ac:dyDescent="0.3">
      <c r="A99" s="104">
        <v>97</v>
      </c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6"/>
      <c r="W99" s="106"/>
    </row>
    <row r="100" spans="1:23" x14ac:dyDescent="0.3">
      <c r="A100" s="104">
        <v>98</v>
      </c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6"/>
      <c r="W100" s="106"/>
    </row>
    <row r="101" spans="1:23" x14ac:dyDescent="0.3">
      <c r="A101" s="104">
        <v>99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6"/>
      <c r="W101" s="106"/>
    </row>
    <row r="102" spans="1:23" x14ac:dyDescent="0.3">
      <c r="A102" s="104">
        <v>100</v>
      </c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6"/>
      <c r="W102" s="106"/>
    </row>
    <row r="103" spans="1:23" x14ac:dyDescent="0.3">
      <c r="A103" s="104">
        <v>101</v>
      </c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6"/>
      <c r="W103" s="106"/>
    </row>
    <row r="104" spans="1:23" x14ac:dyDescent="0.3">
      <c r="A104" s="104">
        <v>102</v>
      </c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6"/>
      <c r="W104" s="106"/>
    </row>
    <row r="105" spans="1:23" x14ac:dyDescent="0.3">
      <c r="A105" s="104">
        <v>103</v>
      </c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6"/>
      <c r="W105" s="106"/>
    </row>
    <row r="106" spans="1:23" x14ac:dyDescent="0.3">
      <c r="A106" s="104">
        <v>104</v>
      </c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6"/>
      <c r="W106" s="106"/>
    </row>
    <row r="107" spans="1:23" x14ac:dyDescent="0.3">
      <c r="A107" s="104">
        <v>105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6"/>
      <c r="W107" s="106"/>
    </row>
    <row r="108" spans="1:23" x14ac:dyDescent="0.3">
      <c r="A108" s="104">
        <v>106</v>
      </c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6"/>
      <c r="W108" s="106"/>
    </row>
    <row r="109" spans="1:23" x14ac:dyDescent="0.3">
      <c r="A109" s="104">
        <v>107</v>
      </c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6"/>
      <c r="W109" s="106"/>
    </row>
    <row r="110" spans="1:23" x14ac:dyDescent="0.3">
      <c r="A110" s="104">
        <v>108</v>
      </c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6"/>
      <c r="W110" s="106"/>
    </row>
    <row r="111" spans="1:23" x14ac:dyDescent="0.3">
      <c r="A111" s="104">
        <v>109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6"/>
      <c r="W111" s="106"/>
    </row>
    <row r="112" spans="1:23" x14ac:dyDescent="0.3">
      <c r="A112" s="104">
        <v>110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6"/>
      <c r="W112" s="106"/>
    </row>
    <row r="113" spans="1:23" x14ac:dyDescent="0.3">
      <c r="A113" s="104">
        <v>111</v>
      </c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6"/>
      <c r="W113" s="106"/>
    </row>
    <row r="114" spans="1:23" x14ac:dyDescent="0.3">
      <c r="A114" s="104">
        <v>112</v>
      </c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6"/>
      <c r="W114" s="106"/>
    </row>
    <row r="115" spans="1:23" x14ac:dyDescent="0.3">
      <c r="A115" s="104">
        <v>113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6"/>
      <c r="W115" s="106"/>
    </row>
    <row r="116" spans="1:23" x14ac:dyDescent="0.3">
      <c r="A116" s="104">
        <v>114</v>
      </c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6"/>
      <c r="W116" s="106"/>
    </row>
    <row r="117" spans="1:23" x14ac:dyDescent="0.3">
      <c r="A117" s="104">
        <v>115</v>
      </c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6"/>
      <c r="W117" s="106"/>
    </row>
    <row r="118" spans="1:23" x14ac:dyDescent="0.3">
      <c r="A118" s="104">
        <v>116</v>
      </c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6"/>
      <c r="W118" s="106"/>
    </row>
    <row r="119" spans="1:23" x14ac:dyDescent="0.3">
      <c r="A119" s="104">
        <v>117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6"/>
      <c r="W119" s="106"/>
    </row>
    <row r="120" spans="1:23" x14ac:dyDescent="0.3">
      <c r="A120" s="104">
        <v>118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6"/>
      <c r="W120" s="106"/>
    </row>
    <row r="121" spans="1:23" x14ac:dyDescent="0.3">
      <c r="A121" s="104">
        <v>119</v>
      </c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6"/>
      <c r="W121" s="106"/>
    </row>
    <row r="122" spans="1:23" x14ac:dyDescent="0.3">
      <c r="A122" s="104">
        <v>120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6"/>
      <c r="W122" s="106"/>
    </row>
    <row r="123" spans="1:23" x14ac:dyDescent="0.3">
      <c r="A123" s="104">
        <v>121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6"/>
      <c r="W123" s="106"/>
    </row>
    <row r="124" spans="1:23" x14ac:dyDescent="0.3">
      <c r="A124" s="104">
        <v>122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6"/>
      <c r="W124" s="106"/>
    </row>
    <row r="125" spans="1:23" x14ac:dyDescent="0.3">
      <c r="A125" s="104">
        <v>123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6"/>
      <c r="W125" s="106"/>
    </row>
    <row r="126" spans="1:23" x14ac:dyDescent="0.3">
      <c r="A126" s="104">
        <v>124</v>
      </c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6"/>
      <c r="W126" s="106"/>
    </row>
    <row r="127" spans="1:23" x14ac:dyDescent="0.3">
      <c r="A127" s="104">
        <v>125</v>
      </c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6"/>
      <c r="W127" s="106"/>
    </row>
    <row r="128" spans="1:23" x14ac:dyDescent="0.3">
      <c r="A128" s="104">
        <v>126</v>
      </c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6"/>
      <c r="W128" s="106"/>
    </row>
    <row r="129" spans="1:23" x14ac:dyDescent="0.3">
      <c r="A129" s="104">
        <v>127</v>
      </c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6"/>
      <c r="W129" s="106"/>
    </row>
    <row r="130" spans="1:23" x14ac:dyDescent="0.3">
      <c r="A130" s="104">
        <v>128</v>
      </c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6"/>
      <c r="W130" s="106"/>
    </row>
    <row r="131" spans="1:23" x14ac:dyDescent="0.3">
      <c r="A131" s="104">
        <v>129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6"/>
      <c r="W131" s="106"/>
    </row>
    <row r="132" spans="1:23" x14ac:dyDescent="0.3">
      <c r="A132" s="104">
        <v>130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6"/>
      <c r="W132" s="106"/>
    </row>
    <row r="133" spans="1:23" x14ac:dyDescent="0.3">
      <c r="A133" s="104">
        <v>131</v>
      </c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6"/>
      <c r="W133" s="106"/>
    </row>
    <row r="134" spans="1:23" x14ac:dyDescent="0.3">
      <c r="A134" s="104">
        <v>132</v>
      </c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6"/>
      <c r="W134" s="106"/>
    </row>
    <row r="135" spans="1:23" x14ac:dyDescent="0.3">
      <c r="A135" s="104">
        <v>133</v>
      </c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6"/>
      <c r="W135" s="106"/>
    </row>
    <row r="136" spans="1:23" x14ac:dyDescent="0.3">
      <c r="A136" s="104">
        <v>134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6"/>
      <c r="W136" s="106"/>
    </row>
    <row r="137" spans="1:23" x14ac:dyDescent="0.3">
      <c r="A137" s="104">
        <v>135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6"/>
      <c r="W137" s="106"/>
    </row>
    <row r="138" spans="1:23" x14ac:dyDescent="0.3">
      <c r="A138" s="104">
        <v>136</v>
      </c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6"/>
      <c r="W138" s="106"/>
    </row>
    <row r="139" spans="1:23" x14ac:dyDescent="0.3">
      <c r="A139" s="104">
        <v>137</v>
      </c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6"/>
      <c r="W139" s="106"/>
    </row>
    <row r="140" spans="1:23" x14ac:dyDescent="0.3">
      <c r="A140" s="104">
        <v>138</v>
      </c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6"/>
      <c r="W140" s="106"/>
    </row>
    <row r="141" spans="1:23" x14ac:dyDescent="0.3">
      <c r="A141" s="104">
        <v>139</v>
      </c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6"/>
      <c r="W141" s="106"/>
    </row>
    <row r="142" spans="1:23" x14ac:dyDescent="0.3">
      <c r="A142" s="104">
        <v>140</v>
      </c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6"/>
      <c r="W142" s="106"/>
    </row>
    <row r="143" spans="1:23" x14ac:dyDescent="0.3">
      <c r="A143" s="104">
        <v>141</v>
      </c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6"/>
      <c r="W143" s="106"/>
    </row>
    <row r="144" spans="1:23" x14ac:dyDescent="0.3">
      <c r="A144" s="104">
        <v>142</v>
      </c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6"/>
      <c r="W144" s="106"/>
    </row>
    <row r="145" spans="1:23" x14ac:dyDescent="0.3">
      <c r="A145" s="104">
        <v>143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6"/>
      <c r="W145" s="106"/>
    </row>
    <row r="146" spans="1:23" x14ac:dyDescent="0.3">
      <c r="A146" s="104">
        <v>144</v>
      </c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6"/>
      <c r="W146" s="106"/>
    </row>
    <row r="147" spans="1:23" x14ac:dyDescent="0.3">
      <c r="A147" s="104">
        <v>145</v>
      </c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6"/>
      <c r="W147" s="106"/>
    </row>
    <row r="148" spans="1:23" x14ac:dyDescent="0.3">
      <c r="A148" s="104">
        <v>146</v>
      </c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6"/>
      <c r="W148" s="106"/>
    </row>
    <row r="149" spans="1:23" x14ac:dyDescent="0.3">
      <c r="A149" s="104">
        <v>147</v>
      </c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6"/>
      <c r="W149" s="106"/>
    </row>
    <row r="150" spans="1:23" x14ac:dyDescent="0.3">
      <c r="A150" s="104">
        <v>148</v>
      </c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6"/>
      <c r="W150" s="106"/>
    </row>
    <row r="151" spans="1:23" x14ac:dyDescent="0.3">
      <c r="A151" s="104">
        <v>149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6"/>
      <c r="W151" s="106"/>
    </row>
    <row r="152" spans="1:23" x14ac:dyDescent="0.3">
      <c r="A152" s="104">
        <v>150</v>
      </c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6"/>
      <c r="W152" s="106"/>
    </row>
    <row r="153" spans="1:23" x14ac:dyDescent="0.3">
      <c r="A153" s="104">
        <v>151</v>
      </c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6"/>
      <c r="W153" s="106"/>
    </row>
    <row r="154" spans="1:23" x14ac:dyDescent="0.3">
      <c r="A154" s="104">
        <v>152</v>
      </c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6"/>
      <c r="W154" s="106"/>
    </row>
    <row r="155" spans="1:23" x14ac:dyDescent="0.3">
      <c r="A155" s="104">
        <v>153</v>
      </c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6"/>
      <c r="W155" s="106"/>
    </row>
    <row r="156" spans="1:23" x14ac:dyDescent="0.3">
      <c r="A156" s="104">
        <v>154</v>
      </c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6"/>
      <c r="W156" s="106"/>
    </row>
    <row r="157" spans="1:23" x14ac:dyDescent="0.3">
      <c r="A157" s="104">
        <v>155</v>
      </c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6"/>
      <c r="W157" s="106"/>
    </row>
    <row r="158" spans="1:23" x14ac:dyDescent="0.3">
      <c r="A158" s="104">
        <v>156</v>
      </c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6"/>
      <c r="W158" s="106"/>
    </row>
    <row r="159" spans="1:23" x14ac:dyDescent="0.3">
      <c r="A159" s="104">
        <v>157</v>
      </c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6"/>
      <c r="W159" s="106"/>
    </row>
    <row r="160" spans="1:23" x14ac:dyDescent="0.3">
      <c r="A160" s="104">
        <v>158</v>
      </c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6"/>
      <c r="W160" s="106"/>
    </row>
    <row r="161" spans="1:23" x14ac:dyDescent="0.3">
      <c r="A161" s="104">
        <v>159</v>
      </c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6"/>
      <c r="W161" s="106"/>
    </row>
    <row r="162" spans="1:23" x14ac:dyDescent="0.3">
      <c r="A162" s="104">
        <v>160</v>
      </c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6"/>
      <c r="W162" s="106"/>
    </row>
    <row r="163" spans="1:23" x14ac:dyDescent="0.3">
      <c r="A163" s="104">
        <v>161</v>
      </c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6"/>
      <c r="W163" s="106"/>
    </row>
    <row r="164" spans="1:23" x14ac:dyDescent="0.3">
      <c r="A164" s="104">
        <v>162</v>
      </c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6"/>
      <c r="W164" s="106"/>
    </row>
    <row r="165" spans="1:23" x14ac:dyDescent="0.3">
      <c r="A165" s="104">
        <v>163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6"/>
      <c r="W165" s="106"/>
    </row>
    <row r="166" spans="1:23" x14ac:dyDescent="0.3">
      <c r="A166" s="104">
        <v>164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6"/>
      <c r="W166" s="106"/>
    </row>
    <row r="167" spans="1:23" x14ac:dyDescent="0.3">
      <c r="A167" s="104">
        <v>165</v>
      </c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6"/>
      <c r="W167" s="106"/>
    </row>
    <row r="168" spans="1:23" x14ac:dyDescent="0.3">
      <c r="A168" s="104">
        <v>166</v>
      </c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6"/>
      <c r="W168" s="106"/>
    </row>
    <row r="169" spans="1:23" x14ac:dyDescent="0.3">
      <c r="A169" s="104">
        <v>167</v>
      </c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6"/>
      <c r="W169" s="106"/>
    </row>
    <row r="170" spans="1:23" x14ac:dyDescent="0.3">
      <c r="A170" s="104">
        <v>168</v>
      </c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6"/>
      <c r="W170" s="106"/>
    </row>
    <row r="171" spans="1:23" x14ac:dyDescent="0.3">
      <c r="A171" s="104">
        <v>169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6"/>
      <c r="W171" s="106"/>
    </row>
    <row r="172" spans="1:23" x14ac:dyDescent="0.3">
      <c r="A172" s="104">
        <v>170</v>
      </c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6"/>
      <c r="W172" s="106"/>
    </row>
    <row r="173" spans="1:23" x14ac:dyDescent="0.3">
      <c r="A173" s="104">
        <v>171</v>
      </c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6"/>
      <c r="W173" s="106"/>
    </row>
    <row r="174" spans="1:23" x14ac:dyDescent="0.3">
      <c r="A174" s="104">
        <v>172</v>
      </c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6"/>
      <c r="W174" s="106"/>
    </row>
    <row r="175" spans="1:23" x14ac:dyDescent="0.3">
      <c r="A175" s="104">
        <v>173</v>
      </c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6"/>
      <c r="W175" s="106"/>
    </row>
    <row r="176" spans="1:23" x14ac:dyDescent="0.3">
      <c r="A176" s="104">
        <v>174</v>
      </c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6"/>
      <c r="W176" s="106"/>
    </row>
    <row r="177" spans="1:23" x14ac:dyDescent="0.3">
      <c r="A177" s="104">
        <v>175</v>
      </c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6"/>
      <c r="W177" s="106"/>
    </row>
    <row r="178" spans="1:23" x14ac:dyDescent="0.3">
      <c r="A178" s="104">
        <v>176</v>
      </c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6"/>
      <c r="W178" s="106"/>
    </row>
    <row r="179" spans="1:23" x14ac:dyDescent="0.3">
      <c r="A179" s="104">
        <v>177</v>
      </c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6"/>
      <c r="W179" s="106"/>
    </row>
    <row r="180" spans="1:23" x14ac:dyDescent="0.3">
      <c r="A180" s="104">
        <v>178</v>
      </c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6"/>
      <c r="W180" s="106"/>
    </row>
    <row r="181" spans="1:23" x14ac:dyDescent="0.3">
      <c r="A181" s="104">
        <v>179</v>
      </c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6"/>
      <c r="W181" s="106"/>
    </row>
    <row r="182" spans="1:23" x14ac:dyDescent="0.3">
      <c r="A182" s="104">
        <v>180</v>
      </c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6"/>
      <c r="W182" s="106"/>
    </row>
    <row r="183" spans="1:23" x14ac:dyDescent="0.3">
      <c r="A183" s="104">
        <v>181</v>
      </c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6"/>
      <c r="W183" s="106"/>
    </row>
    <row r="184" spans="1:23" x14ac:dyDescent="0.3">
      <c r="A184" s="104">
        <v>182</v>
      </c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6"/>
      <c r="W184" s="106"/>
    </row>
    <row r="185" spans="1:23" x14ac:dyDescent="0.3">
      <c r="A185" s="104">
        <v>183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6"/>
      <c r="W185" s="106"/>
    </row>
    <row r="186" spans="1:23" x14ac:dyDescent="0.3">
      <c r="A186" s="104">
        <v>184</v>
      </c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6"/>
      <c r="W186" s="106"/>
    </row>
    <row r="187" spans="1:23" x14ac:dyDescent="0.3">
      <c r="A187" s="104">
        <v>185</v>
      </c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6"/>
      <c r="W187" s="106"/>
    </row>
    <row r="188" spans="1:23" x14ac:dyDescent="0.3">
      <c r="A188" s="104">
        <v>186</v>
      </c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6"/>
      <c r="W188" s="106"/>
    </row>
    <row r="189" spans="1:23" x14ac:dyDescent="0.3">
      <c r="A189" s="104">
        <v>187</v>
      </c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6"/>
      <c r="W189" s="106"/>
    </row>
    <row r="190" spans="1:23" x14ac:dyDescent="0.3">
      <c r="A190" s="104">
        <v>188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6"/>
      <c r="W190" s="106"/>
    </row>
    <row r="191" spans="1:23" x14ac:dyDescent="0.3">
      <c r="A191" s="104">
        <v>189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6"/>
      <c r="W191" s="106"/>
    </row>
    <row r="192" spans="1:23" x14ac:dyDescent="0.3">
      <c r="A192" s="104">
        <v>190</v>
      </c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6"/>
      <c r="W192" s="106"/>
    </row>
    <row r="193" spans="1:23" x14ac:dyDescent="0.3">
      <c r="A193" s="104">
        <v>191</v>
      </c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6"/>
      <c r="W193" s="106"/>
    </row>
    <row r="194" spans="1:23" x14ac:dyDescent="0.3">
      <c r="A194" s="104">
        <v>192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6"/>
      <c r="W194" s="106"/>
    </row>
    <row r="195" spans="1:23" x14ac:dyDescent="0.3">
      <c r="A195" s="104">
        <v>193</v>
      </c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6"/>
      <c r="W195" s="106"/>
    </row>
    <row r="196" spans="1:23" x14ac:dyDescent="0.3">
      <c r="A196" s="104">
        <v>194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6"/>
      <c r="W196" s="106"/>
    </row>
    <row r="197" spans="1:23" x14ac:dyDescent="0.3">
      <c r="A197" s="104">
        <v>195</v>
      </c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6"/>
      <c r="W197" s="106"/>
    </row>
    <row r="198" spans="1:23" x14ac:dyDescent="0.3">
      <c r="A198" s="104">
        <v>196</v>
      </c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6"/>
      <c r="W198" s="106"/>
    </row>
    <row r="199" spans="1:23" x14ac:dyDescent="0.3">
      <c r="A199" s="104">
        <v>197</v>
      </c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6"/>
      <c r="W199" s="106"/>
    </row>
    <row r="200" spans="1:23" x14ac:dyDescent="0.3">
      <c r="A200" s="104">
        <v>198</v>
      </c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6"/>
      <c r="W200" s="106"/>
    </row>
    <row r="201" spans="1:23" x14ac:dyDescent="0.3">
      <c r="A201" s="104">
        <v>199</v>
      </c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6"/>
      <c r="W201" s="106"/>
    </row>
    <row r="202" spans="1:23" x14ac:dyDescent="0.3">
      <c r="A202" s="104">
        <v>200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6"/>
      <c r="W202" s="106"/>
    </row>
    <row r="203" spans="1:23" x14ac:dyDescent="0.3">
      <c r="A203" s="104">
        <v>201</v>
      </c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6"/>
      <c r="W203" s="106"/>
    </row>
    <row r="204" spans="1:23" x14ac:dyDescent="0.3">
      <c r="A204" s="104">
        <v>202</v>
      </c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6"/>
      <c r="W204" s="106"/>
    </row>
    <row r="205" spans="1:23" x14ac:dyDescent="0.3">
      <c r="A205" s="104">
        <v>203</v>
      </c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6"/>
      <c r="W205" s="106"/>
    </row>
    <row r="206" spans="1:23" x14ac:dyDescent="0.3">
      <c r="A206" s="104">
        <v>204</v>
      </c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6"/>
      <c r="W206" s="106"/>
    </row>
    <row r="207" spans="1:23" x14ac:dyDescent="0.3">
      <c r="A207" s="104">
        <v>205</v>
      </c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6"/>
      <c r="W207" s="106"/>
    </row>
    <row r="208" spans="1:23" x14ac:dyDescent="0.3">
      <c r="A208" s="104">
        <v>206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6"/>
      <c r="W208" s="106"/>
    </row>
    <row r="209" spans="1:23" x14ac:dyDescent="0.3">
      <c r="A209" s="104">
        <v>207</v>
      </c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6"/>
      <c r="W209" s="106"/>
    </row>
    <row r="210" spans="1:23" x14ac:dyDescent="0.3">
      <c r="A210" s="104">
        <v>208</v>
      </c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6"/>
      <c r="W210" s="106"/>
    </row>
    <row r="211" spans="1:23" x14ac:dyDescent="0.3">
      <c r="A211" s="104">
        <v>209</v>
      </c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6"/>
      <c r="W211" s="106"/>
    </row>
    <row r="212" spans="1:23" x14ac:dyDescent="0.3">
      <c r="A212" s="104">
        <v>210</v>
      </c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6"/>
      <c r="W212" s="106"/>
    </row>
    <row r="213" spans="1:23" x14ac:dyDescent="0.3">
      <c r="A213" s="104">
        <v>211</v>
      </c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6"/>
      <c r="W213" s="106"/>
    </row>
    <row r="214" spans="1:23" x14ac:dyDescent="0.3">
      <c r="A214" s="104">
        <v>212</v>
      </c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6"/>
      <c r="W214" s="106"/>
    </row>
    <row r="215" spans="1:23" x14ac:dyDescent="0.3">
      <c r="A215" s="104">
        <v>213</v>
      </c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6"/>
      <c r="W215" s="106"/>
    </row>
    <row r="216" spans="1:23" x14ac:dyDescent="0.3">
      <c r="A216" s="104">
        <v>214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6"/>
      <c r="W216" s="106"/>
    </row>
    <row r="217" spans="1:23" x14ac:dyDescent="0.3">
      <c r="A217" s="104">
        <v>215</v>
      </c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6"/>
      <c r="W217" s="106"/>
    </row>
    <row r="218" spans="1:23" x14ac:dyDescent="0.3">
      <c r="A218" s="104">
        <v>216</v>
      </c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6"/>
      <c r="W218" s="106"/>
    </row>
    <row r="219" spans="1:23" x14ac:dyDescent="0.3">
      <c r="A219" s="104">
        <v>217</v>
      </c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6"/>
      <c r="W219" s="106"/>
    </row>
    <row r="220" spans="1:23" x14ac:dyDescent="0.3">
      <c r="A220" s="104">
        <v>218</v>
      </c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6"/>
      <c r="W220" s="106"/>
    </row>
    <row r="221" spans="1:23" x14ac:dyDescent="0.3">
      <c r="A221" s="104">
        <v>219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6"/>
      <c r="W221" s="106"/>
    </row>
    <row r="222" spans="1:23" x14ac:dyDescent="0.3">
      <c r="A222" s="104">
        <v>220</v>
      </c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6"/>
      <c r="W222" s="106"/>
    </row>
    <row r="223" spans="1:23" x14ac:dyDescent="0.3">
      <c r="A223" s="104">
        <v>221</v>
      </c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6"/>
      <c r="W223" s="106"/>
    </row>
    <row r="224" spans="1:23" x14ac:dyDescent="0.3">
      <c r="A224" s="104">
        <v>222</v>
      </c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6"/>
      <c r="W224" s="106"/>
    </row>
    <row r="225" spans="1:23" x14ac:dyDescent="0.3">
      <c r="A225" s="104">
        <v>223</v>
      </c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6"/>
      <c r="W225" s="106"/>
    </row>
    <row r="226" spans="1:23" x14ac:dyDescent="0.3">
      <c r="A226" s="104">
        <v>224</v>
      </c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6"/>
      <c r="W226" s="106"/>
    </row>
    <row r="227" spans="1:23" x14ac:dyDescent="0.3">
      <c r="A227" s="104">
        <v>225</v>
      </c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6"/>
      <c r="W227" s="106"/>
    </row>
    <row r="228" spans="1:23" x14ac:dyDescent="0.3">
      <c r="A228" s="104">
        <v>226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6"/>
      <c r="W228" s="106"/>
    </row>
    <row r="229" spans="1:23" x14ac:dyDescent="0.3">
      <c r="A229" s="104">
        <v>227</v>
      </c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6"/>
      <c r="W229" s="106"/>
    </row>
    <row r="230" spans="1:23" x14ac:dyDescent="0.3">
      <c r="A230" s="104">
        <v>228</v>
      </c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6"/>
      <c r="W230" s="106"/>
    </row>
    <row r="231" spans="1:23" x14ac:dyDescent="0.3">
      <c r="A231" s="104">
        <v>229</v>
      </c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6"/>
      <c r="W231" s="106"/>
    </row>
    <row r="232" spans="1:23" x14ac:dyDescent="0.3">
      <c r="A232" s="104">
        <v>230</v>
      </c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6"/>
      <c r="W232" s="106"/>
    </row>
    <row r="233" spans="1:23" x14ac:dyDescent="0.3">
      <c r="A233" s="104">
        <v>231</v>
      </c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6"/>
      <c r="W233" s="106"/>
    </row>
    <row r="234" spans="1:23" x14ac:dyDescent="0.3">
      <c r="A234" s="104">
        <v>232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6"/>
      <c r="W234" s="106"/>
    </row>
    <row r="235" spans="1:23" x14ac:dyDescent="0.3">
      <c r="A235" s="104">
        <v>233</v>
      </c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6"/>
      <c r="W235" s="106"/>
    </row>
    <row r="236" spans="1:23" x14ac:dyDescent="0.3">
      <c r="A236" s="104">
        <v>234</v>
      </c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6"/>
      <c r="W236" s="106"/>
    </row>
    <row r="237" spans="1:23" x14ac:dyDescent="0.3">
      <c r="A237" s="104">
        <v>235</v>
      </c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6"/>
      <c r="W237" s="106"/>
    </row>
    <row r="238" spans="1:23" x14ac:dyDescent="0.3">
      <c r="A238" s="104">
        <v>236</v>
      </c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6"/>
      <c r="W238" s="106"/>
    </row>
    <row r="239" spans="1:23" x14ac:dyDescent="0.3">
      <c r="A239" s="104">
        <v>237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6"/>
      <c r="W239" s="106"/>
    </row>
    <row r="240" spans="1:23" x14ac:dyDescent="0.3">
      <c r="A240" s="104">
        <v>238</v>
      </c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6"/>
      <c r="W240" s="106"/>
    </row>
    <row r="241" spans="1:23" x14ac:dyDescent="0.3">
      <c r="A241" s="104">
        <v>239</v>
      </c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6"/>
      <c r="W241" s="106"/>
    </row>
    <row r="242" spans="1:23" x14ac:dyDescent="0.3">
      <c r="A242" s="104">
        <v>240</v>
      </c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6"/>
      <c r="W242" s="106"/>
    </row>
    <row r="243" spans="1:23" x14ac:dyDescent="0.3">
      <c r="A243" s="104">
        <v>241</v>
      </c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6"/>
      <c r="W243" s="106"/>
    </row>
    <row r="244" spans="1:23" x14ac:dyDescent="0.3">
      <c r="A244" s="104">
        <v>242</v>
      </c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6"/>
      <c r="W244" s="106"/>
    </row>
    <row r="245" spans="1:23" x14ac:dyDescent="0.3">
      <c r="A245" s="104">
        <v>243</v>
      </c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6"/>
      <c r="W245" s="106"/>
    </row>
    <row r="246" spans="1:23" x14ac:dyDescent="0.3">
      <c r="A246" s="104">
        <v>244</v>
      </c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6"/>
      <c r="W246" s="106"/>
    </row>
    <row r="247" spans="1:23" x14ac:dyDescent="0.3">
      <c r="A247" s="104">
        <v>245</v>
      </c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6"/>
      <c r="W247" s="106"/>
    </row>
    <row r="248" spans="1:23" x14ac:dyDescent="0.3">
      <c r="A248" s="104">
        <v>246</v>
      </c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6"/>
      <c r="W248" s="106"/>
    </row>
    <row r="249" spans="1:23" x14ac:dyDescent="0.3">
      <c r="A249" s="104">
        <v>247</v>
      </c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6"/>
      <c r="W249" s="106"/>
    </row>
    <row r="250" spans="1:23" x14ac:dyDescent="0.3">
      <c r="A250" s="104">
        <v>248</v>
      </c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6"/>
      <c r="W250" s="106"/>
    </row>
    <row r="251" spans="1:23" x14ac:dyDescent="0.3">
      <c r="A251" s="104">
        <v>249</v>
      </c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6"/>
      <c r="W251" s="106"/>
    </row>
    <row r="252" spans="1:23" x14ac:dyDescent="0.3">
      <c r="A252" s="104">
        <v>250</v>
      </c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6"/>
      <c r="W252" s="106"/>
    </row>
    <row r="253" spans="1:23" x14ac:dyDescent="0.3">
      <c r="A253" s="104">
        <v>251</v>
      </c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6"/>
      <c r="W253" s="106"/>
    </row>
    <row r="254" spans="1:23" x14ac:dyDescent="0.3">
      <c r="A254" s="104">
        <v>252</v>
      </c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6"/>
      <c r="W254" s="106"/>
    </row>
    <row r="255" spans="1:23" x14ac:dyDescent="0.3">
      <c r="A255" s="104">
        <v>253</v>
      </c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6"/>
      <c r="W255" s="106"/>
    </row>
    <row r="256" spans="1:23" x14ac:dyDescent="0.3">
      <c r="A256" s="104">
        <v>254</v>
      </c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6"/>
      <c r="W256" s="106"/>
    </row>
    <row r="257" spans="1:23" x14ac:dyDescent="0.3">
      <c r="A257" s="104">
        <v>255</v>
      </c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6"/>
      <c r="W257" s="106"/>
    </row>
    <row r="258" spans="1:23" x14ac:dyDescent="0.3">
      <c r="A258" s="104">
        <v>256</v>
      </c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6"/>
      <c r="W258" s="106"/>
    </row>
    <row r="259" spans="1:23" x14ac:dyDescent="0.3">
      <c r="A259" s="104">
        <v>257</v>
      </c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6"/>
      <c r="W259" s="106"/>
    </row>
    <row r="260" spans="1:23" x14ac:dyDescent="0.3">
      <c r="A260" s="104">
        <v>258</v>
      </c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6"/>
      <c r="W260" s="106"/>
    </row>
    <row r="261" spans="1:23" x14ac:dyDescent="0.3">
      <c r="A261" s="104">
        <v>259</v>
      </c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6"/>
      <c r="W261" s="106"/>
    </row>
    <row r="262" spans="1:23" x14ac:dyDescent="0.3">
      <c r="A262" s="104">
        <v>260</v>
      </c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6"/>
      <c r="W262" s="106"/>
    </row>
    <row r="263" spans="1:23" x14ac:dyDescent="0.3">
      <c r="A263" s="104">
        <v>261</v>
      </c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6"/>
      <c r="W263" s="106"/>
    </row>
    <row r="264" spans="1:23" x14ac:dyDescent="0.3">
      <c r="A264" s="104">
        <v>262</v>
      </c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6"/>
      <c r="W264" s="106"/>
    </row>
    <row r="265" spans="1:23" x14ac:dyDescent="0.3">
      <c r="A265" s="104">
        <v>263</v>
      </c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6"/>
      <c r="W265" s="106"/>
    </row>
    <row r="266" spans="1:23" x14ac:dyDescent="0.3">
      <c r="A266" s="104">
        <v>264</v>
      </c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6"/>
      <c r="W266" s="106"/>
    </row>
    <row r="267" spans="1:23" x14ac:dyDescent="0.3">
      <c r="A267" s="104">
        <v>265</v>
      </c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6"/>
      <c r="W267" s="106"/>
    </row>
    <row r="268" spans="1:23" x14ac:dyDescent="0.3">
      <c r="A268" s="104">
        <v>266</v>
      </c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6"/>
      <c r="W268" s="106"/>
    </row>
    <row r="269" spans="1:23" x14ac:dyDescent="0.3">
      <c r="A269" s="104">
        <v>267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6"/>
      <c r="W269" s="106"/>
    </row>
    <row r="270" spans="1:23" x14ac:dyDescent="0.3">
      <c r="A270" s="104">
        <v>268</v>
      </c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6"/>
      <c r="W270" s="106"/>
    </row>
    <row r="271" spans="1:23" x14ac:dyDescent="0.3">
      <c r="A271" s="104">
        <v>269</v>
      </c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6"/>
      <c r="W271" s="106"/>
    </row>
    <row r="272" spans="1:23" x14ac:dyDescent="0.3">
      <c r="A272" s="104">
        <v>270</v>
      </c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6"/>
      <c r="W272" s="106"/>
    </row>
    <row r="273" spans="1:23" x14ac:dyDescent="0.3">
      <c r="A273" s="104">
        <v>271</v>
      </c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6"/>
      <c r="W273" s="106"/>
    </row>
    <row r="274" spans="1:23" x14ac:dyDescent="0.3">
      <c r="A274" s="104">
        <v>272</v>
      </c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6"/>
      <c r="W274" s="106"/>
    </row>
    <row r="275" spans="1:23" x14ac:dyDescent="0.3">
      <c r="A275" s="104">
        <v>273</v>
      </c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6"/>
      <c r="W275" s="106"/>
    </row>
    <row r="276" spans="1:23" x14ac:dyDescent="0.3">
      <c r="A276" s="104">
        <v>274</v>
      </c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6"/>
      <c r="W276" s="106"/>
    </row>
    <row r="277" spans="1:23" x14ac:dyDescent="0.3">
      <c r="A277" s="104">
        <v>275</v>
      </c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6"/>
      <c r="W277" s="106"/>
    </row>
    <row r="278" spans="1:23" x14ac:dyDescent="0.3">
      <c r="A278" s="104">
        <v>276</v>
      </c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6"/>
      <c r="W278" s="106"/>
    </row>
    <row r="279" spans="1:23" x14ac:dyDescent="0.3">
      <c r="A279" s="104">
        <v>277</v>
      </c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6"/>
      <c r="W279" s="106"/>
    </row>
    <row r="280" spans="1:23" x14ac:dyDescent="0.3">
      <c r="A280" s="104">
        <v>278</v>
      </c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6"/>
      <c r="W280" s="106"/>
    </row>
    <row r="281" spans="1:23" x14ac:dyDescent="0.3">
      <c r="A281" s="104">
        <v>279</v>
      </c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6"/>
      <c r="W281" s="106"/>
    </row>
    <row r="282" spans="1:23" x14ac:dyDescent="0.3">
      <c r="A282" s="104">
        <v>280</v>
      </c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6"/>
      <c r="W282" s="106"/>
    </row>
    <row r="283" spans="1:23" x14ac:dyDescent="0.3">
      <c r="A283" s="104">
        <v>281</v>
      </c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6"/>
      <c r="W283" s="106"/>
    </row>
    <row r="284" spans="1:23" x14ac:dyDescent="0.3">
      <c r="A284" s="104">
        <v>282</v>
      </c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6"/>
      <c r="W284" s="106"/>
    </row>
    <row r="285" spans="1:23" x14ac:dyDescent="0.3">
      <c r="A285" s="104">
        <v>283</v>
      </c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6"/>
      <c r="W285" s="106"/>
    </row>
    <row r="286" spans="1:23" x14ac:dyDescent="0.3">
      <c r="A286" s="104">
        <v>284</v>
      </c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6"/>
      <c r="W286" s="106"/>
    </row>
    <row r="287" spans="1:23" x14ac:dyDescent="0.3">
      <c r="A287" s="104">
        <v>285</v>
      </c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6"/>
      <c r="W287" s="106"/>
    </row>
    <row r="288" spans="1:23" x14ac:dyDescent="0.3">
      <c r="A288" s="104">
        <v>286</v>
      </c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6"/>
      <c r="W288" s="106"/>
    </row>
    <row r="289" spans="1:23" x14ac:dyDescent="0.3">
      <c r="A289" s="104">
        <v>287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6"/>
      <c r="W289" s="106"/>
    </row>
    <row r="290" spans="1:23" x14ac:dyDescent="0.3">
      <c r="A290" s="104">
        <v>288</v>
      </c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6"/>
      <c r="W290" s="106"/>
    </row>
    <row r="291" spans="1:23" x14ac:dyDescent="0.3">
      <c r="A291" s="104">
        <v>289</v>
      </c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6"/>
      <c r="W291" s="106"/>
    </row>
    <row r="292" spans="1:23" x14ac:dyDescent="0.3">
      <c r="A292" s="104">
        <v>290</v>
      </c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6"/>
      <c r="W292" s="106"/>
    </row>
    <row r="293" spans="1:23" x14ac:dyDescent="0.3">
      <c r="A293" s="104">
        <v>291</v>
      </c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6"/>
      <c r="W293" s="106"/>
    </row>
    <row r="294" spans="1:23" x14ac:dyDescent="0.3">
      <c r="A294" s="104">
        <v>292</v>
      </c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6"/>
      <c r="W294" s="106"/>
    </row>
    <row r="295" spans="1:23" x14ac:dyDescent="0.3">
      <c r="A295" s="104">
        <v>293</v>
      </c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6"/>
      <c r="W295" s="106"/>
    </row>
    <row r="296" spans="1:23" x14ac:dyDescent="0.3">
      <c r="A296" s="104">
        <v>294</v>
      </c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6"/>
      <c r="W296" s="106"/>
    </row>
    <row r="297" spans="1:23" x14ac:dyDescent="0.3">
      <c r="A297" s="104">
        <v>295</v>
      </c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6"/>
      <c r="W297" s="106"/>
    </row>
    <row r="298" spans="1:23" x14ac:dyDescent="0.3">
      <c r="A298" s="104">
        <v>296</v>
      </c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6"/>
      <c r="W298" s="106"/>
    </row>
    <row r="299" spans="1:23" x14ac:dyDescent="0.3">
      <c r="A299" s="104">
        <v>297</v>
      </c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6"/>
      <c r="W299" s="106"/>
    </row>
    <row r="300" spans="1:23" x14ac:dyDescent="0.3">
      <c r="A300" s="104">
        <v>298</v>
      </c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6"/>
      <c r="W300" s="106"/>
    </row>
    <row r="301" spans="1:23" x14ac:dyDescent="0.3">
      <c r="A301" s="104">
        <v>299</v>
      </c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6"/>
      <c r="W301" s="106"/>
    </row>
    <row r="302" spans="1:23" x14ac:dyDescent="0.3">
      <c r="A302" s="104">
        <v>300</v>
      </c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6"/>
      <c r="W302" s="106"/>
    </row>
  </sheetData>
  <mergeCells count="11"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  <mergeCell ref="L1: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W302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H14" sqref="H14"/>
    </sheetView>
  </sheetViews>
  <sheetFormatPr defaultRowHeight="14.4" x14ac:dyDescent="0.3"/>
  <cols>
    <col min="1" max="1" width="10.21875" style="17" customWidth="1"/>
    <col min="2" max="21" width="8.88671875" style="17"/>
    <col min="22" max="23" width="17.6640625" style="17" bestFit="1" customWidth="1"/>
    <col min="24" max="16384" width="8.88671875" style="17"/>
  </cols>
  <sheetData>
    <row r="1" spans="1:23" ht="20.399999999999999" customHeight="1" x14ac:dyDescent="0.3">
      <c r="A1" s="122" t="s">
        <v>137</v>
      </c>
      <c r="B1" s="120" t="s">
        <v>26</v>
      </c>
      <c r="C1" s="121"/>
      <c r="D1" s="120" t="s">
        <v>27</v>
      </c>
      <c r="E1" s="121"/>
      <c r="F1" s="120" t="s">
        <v>28</v>
      </c>
      <c r="G1" s="121"/>
      <c r="H1" s="120" t="s">
        <v>29</v>
      </c>
      <c r="I1" s="121"/>
      <c r="J1" s="120" t="s">
        <v>30</v>
      </c>
      <c r="K1" s="121"/>
      <c r="L1" s="120" t="s">
        <v>35</v>
      </c>
      <c r="M1" s="121"/>
      <c r="N1" s="120" t="s">
        <v>36</v>
      </c>
      <c r="O1" s="121"/>
      <c r="P1" s="120" t="s">
        <v>37</v>
      </c>
      <c r="Q1" s="121"/>
      <c r="R1" s="120" t="s">
        <v>46</v>
      </c>
      <c r="S1" s="121"/>
      <c r="T1" s="120" t="s">
        <v>47</v>
      </c>
      <c r="U1" s="121"/>
      <c r="V1" s="107" t="s">
        <v>158</v>
      </c>
      <c r="W1" s="107" t="s">
        <v>161</v>
      </c>
    </row>
    <row r="2" spans="1:23" ht="21.6" customHeight="1" x14ac:dyDescent="0.3">
      <c r="A2" s="123"/>
      <c r="B2" s="103" t="s">
        <v>138</v>
      </c>
      <c r="C2" s="103" t="s">
        <v>139</v>
      </c>
      <c r="D2" s="103" t="s">
        <v>140</v>
      </c>
      <c r="E2" s="103" t="s">
        <v>141</v>
      </c>
      <c r="F2" s="103" t="s">
        <v>142</v>
      </c>
      <c r="G2" s="103" t="s">
        <v>143</v>
      </c>
      <c r="H2" s="103" t="s">
        <v>144</v>
      </c>
      <c r="I2" s="103" t="s">
        <v>145</v>
      </c>
      <c r="J2" s="103" t="s">
        <v>146</v>
      </c>
      <c r="K2" s="103" t="s">
        <v>147</v>
      </c>
      <c r="L2" s="103" t="s">
        <v>148</v>
      </c>
      <c r="M2" s="103" t="s">
        <v>149</v>
      </c>
      <c r="N2" s="103" t="s">
        <v>150</v>
      </c>
      <c r="O2" s="103" t="s">
        <v>151</v>
      </c>
      <c r="P2" s="103" t="s">
        <v>152</v>
      </c>
      <c r="Q2" s="103" t="s">
        <v>153</v>
      </c>
      <c r="R2" s="103" t="s">
        <v>154</v>
      </c>
      <c r="S2" s="103" t="s">
        <v>155</v>
      </c>
      <c r="T2" s="103" t="s">
        <v>156</v>
      </c>
      <c r="U2" s="103" t="s">
        <v>157</v>
      </c>
      <c r="V2" s="107" t="s">
        <v>73</v>
      </c>
      <c r="W2" s="107" t="s">
        <v>162</v>
      </c>
    </row>
    <row r="3" spans="1:23" x14ac:dyDescent="0.3">
      <c r="A3" s="104">
        <v>1</v>
      </c>
      <c r="B3" s="105">
        <v>153.49787349895001</v>
      </c>
      <c r="C3" s="105">
        <v>108.261220991041</v>
      </c>
      <c r="D3" s="105">
        <v>116.711095730841</v>
      </c>
      <c r="E3" s="105">
        <v>-43.8702639165314</v>
      </c>
      <c r="F3" s="105">
        <v>2.4029853383900501E-7</v>
      </c>
      <c r="G3" s="105">
        <v>3.4837186442990498E-8</v>
      </c>
      <c r="H3" s="105">
        <v>1.5213596983792599E-7</v>
      </c>
      <c r="I3" s="105">
        <v>3.0550322041003198E-7</v>
      </c>
      <c r="J3" s="105">
        <v>186.59572257228001</v>
      </c>
      <c r="K3" s="105">
        <v>29.726355520792101</v>
      </c>
      <c r="L3" s="105">
        <v>241.68836555294001</v>
      </c>
      <c r="M3" s="105">
        <v>293.698738511751</v>
      </c>
      <c r="N3" s="105">
        <v>-105.87265431801301</v>
      </c>
      <c r="O3" s="105">
        <v>-346.99532008354703</v>
      </c>
      <c r="P3" s="105">
        <v>148.75219071930999</v>
      </c>
      <c r="Q3" s="105">
        <v>4.2340225869445103</v>
      </c>
      <c r="R3" s="105">
        <v>-80.797070086164695</v>
      </c>
      <c r="S3" s="105">
        <v>-170.97243887182901</v>
      </c>
      <c r="T3" s="105">
        <v>233.327394369469</v>
      </c>
      <c r="U3" s="105">
        <v>251.90758031322201</v>
      </c>
      <c r="V3" s="139">
        <v>46212.642225525196</v>
      </c>
      <c r="W3" s="138"/>
    </row>
    <row r="4" spans="1:23" x14ac:dyDescent="0.3">
      <c r="A4" s="104">
        <v>2</v>
      </c>
      <c r="B4" s="105">
        <v>154.43947558655199</v>
      </c>
      <c r="C4" s="105">
        <v>106.966678304444</v>
      </c>
      <c r="D4" s="105">
        <v>-81.361780876106295</v>
      </c>
      <c r="E4" s="105">
        <v>-170.689076757202</v>
      </c>
      <c r="F4" s="105">
        <v>-4.4209126766150298E-9</v>
      </c>
      <c r="G4" s="105">
        <v>-3.9632063197821799E-9</v>
      </c>
      <c r="H4" s="105">
        <v>148.626531836879</v>
      </c>
      <c r="I4" s="105">
        <v>3.8595333442059099</v>
      </c>
      <c r="J4" s="105">
        <v>233.32569688366999</v>
      </c>
      <c r="K4" s="105">
        <v>251.90665137488199</v>
      </c>
      <c r="L4" s="105">
        <v>116.782103295314</v>
      </c>
      <c r="M4" s="105">
        <v>-43.647514194979301</v>
      </c>
      <c r="N4" s="105">
        <v>241.57939978673201</v>
      </c>
      <c r="O4" s="105">
        <v>293.80532034076299</v>
      </c>
      <c r="P4" s="105">
        <v>-105.872655072857</v>
      </c>
      <c r="Q4" s="105">
        <v>-346.99531961057801</v>
      </c>
      <c r="R4" s="105">
        <v>186.59597622713301</v>
      </c>
      <c r="S4" s="105">
        <v>29.727394080052999</v>
      </c>
      <c r="T4" s="105">
        <v>-6.3155583349374598E-10</v>
      </c>
      <c r="U4" s="105">
        <v>-2.6763995481052802E-9</v>
      </c>
      <c r="V4" s="139">
        <v>46212.8974474321</v>
      </c>
      <c r="W4" s="138"/>
    </row>
    <row r="5" spans="1:23" x14ac:dyDescent="0.3">
      <c r="A5" s="104">
        <v>3</v>
      </c>
      <c r="B5" s="105">
        <v>148.54387667343801</v>
      </c>
      <c r="C5" s="105">
        <v>3.60385829498032</v>
      </c>
      <c r="D5" s="105">
        <v>241.87490016330099</v>
      </c>
      <c r="E5" s="105">
        <v>293.51877189238701</v>
      </c>
      <c r="F5" s="105">
        <v>-4.1369144512205498E-9</v>
      </c>
      <c r="G5" s="105">
        <v>1.8380184501244501E-9</v>
      </c>
      <c r="H5" s="105">
        <v>186.59476672080299</v>
      </c>
      <c r="I5" s="105">
        <v>29.727459627328201</v>
      </c>
      <c r="J5" s="105">
        <v>153.50856891259301</v>
      </c>
      <c r="K5" s="105">
        <v>108.245670587511</v>
      </c>
      <c r="L5" s="105">
        <v>-105.872654834432</v>
      </c>
      <c r="M5" s="105">
        <v>-346.99531984802599</v>
      </c>
      <c r="N5" s="105">
        <v>1.9484253923946498E-9</v>
      </c>
      <c r="O5" s="105">
        <v>-3.79049692711452E-8</v>
      </c>
      <c r="P5" s="105">
        <v>116.359708083301</v>
      </c>
      <c r="Q5" s="105">
        <v>-45.075089162477298</v>
      </c>
      <c r="R5" s="105">
        <v>-81.619244617368295</v>
      </c>
      <c r="S5" s="105">
        <v>-170.564778482951</v>
      </c>
      <c r="T5" s="105">
        <v>233.325891056556</v>
      </c>
      <c r="U5" s="105">
        <v>251.906423803488</v>
      </c>
      <c r="V5" s="139">
        <v>46212.372594517401</v>
      </c>
      <c r="W5" s="138"/>
    </row>
    <row r="6" spans="1:23" x14ac:dyDescent="0.3">
      <c r="A6" s="104">
        <v>4</v>
      </c>
      <c r="B6" s="105">
        <v>-105.87265510000201</v>
      </c>
      <c r="C6" s="105">
        <v>-346.99531959999501</v>
      </c>
      <c r="D6" s="105">
        <v>233.32546905244101</v>
      </c>
      <c r="E6" s="105">
        <v>251.90635245482201</v>
      </c>
      <c r="F6" s="105">
        <v>-80.624629558092707</v>
      </c>
      <c r="G6" s="105">
        <v>-171.061959427625</v>
      </c>
      <c r="H6" s="105">
        <v>240.97427210525001</v>
      </c>
      <c r="I6" s="105">
        <v>294.41754396118102</v>
      </c>
      <c r="J6" s="105">
        <v>148.576448241798</v>
      </c>
      <c r="K6" s="105">
        <v>3.70554809106895</v>
      </c>
      <c r="L6" s="105">
        <v>-1.1437324594036099E-12</v>
      </c>
      <c r="M6" s="105">
        <v>1.34590051622723E-12</v>
      </c>
      <c r="N6" s="105">
        <v>186.595890236906</v>
      </c>
      <c r="O6" s="105">
        <v>29.727283566790799</v>
      </c>
      <c r="P6" s="105">
        <v>116.557462705003</v>
      </c>
      <c r="Q6" s="105">
        <v>-44.374196311350403</v>
      </c>
      <c r="R6" s="105">
        <v>-1.5885157431671501E-11</v>
      </c>
      <c r="S6" s="105">
        <v>-2.76330997468464E-11</v>
      </c>
      <c r="T6" s="105">
        <v>154.108820752236</v>
      </c>
      <c r="U6" s="105">
        <v>107.404909991214</v>
      </c>
      <c r="V6" s="139">
        <v>46213.041879032498</v>
      </c>
      <c r="W6" s="138"/>
    </row>
    <row r="7" spans="1:23" x14ac:dyDescent="0.3">
      <c r="A7" s="104">
        <v>5</v>
      </c>
      <c r="B7" s="105">
        <v>239.80293284816801</v>
      </c>
      <c r="C7" s="105">
        <v>295.710355567867</v>
      </c>
      <c r="D7" s="105">
        <v>148.63766295905</v>
      </c>
      <c r="E7" s="105">
        <v>3.89337744491311</v>
      </c>
      <c r="F7" s="105">
        <v>-80.038170562544494</v>
      </c>
      <c r="G7" s="105">
        <v>-171.37716664943599</v>
      </c>
      <c r="H7" s="105">
        <v>153.51332742368501</v>
      </c>
      <c r="I7" s="105">
        <v>108.238758737304</v>
      </c>
      <c r="J7" s="105">
        <v>116.536891391924</v>
      </c>
      <c r="K7" s="105">
        <v>-44.444172594095299</v>
      </c>
      <c r="L7" s="105">
        <v>5.6146306730825396E-10</v>
      </c>
      <c r="M7" s="105">
        <v>-2.2935470513913E-11</v>
      </c>
      <c r="N7" s="105">
        <v>186.59593457953599</v>
      </c>
      <c r="O7" s="105">
        <v>29.727378495783402</v>
      </c>
      <c r="P7" s="105">
        <v>233.325397806788</v>
      </c>
      <c r="Q7" s="105">
        <v>251.90634352552399</v>
      </c>
      <c r="R7" s="105">
        <v>-105.87265509944601</v>
      </c>
      <c r="S7" s="105">
        <v>-346.99531960068799</v>
      </c>
      <c r="T7" s="105">
        <v>-1.4368326408791199E-10</v>
      </c>
      <c r="U7" s="105">
        <v>5.0625917042701201E-11</v>
      </c>
      <c r="V7" s="139">
        <v>46219.154511274297</v>
      </c>
      <c r="W7" s="138"/>
    </row>
    <row r="8" spans="1:23" x14ac:dyDescent="0.3">
      <c r="A8" s="104">
        <v>6</v>
      </c>
      <c r="B8" s="105">
        <v>239.539446982622</v>
      </c>
      <c r="C8" s="105">
        <v>296.02302121010098</v>
      </c>
      <c r="D8" s="105">
        <v>-82.381629183560307</v>
      </c>
      <c r="E8" s="105">
        <v>-170.214450099674</v>
      </c>
      <c r="F8" s="105">
        <v>148.642985341562</v>
      </c>
      <c r="G8" s="105">
        <v>3.90825498987265</v>
      </c>
      <c r="H8" s="105">
        <v>186.59276742393999</v>
      </c>
      <c r="I8" s="105">
        <v>29.719732878898</v>
      </c>
      <c r="J8" s="105">
        <v>116.40971599337701</v>
      </c>
      <c r="K8" s="105">
        <v>-44.891707954956402</v>
      </c>
      <c r="L8" s="105">
        <v>153.452066568959</v>
      </c>
      <c r="M8" s="105">
        <v>108.328126431287</v>
      </c>
      <c r="N8" s="105">
        <v>233.325576743038</v>
      </c>
      <c r="O8" s="105">
        <v>251.91546380857099</v>
      </c>
      <c r="P8" s="105">
        <v>-105.872516454018</v>
      </c>
      <c r="Q8" s="105">
        <v>-346.99503132893898</v>
      </c>
      <c r="R8" s="105">
        <v>5.2087367707484501E-6</v>
      </c>
      <c r="S8" s="105">
        <v>6.0532975754124402E-6</v>
      </c>
      <c r="T8" s="105">
        <v>3.0808467101848999E-4</v>
      </c>
      <c r="U8" s="105">
        <v>3.82291953729607E-4</v>
      </c>
      <c r="V8" s="139">
        <v>46220.631641879401</v>
      </c>
      <c r="W8" s="138"/>
    </row>
    <row r="9" spans="1:23" x14ac:dyDescent="0.3">
      <c r="A9" s="104">
        <v>7</v>
      </c>
      <c r="B9" s="105">
        <v>116.524276429471</v>
      </c>
      <c r="C9" s="105">
        <v>-44.487429920256297</v>
      </c>
      <c r="D9" s="105">
        <v>6.9414195607921003E-6</v>
      </c>
      <c r="E9" s="105">
        <v>-4.8746029975328799E-6</v>
      </c>
      <c r="F9" s="105">
        <v>242.25515630914401</v>
      </c>
      <c r="G9" s="105">
        <v>293.16135032620002</v>
      </c>
      <c r="H9" s="105">
        <v>233.32830745063399</v>
      </c>
      <c r="I9" s="105">
        <v>251.90674507158499</v>
      </c>
      <c r="J9" s="105">
        <v>2.3071942979382699E-6</v>
      </c>
      <c r="K9" s="105">
        <v>1.3414981412754701E-5</v>
      </c>
      <c r="L9" s="105">
        <v>148.46722529978601</v>
      </c>
      <c r="M9" s="105">
        <v>3.35936078121515</v>
      </c>
      <c r="N9" s="105">
        <v>-78.842519161768394</v>
      </c>
      <c r="O9" s="105">
        <v>-172.07349302421099</v>
      </c>
      <c r="P9" s="105">
        <v>-105.872605589792</v>
      </c>
      <c r="Q9" s="105">
        <v>-346.995325705597</v>
      </c>
      <c r="R9" s="105">
        <v>186.60629170478501</v>
      </c>
      <c r="S9" s="105">
        <v>29.747684976172401</v>
      </c>
      <c r="T9" s="105">
        <v>151.565738225133</v>
      </c>
      <c r="U9" s="105">
        <v>111.48865914066501</v>
      </c>
      <c r="V9" s="139">
        <v>46223.543215249403</v>
      </c>
      <c r="W9" s="138"/>
    </row>
    <row r="10" spans="1:23" x14ac:dyDescent="0.3">
      <c r="A10" s="104">
        <v>8</v>
      </c>
      <c r="B10" s="105">
        <v>186.594430805239</v>
      </c>
      <c r="C10" s="105">
        <v>29.733876344836801</v>
      </c>
      <c r="D10" s="105">
        <v>-105.87265736547501</v>
      </c>
      <c r="E10" s="105">
        <v>-346.99532138249901</v>
      </c>
      <c r="F10" s="105">
        <v>233.32058998159599</v>
      </c>
      <c r="G10" s="105">
        <v>251.90572531183801</v>
      </c>
      <c r="H10" s="105">
        <v>241.93357966186599</v>
      </c>
      <c r="I10" s="105">
        <v>293.46280331712302</v>
      </c>
      <c r="J10" s="105">
        <v>-5.19344012292145E-8</v>
      </c>
      <c r="K10" s="105">
        <v>4.7621881124191703E-6</v>
      </c>
      <c r="L10" s="105">
        <v>148.55450181808899</v>
      </c>
      <c r="M10" s="105">
        <v>3.6371596755611302</v>
      </c>
      <c r="N10" s="105">
        <v>116.62653283991</v>
      </c>
      <c r="O10" s="105">
        <v>-44.143705592452797</v>
      </c>
      <c r="P10" s="105">
        <v>6.8449530153452396E-6</v>
      </c>
      <c r="Q10" s="105">
        <v>-1.6781864797923699E-5</v>
      </c>
      <c r="R10" s="105">
        <v>154.26659086521599</v>
      </c>
      <c r="S10" s="105">
        <v>107.193735028658</v>
      </c>
      <c r="T10" s="105">
        <v>-85.041154349332501</v>
      </c>
      <c r="U10" s="105">
        <v>-169.184217641998</v>
      </c>
      <c r="V10" s="139">
        <v>46218.091565440802</v>
      </c>
      <c r="W10" s="138"/>
    </row>
    <row r="11" spans="1:23" x14ac:dyDescent="0.3">
      <c r="A11" s="104">
        <v>9</v>
      </c>
      <c r="B11" s="105">
        <v>240.21451827018399</v>
      </c>
      <c r="C11" s="105">
        <v>295.24171649444497</v>
      </c>
      <c r="D11" s="105">
        <v>233.322749845722</v>
      </c>
      <c r="E11" s="105">
        <v>251.99925588514</v>
      </c>
      <c r="F11" s="105">
        <v>-82.457092828841098</v>
      </c>
      <c r="G11" s="105">
        <v>-170.18240571627899</v>
      </c>
      <c r="H11" s="105">
        <v>-4.20044985949046E-5</v>
      </c>
      <c r="I11" s="105">
        <v>2.7977981077505399E-4</v>
      </c>
      <c r="J11" s="105">
        <v>-2.43869927345904E-4</v>
      </c>
      <c r="K11" s="105">
        <v>6.2153254231437705E-4</v>
      </c>
      <c r="L11" s="105">
        <v>153.81216998042001</v>
      </c>
      <c r="M11" s="105">
        <v>107.817882013965</v>
      </c>
      <c r="N11" s="105">
        <v>186.57414964953099</v>
      </c>
      <c r="O11" s="105">
        <v>29.742915158294</v>
      </c>
      <c r="P11" s="105">
        <v>148.60115072788099</v>
      </c>
      <c r="Q11" s="105">
        <v>3.7799722571927101</v>
      </c>
      <c r="R11" s="105">
        <v>-105.870132687553</v>
      </c>
      <c r="S11" s="105">
        <v>-346.99554719806599</v>
      </c>
      <c r="T11" s="105">
        <v>116.637262223535</v>
      </c>
      <c r="U11" s="105">
        <v>-44.109923246780198</v>
      </c>
      <c r="V11" s="139">
        <v>46215.830830340303</v>
      </c>
      <c r="W11" s="138"/>
    </row>
    <row r="12" spans="1:23" x14ac:dyDescent="0.3">
      <c r="A12" s="104">
        <v>10</v>
      </c>
      <c r="B12" s="105">
        <v>241.35557722265801</v>
      </c>
      <c r="C12" s="105">
        <v>294.02769911882899</v>
      </c>
      <c r="D12" s="105">
        <v>6.1348370236916498E-8</v>
      </c>
      <c r="E12" s="105">
        <v>1.5597759834746199E-8</v>
      </c>
      <c r="F12" s="105">
        <v>-3.3483854811809198E-5</v>
      </c>
      <c r="G12" s="105">
        <v>1.87822340606752E-5</v>
      </c>
      <c r="H12" s="105">
        <v>-82.511644940248203</v>
      </c>
      <c r="I12" s="105">
        <v>-170.15699489633101</v>
      </c>
      <c r="J12" s="105">
        <v>148.54336118405399</v>
      </c>
      <c r="K12" s="105">
        <v>3.6021972552865198</v>
      </c>
      <c r="L12" s="105">
        <v>116.845475171877</v>
      </c>
      <c r="M12" s="105">
        <v>-43.454262239036701</v>
      </c>
      <c r="N12" s="105">
        <v>-105.872680544543</v>
      </c>
      <c r="O12" s="105">
        <v>-346.99515073107301</v>
      </c>
      <c r="P12" s="105">
        <v>186.64149501553001</v>
      </c>
      <c r="Q12" s="105">
        <v>29.7540312418312</v>
      </c>
      <c r="R12" s="105">
        <v>153.11234936121099</v>
      </c>
      <c r="S12" s="105">
        <v>108.836230344489</v>
      </c>
      <c r="T12" s="105">
        <v>233.31402430729401</v>
      </c>
      <c r="U12" s="105">
        <v>251.896910663841</v>
      </c>
      <c r="V12" s="139">
        <v>46213.4164404373</v>
      </c>
      <c r="W12" s="138"/>
    </row>
    <row r="13" spans="1:23" x14ac:dyDescent="0.3">
      <c r="A13" s="104">
        <v>11</v>
      </c>
      <c r="B13" s="105">
        <v>233.32969644046301</v>
      </c>
      <c r="C13" s="105">
        <v>251.90860653772199</v>
      </c>
      <c r="D13" s="105">
        <v>-81.313944118320407</v>
      </c>
      <c r="E13" s="105">
        <v>-170.71250708802</v>
      </c>
      <c r="F13" s="105">
        <v>-105.87265357189899</v>
      </c>
      <c r="G13" s="105">
        <v>-346.99532782831301</v>
      </c>
      <c r="H13" s="105">
        <v>-3.4060302393003798E-8</v>
      </c>
      <c r="I13" s="105">
        <v>-5.9631174164436998E-7</v>
      </c>
      <c r="J13" s="105">
        <v>154.57148437698299</v>
      </c>
      <c r="K13" s="105">
        <v>106.796282863027</v>
      </c>
      <c r="L13" s="105">
        <v>148.56654435105699</v>
      </c>
      <c r="M13" s="105">
        <v>3.6747493028097802</v>
      </c>
      <c r="N13" s="105">
        <v>-5.9998332267667602E-7</v>
      </c>
      <c r="O13" s="105">
        <v>1.7563133311901701E-7</v>
      </c>
      <c r="P13" s="105">
        <v>241.848868384984</v>
      </c>
      <c r="Q13" s="105">
        <v>293.54370102971001</v>
      </c>
      <c r="R13" s="105">
        <v>116.403416459442</v>
      </c>
      <c r="S13" s="105">
        <v>-44.914435157808903</v>
      </c>
      <c r="T13" s="105">
        <v>186.595117641542</v>
      </c>
      <c r="U13" s="105">
        <v>29.726304402319599</v>
      </c>
      <c r="V13" s="139">
        <v>46213.0766593999</v>
      </c>
      <c r="W13" s="138"/>
    </row>
    <row r="14" spans="1:23" x14ac:dyDescent="0.3">
      <c r="A14" s="104">
        <v>12</v>
      </c>
      <c r="B14" s="105">
        <v>243.00913540330799</v>
      </c>
      <c r="C14" s="105">
        <v>292.48806752546699</v>
      </c>
      <c r="D14" s="105">
        <v>3.35883616844182E-7</v>
      </c>
      <c r="E14" s="105">
        <v>-1.95807665241797E-6</v>
      </c>
      <c r="F14" s="105">
        <v>116.734485474351</v>
      </c>
      <c r="G14" s="105">
        <v>-43.796237807288897</v>
      </c>
      <c r="H14" s="105">
        <v>148.59484236136601</v>
      </c>
      <c r="I14" s="105">
        <v>3.7624304323744</v>
      </c>
      <c r="J14" s="105">
        <v>-81.5093009242904</v>
      </c>
      <c r="K14" s="105">
        <v>-170.617494086249</v>
      </c>
      <c r="L14" s="105">
        <v>186.59809915123</v>
      </c>
      <c r="M14" s="105">
        <v>29.725063069849799</v>
      </c>
      <c r="N14" s="105">
        <v>-105.87265949723501</v>
      </c>
      <c r="O14" s="105">
        <v>-346.995320568441</v>
      </c>
      <c r="P14" s="105">
        <v>233.33321317066901</v>
      </c>
      <c r="Q14" s="105">
        <v>251.89364225275401</v>
      </c>
      <c r="R14" s="105">
        <v>-2.2251144361440599E-6</v>
      </c>
      <c r="S14" s="105">
        <v>-6.0710100103436799E-6</v>
      </c>
      <c r="T14" s="105">
        <v>152.968598685811</v>
      </c>
      <c r="U14" s="105">
        <v>109.058196358522</v>
      </c>
      <c r="V14" s="139">
        <v>46215.802601241499</v>
      </c>
      <c r="W14" s="138"/>
    </row>
    <row r="15" spans="1:23" x14ac:dyDescent="0.3">
      <c r="A15" s="104">
        <v>13</v>
      </c>
      <c r="B15" s="105">
        <v>154.11691797047101</v>
      </c>
      <c r="C15" s="105">
        <v>107.39397800201201</v>
      </c>
      <c r="D15" s="105">
        <v>-105.872579432747</v>
      </c>
      <c r="E15" s="105">
        <v>-346.99532021620502</v>
      </c>
      <c r="F15" s="105">
        <v>233.32457215080601</v>
      </c>
      <c r="G15" s="105">
        <v>251.90355559702201</v>
      </c>
      <c r="H15" s="105">
        <v>-1.85985423123586E-7</v>
      </c>
      <c r="I15" s="105">
        <v>6.2626705739060403E-7</v>
      </c>
      <c r="J15" s="105">
        <v>116.527251078087</v>
      </c>
      <c r="K15" s="105">
        <v>-44.477184053894497</v>
      </c>
      <c r="L15" s="105">
        <v>186.594792660623</v>
      </c>
      <c r="M15" s="105">
        <v>29.7256783764524</v>
      </c>
      <c r="N15" s="105">
        <v>240.48752800985801</v>
      </c>
      <c r="O15" s="105">
        <v>294.93651859089499</v>
      </c>
      <c r="P15" s="105">
        <v>-9.3750699992572602E-7</v>
      </c>
      <c r="Q15" s="105">
        <v>1.5446590496392299E-7</v>
      </c>
      <c r="R15" s="105">
        <v>148.561639996747</v>
      </c>
      <c r="S15" s="105">
        <v>3.6594614568225401</v>
      </c>
      <c r="T15" s="105">
        <v>-81.901755265783905</v>
      </c>
      <c r="U15" s="105">
        <v>-170.43184411219201</v>
      </c>
      <c r="V15" s="139">
        <v>46214.195144822603</v>
      </c>
      <c r="W15" s="138"/>
    </row>
    <row r="16" spans="1:23" x14ac:dyDescent="0.3">
      <c r="A16" s="104">
        <v>14</v>
      </c>
      <c r="B16" s="105">
        <v>-2.9784007639921902E-10</v>
      </c>
      <c r="C16" s="105">
        <v>2.05650532056597E-10</v>
      </c>
      <c r="D16" s="105">
        <v>-82.847656240935507</v>
      </c>
      <c r="E16" s="105">
        <v>-170.01242377810399</v>
      </c>
      <c r="F16" s="105">
        <v>152.80307937302899</v>
      </c>
      <c r="G16" s="105">
        <v>109.319218822087</v>
      </c>
      <c r="H16" s="105">
        <v>241.90151228119001</v>
      </c>
      <c r="I16" s="105">
        <v>293.49334910283602</v>
      </c>
      <c r="J16" s="105">
        <v>186.596148802654</v>
      </c>
      <c r="K16" s="105">
        <v>29.727320105652002</v>
      </c>
      <c r="L16" s="105">
        <v>148.69103263897401</v>
      </c>
      <c r="M16" s="105">
        <v>4.0538013997097799</v>
      </c>
      <c r="N16" s="105">
        <v>233.32478139326099</v>
      </c>
      <c r="O16" s="105">
        <v>251.906083157643</v>
      </c>
      <c r="P16" s="105">
        <v>116.84161425925799</v>
      </c>
      <c r="Q16" s="105">
        <v>-43.465304898722103</v>
      </c>
      <c r="R16" s="105">
        <v>5.4406825123396002E-9</v>
      </c>
      <c r="S16" s="105">
        <v>1.9309967260237698E-9</v>
      </c>
      <c r="T16" s="105">
        <v>-105.87265509474901</v>
      </c>
      <c r="U16" s="105">
        <v>-346.99531959159702</v>
      </c>
      <c r="V16" s="139">
        <v>46214.624848567597</v>
      </c>
      <c r="W16" s="138"/>
    </row>
    <row r="17" spans="1:23" x14ac:dyDescent="0.3">
      <c r="A17" s="104">
        <v>15</v>
      </c>
      <c r="B17" s="105">
        <v>116.570574088938</v>
      </c>
      <c r="C17" s="105">
        <v>-44.329924082808901</v>
      </c>
      <c r="D17" s="105">
        <v>1.26183529291477E-8</v>
      </c>
      <c r="E17" s="105">
        <v>-4.1631622022403297E-8</v>
      </c>
      <c r="F17" s="105">
        <v>-78.823527652109505</v>
      </c>
      <c r="G17" s="105">
        <v>-172.085110553823</v>
      </c>
      <c r="H17" s="105">
        <v>186.592954060864</v>
      </c>
      <c r="I17" s="105">
        <v>29.720199628998198</v>
      </c>
      <c r="J17" s="105">
        <v>153.51391833033401</v>
      </c>
      <c r="K17" s="105">
        <v>108.23790078152</v>
      </c>
      <c r="L17" s="105">
        <v>-105.872654138294</v>
      </c>
      <c r="M17" s="105">
        <v>-346.99531928176202</v>
      </c>
      <c r="N17" s="105">
        <v>4.93354627791031E-7</v>
      </c>
      <c r="O17" s="105">
        <v>-3.1795197716623899E-7</v>
      </c>
      <c r="P17" s="105">
        <v>148.654990433009</v>
      </c>
      <c r="Q17" s="105">
        <v>3.9457918673567098</v>
      </c>
      <c r="R17" s="105">
        <v>242.62636952741099</v>
      </c>
      <c r="S17" s="105">
        <v>292.82415636127803</v>
      </c>
      <c r="T17" s="105">
        <v>233.32321200885599</v>
      </c>
      <c r="U17" s="105">
        <v>251.90187578813499</v>
      </c>
      <c r="V17" s="139">
        <v>46217.6476252227</v>
      </c>
      <c r="W17" s="138"/>
    </row>
    <row r="18" spans="1:23" x14ac:dyDescent="0.3">
      <c r="A18" s="104">
        <v>16</v>
      </c>
      <c r="B18" s="105">
        <v>243.996866907114</v>
      </c>
      <c r="C18" s="105">
        <v>291.67168094145597</v>
      </c>
      <c r="D18" s="105">
        <v>8.9260974984232994E-8</v>
      </c>
      <c r="E18" s="105">
        <v>2.15716340207083E-7</v>
      </c>
      <c r="F18" s="105">
        <v>116.59251177399101</v>
      </c>
      <c r="G18" s="105">
        <v>-44.256395568877501</v>
      </c>
      <c r="H18" s="105">
        <v>-1.83492217985344E-8</v>
      </c>
      <c r="I18" s="105">
        <v>-9.81828104018021E-7</v>
      </c>
      <c r="J18" s="105">
        <v>233.32935783922099</v>
      </c>
      <c r="K18" s="105">
        <v>251.91515014472799</v>
      </c>
      <c r="L18" s="105">
        <v>153.875212820055</v>
      </c>
      <c r="M18" s="105">
        <v>107.72488268011899</v>
      </c>
      <c r="N18" s="105">
        <v>183.271166961821</v>
      </c>
      <c r="O18" s="105">
        <v>23.028943759202299</v>
      </c>
      <c r="P18" s="105">
        <v>128.51507236736001</v>
      </c>
      <c r="Q18" s="105">
        <v>7.3889766323802997</v>
      </c>
      <c r="R18" s="105">
        <v>-105.872655579596</v>
      </c>
      <c r="S18" s="105">
        <v>-346.99531908119798</v>
      </c>
      <c r="T18" s="105">
        <v>-79.5893094681675</v>
      </c>
      <c r="U18" s="105">
        <v>-171.629930523139</v>
      </c>
      <c r="V18" s="139">
        <v>45987.554325329998</v>
      </c>
      <c r="W18" s="138"/>
    </row>
    <row r="19" spans="1:23" x14ac:dyDescent="0.3">
      <c r="A19" s="104">
        <v>17</v>
      </c>
      <c r="B19" s="105">
        <v>186.59736218373999</v>
      </c>
      <c r="C19" s="105">
        <v>29.720076026010702</v>
      </c>
      <c r="D19" s="105">
        <v>233.34838666009401</v>
      </c>
      <c r="E19" s="105">
        <v>251.91418177053799</v>
      </c>
      <c r="F19" s="105">
        <v>-105.872652927194</v>
      </c>
      <c r="G19" s="105">
        <v>-346.99532111514702</v>
      </c>
      <c r="H19" s="105">
        <v>153.676350701367</v>
      </c>
      <c r="I19" s="105">
        <v>108.00443205760401</v>
      </c>
      <c r="J19" s="105">
        <v>241.75367634423301</v>
      </c>
      <c r="K19" s="105">
        <v>293.63537452497502</v>
      </c>
      <c r="L19" s="105">
        <v>116.720065157562</v>
      </c>
      <c r="M19" s="105">
        <v>-43.841813597256902</v>
      </c>
      <c r="N19" s="105">
        <v>4.0979172864145799E-6</v>
      </c>
      <c r="O19" s="105">
        <v>2.3918822595543501E-5</v>
      </c>
      <c r="P19" s="105">
        <v>-80.792877366297105</v>
      </c>
      <c r="Q19" s="105">
        <v>-170.974602541563</v>
      </c>
      <c r="R19" s="105">
        <v>1.4292860892375101E-4</v>
      </c>
      <c r="S19" s="105">
        <v>-2.17217858870741E-5</v>
      </c>
      <c r="T19" s="105">
        <v>148.731090155424</v>
      </c>
      <c r="U19" s="105">
        <v>4.17226431933193</v>
      </c>
      <c r="V19" s="139">
        <v>46212.582156662502</v>
      </c>
      <c r="W19" s="138"/>
    </row>
    <row r="20" spans="1:23" x14ac:dyDescent="0.3">
      <c r="A20" s="104">
        <v>18</v>
      </c>
      <c r="B20" s="105">
        <v>153.43596939519901</v>
      </c>
      <c r="C20" s="105">
        <v>108.351639217266</v>
      </c>
      <c r="D20" s="105">
        <v>240.34762055160601</v>
      </c>
      <c r="E20" s="105">
        <v>295.09034670856101</v>
      </c>
      <c r="F20" s="105">
        <v>233.324059964307</v>
      </c>
      <c r="G20" s="105">
        <v>251.90604702982901</v>
      </c>
      <c r="H20" s="105">
        <v>116.305612881789</v>
      </c>
      <c r="I20" s="105">
        <v>-45.278975655644402</v>
      </c>
      <c r="J20" s="105">
        <v>186.59709310220501</v>
      </c>
      <c r="K20" s="105">
        <v>29.725805901579101</v>
      </c>
      <c r="L20" s="105">
        <v>-105.872653708686</v>
      </c>
      <c r="M20" s="105">
        <v>-346.995319593896</v>
      </c>
      <c r="N20" s="105">
        <v>-3.8635646006911599E-8</v>
      </c>
      <c r="O20" s="105">
        <v>2.4474847080939199E-7</v>
      </c>
      <c r="P20" s="105">
        <v>148.61378275728501</v>
      </c>
      <c r="Q20" s="105">
        <v>3.8206022157295201</v>
      </c>
      <c r="R20" s="105">
        <v>-81.518027713981994</v>
      </c>
      <c r="S20" s="105">
        <v>-170.61328355795999</v>
      </c>
      <c r="T20" s="105">
        <v>1.00937800009624E-7</v>
      </c>
      <c r="U20" s="105">
        <v>-4.8445680650009398E-8</v>
      </c>
      <c r="V20" s="139">
        <v>46215.585111077497</v>
      </c>
      <c r="W20" s="138"/>
    </row>
    <row r="21" spans="1:23" x14ac:dyDescent="0.3">
      <c r="A21" s="104">
        <v>19</v>
      </c>
      <c r="B21" s="105">
        <v>-80.781297644435597</v>
      </c>
      <c r="C21" s="105">
        <v>-170.980568113484</v>
      </c>
      <c r="D21" s="105">
        <v>128.36691125451</v>
      </c>
      <c r="E21" s="105">
        <v>7.5873777305405703</v>
      </c>
      <c r="F21" s="105">
        <v>-105.87265486376199</v>
      </c>
      <c r="G21" s="105">
        <v>-346.99532016027399</v>
      </c>
      <c r="H21" s="105">
        <v>116.619020566899</v>
      </c>
      <c r="I21" s="105">
        <v>-44.1684495282258</v>
      </c>
      <c r="J21" s="105">
        <v>156.03355818012199</v>
      </c>
      <c r="K21" s="105">
        <v>105.062324344046</v>
      </c>
      <c r="L21" s="105">
        <v>183.371896232561</v>
      </c>
      <c r="M21" s="105">
        <v>22.945248016511201</v>
      </c>
      <c r="N21" s="105">
        <v>1.4944081136654001E-7</v>
      </c>
      <c r="O21" s="105">
        <v>-2.4208739087439198E-7</v>
      </c>
      <c r="P21" s="105">
        <v>241.411944245461</v>
      </c>
      <c r="Q21" s="105">
        <v>293.971246253505</v>
      </c>
      <c r="R21" s="105">
        <v>1.2437385286133001E-7</v>
      </c>
      <c r="S21" s="105">
        <v>1.04218132792983E-7</v>
      </c>
      <c r="T21" s="105">
        <v>233.329939787169</v>
      </c>
      <c r="U21" s="105">
        <v>251.90669511985499</v>
      </c>
      <c r="V21" s="139">
        <v>45982.915673142699</v>
      </c>
      <c r="W21" s="138"/>
    </row>
    <row r="22" spans="1:23" x14ac:dyDescent="0.3">
      <c r="A22" s="104">
        <v>20</v>
      </c>
      <c r="B22" s="105">
        <v>-105.872647902477</v>
      </c>
      <c r="C22" s="105">
        <v>-346.99532140006801</v>
      </c>
      <c r="D22" s="105">
        <v>2.2375474940786601E-5</v>
      </c>
      <c r="E22" s="105">
        <v>-3.2767545063421799E-5</v>
      </c>
      <c r="F22" s="105">
        <v>154.52277507669299</v>
      </c>
      <c r="G22" s="105">
        <v>106.858951543502</v>
      </c>
      <c r="H22" s="105">
        <v>-81.142016269848696</v>
      </c>
      <c r="I22" s="105">
        <v>-170.79759977002999</v>
      </c>
      <c r="J22" s="105">
        <v>148.59509839659501</v>
      </c>
      <c r="K22" s="105">
        <v>3.7631409995424101</v>
      </c>
      <c r="L22" s="105">
        <v>116.655932113326</v>
      </c>
      <c r="M22" s="105">
        <v>-44.048085688329003</v>
      </c>
      <c r="N22" s="105">
        <v>8.4298038862503697E-7</v>
      </c>
      <c r="O22" s="105">
        <v>-6.0817811435389097E-7</v>
      </c>
      <c r="P22" s="105">
        <v>186.60588434479101</v>
      </c>
      <c r="Q22" s="105">
        <v>29.717246184449898</v>
      </c>
      <c r="R22" s="105">
        <v>233.286594053908</v>
      </c>
      <c r="S22" s="105">
        <v>251.902284492338</v>
      </c>
      <c r="T22" s="105">
        <v>242.07631148942201</v>
      </c>
      <c r="U22" s="105">
        <v>293.32792087307399</v>
      </c>
      <c r="V22" s="139">
        <v>46213.060650155399</v>
      </c>
      <c r="W22" s="138"/>
    </row>
    <row r="23" spans="1:23" x14ac:dyDescent="0.3">
      <c r="A23" s="104">
        <v>21</v>
      </c>
      <c r="B23" s="105">
        <v>-105.87265880196</v>
      </c>
      <c r="C23" s="105">
        <v>-346.99515862309403</v>
      </c>
      <c r="D23" s="105">
        <v>116.62181591141</v>
      </c>
      <c r="E23" s="105">
        <v>-44.159233700378302</v>
      </c>
      <c r="F23" s="105">
        <v>233.30478028627101</v>
      </c>
      <c r="G23" s="105">
        <v>251.90692944979901</v>
      </c>
      <c r="H23" s="105">
        <v>6.8647928772924802E-5</v>
      </c>
      <c r="I23" s="105">
        <v>-1.5598037541368399E-7</v>
      </c>
      <c r="J23" s="105">
        <v>-2.8035616196775098E-6</v>
      </c>
      <c r="K23" s="105">
        <v>-6.96480736989718E-7</v>
      </c>
      <c r="L23" s="105">
        <v>239.09457765086</v>
      </c>
      <c r="M23" s="105">
        <v>296.57208622435098</v>
      </c>
      <c r="N23" s="105">
        <v>-81.518780466224001</v>
      </c>
      <c r="O23" s="105">
        <v>-170.613186634269</v>
      </c>
      <c r="P23" s="105">
        <v>186.60703624266699</v>
      </c>
      <c r="Q23" s="105">
        <v>29.727352319385499</v>
      </c>
      <c r="R23" s="105">
        <v>148.48773025102599</v>
      </c>
      <c r="S23" s="105">
        <v>3.4173109740048999</v>
      </c>
      <c r="T23" s="105">
        <v>154.10473643607199</v>
      </c>
      <c r="U23" s="105">
        <v>107.413376808454</v>
      </c>
      <c r="V23" s="139">
        <v>46224.403864290703</v>
      </c>
      <c r="W23" s="138"/>
    </row>
    <row r="24" spans="1:23" x14ac:dyDescent="0.3">
      <c r="A24" s="104">
        <v>22</v>
      </c>
      <c r="B24" s="105">
        <v>153.99686054094599</v>
      </c>
      <c r="C24" s="105">
        <v>107.55716357913801</v>
      </c>
      <c r="D24" s="105">
        <v>241.402992099247</v>
      </c>
      <c r="E24" s="105">
        <v>293.98020615585102</v>
      </c>
      <c r="F24" s="105">
        <v>-3.8377014713823401E-6</v>
      </c>
      <c r="G24" s="105">
        <v>-9.7301562685387094E-6</v>
      </c>
      <c r="H24" s="105">
        <v>116.68477812476399</v>
      </c>
      <c r="I24" s="105">
        <v>-43.954546410153</v>
      </c>
      <c r="J24" s="105">
        <v>-105.872668029246</v>
      </c>
      <c r="K24" s="105">
        <v>-346.99533631972002</v>
      </c>
      <c r="L24" s="105">
        <v>-1.0415721180126E-6</v>
      </c>
      <c r="M24" s="105">
        <v>1.86311567822734E-6</v>
      </c>
      <c r="N24" s="105">
        <v>233.31862554351201</v>
      </c>
      <c r="O24" s="105">
        <v>251.90170145196501</v>
      </c>
      <c r="P24" s="105">
        <v>186.597706198368</v>
      </c>
      <c r="Q24" s="105">
        <v>29.7232103309527</v>
      </c>
      <c r="R24" s="105">
        <v>148.59129532260201</v>
      </c>
      <c r="S24" s="105">
        <v>3.7508474365353601</v>
      </c>
      <c r="T24" s="105">
        <v>-81.549768355634299</v>
      </c>
      <c r="U24" s="105">
        <v>-170.59806734553899</v>
      </c>
      <c r="V24" s="139">
        <v>46211.980674862003</v>
      </c>
      <c r="W24" s="138"/>
    </row>
    <row r="25" spans="1:23" x14ac:dyDescent="0.3">
      <c r="A25" s="104">
        <v>23</v>
      </c>
      <c r="B25" s="105">
        <v>5.44096123021783E-5</v>
      </c>
      <c r="C25" s="105">
        <v>-7.2479790929233501E-4</v>
      </c>
      <c r="D25" s="105">
        <v>-5.6510154127460804E-6</v>
      </c>
      <c r="E25" s="105">
        <v>-2.03307971916236E-5</v>
      </c>
      <c r="F25" s="105">
        <v>186.59435434808699</v>
      </c>
      <c r="G25" s="105">
        <v>29.888412721458401</v>
      </c>
      <c r="H25" s="105">
        <v>240.09744066022401</v>
      </c>
      <c r="I25" s="105">
        <v>295.371527860215</v>
      </c>
      <c r="J25" s="105">
        <v>-105.872549690057</v>
      </c>
      <c r="K25" s="105">
        <v>-346.99427123590601</v>
      </c>
      <c r="L25" s="105">
        <v>153.84544045634701</v>
      </c>
      <c r="M25" s="105">
        <v>107.77832314083901</v>
      </c>
      <c r="N25" s="105">
        <v>116.827568326177</v>
      </c>
      <c r="O25" s="105">
        <v>-43.517704449687798</v>
      </c>
      <c r="P25" s="105">
        <v>233.33270257606901</v>
      </c>
      <c r="Q25" s="105">
        <v>251.88152656232899</v>
      </c>
      <c r="R25" s="105">
        <v>148.49350738449499</v>
      </c>
      <c r="S25" s="105">
        <v>3.4427215677471299</v>
      </c>
      <c r="T25" s="105">
        <v>-81.415578181204197</v>
      </c>
      <c r="U25" s="105">
        <v>-170.66959082777399</v>
      </c>
      <c r="V25" s="139">
        <v>46216.884804115703</v>
      </c>
      <c r="W25" s="138"/>
    </row>
    <row r="26" spans="1:23" x14ac:dyDescent="0.3">
      <c r="A26" s="104">
        <v>24</v>
      </c>
      <c r="B26" s="105">
        <v>-1.0898620799717599E-8</v>
      </c>
      <c r="C26" s="105">
        <v>7.83572028277527E-8</v>
      </c>
      <c r="D26" s="105">
        <v>148.71453406497301</v>
      </c>
      <c r="E26" s="105">
        <v>4.1235020388522603</v>
      </c>
      <c r="F26" s="105">
        <v>-105.87265508916801</v>
      </c>
      <c r="G26" s="105">
        <v>-346.99531961053202</v>
      </c>
      <c r="H26" s="105">
        <v>-80.504599620074401</v>
      </c>
      <c r="I26" s="105">
        <v>-171.12511196694101</v>
      </c>
      <c r="J26" s="105">
        <v>233.32584427376099</v>
      </c>
      <c r="K26" s="105">
        <v>251.906374662524</v>
      </c>
      <c r="L26" s="105">
        <v>116.685083603077</v>
      </c>
      <c r="M26" s="105">
        <v>-43.9533968807864</v>
      </c>
      <c r="N26" s="105">
        <v>154.13795119848601</v>
      </c>
      <c r="O26" s="105">
        <v>107.36562543923699</v>
      </c>
      <c r="P26" s="105">
        <v>243.83100616072699</v>
      </c>
      <c r="Q26" s="105">
        <v>291.80386487885397</v>
      </c>
      <c r="R26" s="105">
        <v>1.39557782868339E-8</v>
      </c>
      <c r="S26" s="105">
        <v>-4.5221755946149E-9</v>
      </c>
      <c r="T26" s="105">
        <v>186.59572503966501</v>
      </c>
      <c r="U26" s="105">
        <v>29.7262178763092</v>
      </c>
      <c r="V26" s="139">
        <v>46220.611191550401</v>
      </c>
      <c r="W26" s="138"/>
    </row>
    <row r="27" spans="1:23" x14ac:dyDescent="0.3">
      <c r="A27" s="104">
        <v>25</v>
      </c>
      <c r="B27" s="105">
        <v>-6.6207404249320701E-6</v>
      </c>
      <c r="C27" s="105">
        <v>6.32248867663681E-7</v>
      </c>
      <c r="D27" s="105">
        <v>152.38213401776599</v>
      </c>
      <c r="E27" s="105">
        <v>110.01126951094</v>
      </c>
      <c r="F27" s="105">
        <v>-81.220046388660805</v>
      </c>
      <c r="G27" s="105">
        <v>-170.75880106560999</v>
      </c>
      <c r="H27" s="105">
        <v>233.321282201694</v>
      </c>
      <c r="I27" s="105">
        <v>251.91061378371899</v>
      </c>
      <c r="J27" s="105">
        <v>241.159945389424</v>
      </c>
      <c r="K27" s="105">
        <v>294.22594126411298</v>
      </c>
      <c r="L27" s="105">
        <v>117.087102995761</v>
      </c>
      <c r="M27" s="105">
        <v>-42.7519887240462</v>
      </c>
      <c r="N27" s="105">
        <v>-105.872657740196</v>
      </c>
      <c r="O27" s="105">
        <v>-346.99532043558298</v>
      </c>
      <c r="P27" s="105">
        <v>186.59753433468299</v>
      </c>
      <c r="Q27" s="105">
        <v>29.733289155653701</v>
      </c>
      <c r="R27" s="105">
        <v>6.8743160948368403E-6</v>
      </c>
      <c r="S27" s="105">
        <v>-1.8778720771969501E-6</v>
      </c>
      <c r="T27" s="105">
        <v>148.57179271445699</v>
      </c>
      <c r="U27" s="105">
        <v>3.6910777140917101</v>
      </c>
      <c r="V27" s="139">
        <v>46217.122019430797</v>
      </c>
      <c r="W27" s="138"/>
    </row>
    <row r="28" spans="1:23" x14ac:dyDescent="0.3">
      <c r="A28" s="104">
        <v>26</v>
      </c>
      <c r="B28" s="105">
        <v>183.40187261972301</v>
      </c>
      <c r="C28" s="105">
        <v>22.9208529834129</v>
      </c>
      <c r="D28" s="105">
        <v>-8.5726622535357402E-7</v>
      </c>
      <c r="E28" s="105">
        <v>3.7212179342852901E-5</v>
      </c>
      <c r="F28" s="105">
        <v>2.5480550653356598E-5</v>
      </c>
      <c r="G28" s="105">
        <v>1.3586815623893201E-4</v>
      </c>
      <c r="H28" s="105">
        <v>242.96597670657701</v>
      </c>
      <c r="I28" s="105">
        <v>292.52539080066902</v>
      </c>
      <c r="J28" s="105">
        <v>117.128538493416</v>
      </c>
      <c r="K28" s="105">
        <v>-42.6371533752815</v>
      </c>
      <c r="L28" s="105">
        <v>233.35173599374201</v>
      </c>
      <c r="M28" s="105">
        <v>251.92328796006899</v>
      </c>
      <c r="N28" s="105">
        <v>-105.872651251603</v>
      </c>
      <c r="O28" s="105">
        <v>-346.99531643577598</v>
      </c>
      <c r="P28" s="105">
        <v>128.47799497109401</v>
      </c>
      <c r="Q28" s="105">
        <v>7.4389142677434901</v>
      </c>
      <c r="R28" s="105">
        <v>153.27462199204999</v>
      </c>
      <c r="S28" s="105">
        <v>108.59071195683001</v>
      </c>
      <c r="T28" s="105">
        <v>-80.191830894395395</v>
      </c>
      <c r="U28" s="105">
        <v>-171.29324502314299</v>
      </c>
      <c r="V28" s="139">
        <v>45983.854776252003</v>
      </c>
      <c r="W28" s="138"/>
    </row>
    <row r="29" spans="1:23" x14ac:dyDescent="0.3">
      <c r="A29" s="104">
        <v>27</v>
      </c>
      <c r="B29" s="105">
        <v>154.55153154069399</v>
      </c>
      <c r="C29" s="105">
        <v>106.822004535022</v>
      </c>
      <c r="D29" s="105">
        <v>-82.8579024897533</v>
      </c>
      <c r="E29" s="105">
        <v>-170.008111620698</v>
      </c>
      <c r="F29" s="105">
        <v>1.33319528127211E-7</v>
      </c>
      <c r="G29" s="105">
        <v>-1.12709578883869E-5</v>
      </c>
      <c r="H29" s="105">
        <v>4.9631159381423101E-4</v>
      </c>
      <c r="I29" s="105">
        <v>-3.2885365276271403E-5</v>
      </c>
      <c r="J29" s="105">
        <v>116.579973842463</v>
      </c>
      <c r="K29" s="105">
        <v>-44.298862387957897</v>
      </c>
      <c r="L29" s="105">
        <v>148.49844869042599</v>
      </c>
      <c r="M29" s="105">
        <v>3.45924483849433</v>
      </c>
      <c r="N29" s="105">
        <v>-105.87272057662599</v>
      </c>
      <c r="O29" s="105">
        <v>-346.99536979230498</v>
      </c>
      <c r="P29" s="105">
        <v>233.32513471523299</v>
      </c>
      <c r="Q29" s="105">
        <v>251.905184124225</v>
      </c>
      <c r="R29" s="105">
        <v>186.70533548022499</v>
      </c>
      <c r="S29" s="105">
        <v>29.732939737150598</v>
      </c>
      <c r="T29" s="105">
        <v>244.531448124365</v>
      </c>
      <c r="U29" s="105">
        <v>291.25886439785802</v>
      </c>
      <c r="V29" s="139">
        <v>46226.289815505203</v>
      </c>
      <c r="W29" s="138"/>
    </row>
    <row r="30" spans="1:23" x14ac:dyDescent="0.3">
      <c r="A30" s="104">
        <v>28</v>
      </c>
      <c r="B30" s="105">
        <v>241.30623067952399</v>
      </c>
      <c r="C30" s="105">
        <v>294.077393335821</v>
      </c>
      <c r="D30" s="105">
        <v>1.2561914570552199E-4</v>
      </c>
      <c r="E30" s="105">
        <v>1.1727127491434899E-6</v>
      </c>
      <c r="F30" s="105">
        <v>2.3684403553803001E-4</v>
      </c>
      <c r="G30" s="105">
        <v>9.0943382718956702E-4</v>
      </c>
      <c r="H30" s="105">
        <v>116.719065993703</v>
      </c>
      <c r="I30" s="105">
        <v>-43.845320716593697</v>
      </c>
      <c r="J30" s="105">
        <v>-82.075576338672406</v>
      </c>
      <c r="K30" s="105">
        <v>-170.35286598278699</v>
      </c>
      <c r="L30" s="105">
        <v>186.54543342196499</v>
      </c>
      <c r="M30" s="105">
        <v>29.727342699966002</v>
      </c>
      <c r="N30" s="105">
        <v>153.000724498419</v>
      </c>
      <c r="O30" s="105">
        <v>109.008813406622</v>
      </c>
      <c r="P30" s="105">
        <v>-105.872658171881</v>
      </c>
      <c r="Q30" s="105">
        <v>-346.99728259104899</v>
      </c>
      <c r="R30" s="105">
        <v>148.39494574561499</v>
      </c>
      <c r="S30" s="105">
        <v>3.1168667525995501</v>
      </c>
      <c r="T30" s="105">
        <v>233.334332842397</v>
      </c>
      <c r="U30" s="105">
        <v>251.90337486105599</v>
      </c>
      <c r="V30" s="139">
        <v>46213.1645014932</v>
      </c>
      <c r="W30" s="138"/>
    </row>
    <row r="31" spans="1:23" x14ac:dyDescent="0.3">
      <c r="A31" s="104">
        <v>29</v>
      </c>
      <c r="B31" s="105">
        <v>148.56428329281701</v>
      </c>
      <c r="C31" s="105">
        <v>3.6677085120206598</v>
      </c>
      <c r="D31" s="105">
        <v>153.21049047867399</v>
      </c>
      <c r="E31" s="105">
        <v>108.687102183405</v>
      </c>
      <c r="F31" s="105">
        <v>242.02060831672301</v>
      </c>
      <c r="G31" s="105">
        <v>293.38033632768901</v>
      </c>
      <c r="H31" s="105">
        <v>1.2425394637381399E-7</v>
      </c>
      <c r="I31" s="105">
        <v>-2.18231512700617E-8</v>
      </c>
      <c r="J31" s="105">
        <v>186.599510797097</v>
      </c>
      <c r="K31" s="105">
        <v>29.728563337019899</v>
      </c>
      <c r="L31" s="105">
        <v>-81.950785746400399</v>
      </c>
      <c r="M31" s="105">
        <v>-170.409137756419</v>
      </c>
      <c r="N31" s="105">
        <v>116.803209022518</v>
      </c>
      <c r="O31" s="105">
        <v>-43.5824405234723</v>
      </c>
      <c r="P31" s="105">
        <v>-5.11461963534488E-8</v>
      </c>
      <c r="Q31" s="105">
        <v>-2.9858713124317299E-8</v>
      </c>
      <c r="R31" s="105">
        <v>233.319335252629</v>
      </c>
      <c r="S31" s="105">
        <v>251.905049469153</v>
      </c>
      <c r="T31" s="105">
        <v>-105.872655113953</v>
      </c>
      <c r="U31" s="105">
        <v>-346.99531943198701</v>
      </c>
      <c r="V31" s="139">
        <v>46212.865185710303</v>
      </c>
      <c r="W31" s="138"/>
    </row>
    <row r="32" spans="1:23" x14ac:dyDescent="0.3">
      <c r="A32" s="104">
        <v>30</v>
      </c>
      <c r="B32" s="105">
        <v>186.60115253374599</v>
      </c>
      <c r="C32" s="105">
        <v>29.7278620215918</v>
      </c>
      <c r="D32" s="105">
        <v>2.4911879454516E-7</v>
      </c>
      <c r="E32" s="105">
        <v>1.28268156088925E-6</v>
      </c>
      <c r="F32" s="105">
        <v>-105.872655821195</v>
      </c>
      <c r="G32" s="105">
        <v>-346.99531884346402</v>
      </c>
      <c r="H32" s="105">
        <v>241.09318237548399</v>
      </c>
      <c r="I32" s="105">
        <v>294.29444267911902</v>
      </c>
      <c r="J32" s="105">
        <v>116.618271502231</v>
      </c>
      <c r="K32" s="105">
        <v>-44.170925459176203</v>
      </c>
      <c r="L32" s="105">
        <v>-2.1548034399317299E-6</v>
      </c>
      <c r="M32" s="105">
        <v>-3.4569170338546001E-6</v>
      </c>
      <c r="N32" s="105">
        <v>148.537903278122</v>
      </c>
      <c r="O32" s="105">
        <v>3.5850717220355399</v>
      </c>
      <c r="P32" s="105">
        <v>154.97031399896699</v>
      </c>
      <c r="Q32" s="105">
        <v>106.29635555259701</v>
      </c>
      <c r="R32" s="105">
        <v>-81.678788546718295</v>
      </c>
      <c r="S32" s="105">
        <v>-170.53646107577001</v>
      </c>
      <c r="T32" s="105">
        <v>233.32221646167801</v>
      </c>
      <c r="U32" s="105">
        <v>251.907236794852</v>
      </c>
      <c r="V32" s="139">
        <v>46214.039729963901</v>
      </c>
      <c r="W32" s="138"/>
    </row>
    <row r="33" spans="1:23" x14ac:dyDescent="0.3">
      <c r="A33" s="104">
        <v>31</v>
      </c>
      <c r="B33" s="105">
        <v>241.34306072727</v>
      </c>
      <c r="C33" s="105">
        <v>294.041025821456</v>
      </c>
      <c r="D33" s="105">
        <v>116.904098536733</v>
      </c>
      <c r="E33" s="105">
        <v>-43.280627624298397</v>
      </c>
      <c r="F33" s="105">
        <v>186.602496674853</v>
      </c>
      <c r="G33" s="105">
        <v>29.764039623367299</v>
      </c>
      <c r="H33" s="105">
        <v>233.351928692895</v>
      </c>
      <c r="I33" s="105">
        <v>251.90265113939</v>
      </c>
      <c r="J33" s="105">
        <v>148.51516727049</v>
      </c>
      <c r="K33" s="105">
        <v>3.5129564425501298</v>
      </c>
      <c r="L33" s="105">
        <v>-6.9998514988291103E-7</v>
      </c>
      <c r="M33" s="105">
        <v>1.21221073113135E-5</v>
      </c>
      <c r="N33" s="105">
        <v>-8.2979737822354706E-5</v>
      </c>
      <c r="O33" s="105">
        <v>9.8131771192695403E-6</v>
      </c>
      <c r="P33" s="105">
        <v>-105.872397190638</v>
      </c>
      <c r="Q33" s="105">
        <v>-346.99538002923799</v>
      </c>
      <c r="R33" s="105">
        <v>-80.029814193964299</v>
      </c>
      <c r="S33" s="105">
        <v>-171.383816104473</v>
      </c>
      <c r="T33" s="105">
        <v>152.93131341755401</v>
      </c>
      <c r="U33" s="105">
        <v>109.11651303942899</v>
      </c>
      <c r="V33" s="139">
        <v>46215.035921798197</v>
      </c>
      <c r="W33" s="138"/>
    </row>
    <row r="34" spans="1:23" x14ac:dyDescent="0.3">
      <c r="A34" s="104">
        <v>32</v>
      </c>
      <c r="B34" s="105">
        <v>-2.1282699283288599E-7</v>
      </c>
      <c r="C34" s="105">
        <v>-8.8838887883296705E-7</v>
      </c>
      <c r="D34" s="105">
        <v>148.36531356511301</v>
      </c>
      <c r="E34" s="105">
        <v>3.0219875522214501</v>
      </c>
      <c r="F34" s="105">
        <v>186.59623170412499</v>
      </c>
      <c r="G34" s="105">
        <v>29.7185184587325</v>
      </c>
      <c r="H34" s="105">
        <v>-80.916844129775001</v>
      </c>
      <c r="I34" s="105">
        <v>-170.91109365784499</v>
      </c>
      <c r="J34" s="105">
        <v>-1.3498442976132701E-7</v>
      </c>
      <c r="K34" s="105">
        <v>-1.6595081873217099E-7</v>
      </c>
      <c r="L34" s="105">
        <v>244.127440503222</v>
      </c>
      <c r="M34" s="105">
        <v>291.56895935301299</v>
      </c>
      <c r="N34" s="105">
        <v>155.380912015392</v>
      </c>
      <c r="O34" s="105">
        <v>105.80368918645701</v>
      </c>
      <c r="P34" s="105">
        <v>-105.872653217371</v>
      </c>
      <c r="Q34" s="105">
        <v>-346.995291193951</v>
      </c>
      <c r="R34" s="105">
        <v>233.31482771051299</v>
      </c>
      <c r="S34" s="105">
        <v>251.90483559959199</v>
      </c>
      <c r="T34" s="105">
        <v>116.724690977761</v>
      </c>
      <c r="U34" s="105">
        <v>-43.8271792371402</v>
      </c>
      <c r="V34" s="139">
        <v>46225.581494015598</v>
      </c>
      <c r="W34" s="138"/>
    </row>
    <row r="35" spans="1:23" x14ac:dyDescent="0.3">
      <c r="A35" s="104">
        <v>33</v>
      </c>
      <c r="B35" s="105">
        <v>245.78294022249599</v>
      </c>
      <c r="C35" s="105">
        <v>290.36276296569702</v>
      </c>
      <c r="D35" s="105">
        <v>-1.6020240793966601E-4</v>
      </c>
      <c r="E35" s="105">
        <v>-4.4233844037653898E-5</v>
      </c>
      <c r="F35" s="105">
        <v>183.40898931063501</v>
      </c>
      <c r="G35" s="105">
        <v>22.9153558267578</v>
      </c>
      <c r="H35" s="105">
        <v>-105.872382606787</v>
      </c>
      <c r="I35" s="105">
        <v>-346.99533337591402</v>
      </c>
      <c r="J35" s="105">
        <v>-82.466722749223507</v>
      </c>
      <c r="K35" s="105">
        <v>-170.17668149227799</v>
      </c>
      <c r="L35" s="105">
        <v>117.125168144708</v>
      </c>
      <c r="M35" s="105">
        <v>-42.646770545524902</v>
      </c>
      <c r="N35" s="105">
        <v>128.435934870182</v>
      </c>
      <c r="O35" s="105">
        <v>7.4948756448473999</v>
      </c>
      <c r="P35" s="105">
        <v>153.640164892896</v>
      </c>
      <c r="Q35" s="105">
        <v>108.056130297799</v>
      </c>
      <c r="R35" s="105">
        <v>2.9874413459141699E-5</v>
      </c>
      <c r="S35" s="105">
        <v>-3.4452871721891102E-6</v>
      </c>
      <c r="T35" s="105">
        <v>233.27521389925499</v>
      </c>
      <c r="U35" s="105">
        <v>251.90944524479599</v>
      </c>
      <c r="V35" s="139">
        <v>46004.801257639097</v>
      </c>
      <c r="W35" s="138"/>
    </row>
    <row r="36" spans="1:23" x14ac:dyDescent="0.3">
      <c r="A36" s="104">
        <v>34</v>
      </c>
      <c r="B36" s="105">
        <v>-82.668313579383096</v>
      </c>
      <c r="C36" s="105">
        <v>-170.08896088366001</v>
      </c>
      <c r="D36" s="105">
        <v>241.854954378092</v>
      </c>
      <c r="E36" s="105">
        <v>293.537867331624</v>
      </c>
      <c r="F36" s="105">
        <v>128.29031721381</v>
      </c>
      <c r="G36" s="105">
        <v>7.69141062313299</v>
      </c>
      <c r="H36" s="105">
        <v>152.95346300726101</v>
      </c>
      <c r="I36" s="105">
        <v>109.081820130041</v>
      </c>
      <c r="J36" s="105">
        <v>-1.8640130837761699E-6</v>
      </c>
      <c r="K36" s="105">
        <v>-5.6578426234816997E-8</v>
      </c>
      <c r="L36" s="105">
        <v>117.30092812334</v>
      </c>
      <c r="M36" s="105">
        <v>-42.173935669511899</v>
      </c>
      <c r="N36" s="105">
        <v>183.37501224866099</v>
      </c>
      <c r="O36" s="105">
        <v>22.942794530337299</v>
      </c>
      <c r="P36" s="105">
        <v>-105.872647644106</v>
      </c>
      <c r="Q36" s="105">
        <v>-346.99532738451899</v>
      </c>
      <c r="R36" s="105">
        <v>-6.1281675189092299E-7</v>
      </c>
      <c r="S36" s="105">
        <v>1.44213390177255E-5</v>
      </c>
      <c r="T36" s="105">
        <v>233.343802806463</v>
      </c>
      <c r="U36" s="105">
        <v>251.910087234039</v>
      </c>
      <c r="V36" s="139">
        <v>45982.964102138802</v>
      </c>
      <c r="W36" s="138"/>
    </row>
    <row r="37" spans="1:23" x14ac:dyDescent="0.3">
      <c r="A37" s="104">
        <v>35</v>
      </c>
      <c r="B37" s="105">
        <v>233.31833856335501</v>
      </c>
      <c r="C37" s="105">
        <v>251.901979368132</v>
      </c>
      <c r="D37" s="105">
        <v>-79.939071766165299</v>
      </c>
      <c r="E37" s="105">
        <v>-171.432146721636</v>
      </c>
      <c r="F37" s="105">
        <v>8.2985398226155101E-6</v>
      </c>
      <c r="G37" s="105">
        <v>5.6148281903954102E-6</v>
      </c>
      <c r="H37" s="105">
        <v>148.736078849336</v>
      </c>
      <c r="I37" s="105">
        <v>4.1842395883047603</v>
      </c>
      <c r="J37" s="105">
        <v>7.3145631681608098E-4</v>
      </c>
      <c r="K37" s="105">
        <v>9.2421280635080697E-6</v>
      </c>
      <c r="L37" s="105">
        <v>240.209933692242</v>
      </c>
      <c r="M37" s="105">
        <v>295.24386592855399</v>
      </c>
      <c r="N37" s="105">
        <v>186.60452523387301</v>
      </c>
      <c r="O37" s="105">
        <v>29.727009317583001</v>
      </c>
      <c r="P37" s="105">
        <v>-105.872678294192</v>
      </c>
      <c r="Q37" s="105">
        <v>-346.99531978712798</v>
      </c>
      <c r="R37" s="105">
        <v>153.560630060243</v>
      </c>
      <c r="S37" s="105">
        <v>108.170577668604</v>
      </c>
      <c r="T37" s="105">
        <v>116.55962574156</v>
      </c>
      <c r="U37" s="105">
        <v>-44.366880368812502</v>
      </c>
      <c r="V37" s="139">
        <v>46217.052763526197</v>
      </c>
      <c r="W37" s="138"/>
    </row>
    <row r="38" spans="1:23" x14ac:dyDescent="0.3">
      <c r="A38" s="104">
        <v>36</v>
      </c>
      <c r="B38" s="105">
        <v>129.92512145730601</v>
      </c>
      <c r="C38" s="105">
        <v>7.0799128133929097</v>
      </c>
      <c r="D38" s="105">
        <v>154.285733845057</v>
      </c>
      <c r="E38" s="105">
        <v>107.200939374589</v>
      </c>
      <c r="F38" s="105">
        <v>-6.9437817975746803E-3</v>
      </c>
      <c r="G38" s="105">
        <v>-1.8531918046071599E-2</v>
      </c>
      <c r="H38" s="105">
        <v>233.326439540205</v>
      </c>
      <c r="I38" s="105">
        <v>251.907201765677</v>
      </c>
      <c r="J38" s="105">
        <v>-105.908343845655</v>
      </c>
      <c r="K38" s="105">
        <v>-346.95734763077502</v>
      </c>
      <c r="L38" s="105">
        <v>243.45946310026201</v>
      </c>
      <c r="M38" s="105">
        <v>292.11020284070099</v>
      </c>
      <c r="N38" s="105">
        <v>116.444555485672</v>
      </c>
      <c r="O38" s="105">
        <v>-44.808354335223399</v>
      </c>
      <c r="P38" s="105">
        <v>9.2798399456116096E-3</v>
      </c>
      <c r="Q38" s="105">
        <v>-6.5045586632547596E-4</v>
      </c>
      <c r="R38" s="105">
        <v>-81.796297805406098</v>
      </c>
      <c r="S38" s="105">
        <v>-170.50625005705999</v>
      </c>
      <c r="T38" s="105">
        <v>183.736408374761</v>
      </c>
      <c r="U38" s="105">
        <v>23.450307951190599</v>
      </c>
      <c r="V38" s="139">
        <v>45986.8525613319</v>
      </c>
      <c r="W38" s="138"/>
    </row>
    <row r="39" spans="1:23" x14ac:dyDescent="0.3">
      <c r="A39" s="104">
        <v>37</v>
      </c>
      <c r="B39" s="105">
        <v>3.40918521990167E-10</v>
      </c>
      <c r="C39" s="105">
        <v>-6.2919240213896397E-10</v>
      </c>
      <c r="D39" s="105">
        <v>186.59590236173301</v>
      </c>
      <c r="E39" s="105">
        <v>29.727351061815298</v>
      </c>
      <c r="F39" s="105">
        <v>233.32549697387401</v>
      </c>
      <c r="G39" s="105">
        <v>251.90631419762599</v>
      </c>
      <c r="H39" s="105">
        <v>-105.87265510138801</v>
      </c>
      <c r="I39" s="105">
        <v>-346.99531960053099</v>
      </c>
      <c r="J39" s="105">
        <v>7.93838165629017E-10</v>
      </c>
      <c r="K39" s="105">
        <v>5.2901864680437897E-10</v>
      </c>
      <c r="L39" s="105">
        <v>148.63244195374699</v>
      </c>
      <c r="M39" s="105">
        <v>3.8775198764381802</v>
      </c>
      <c r="N39" s="105">
        <v>154.05611590925599</v>
      </c>
      <c r="O39" s="105">
        <v>107.47632844529799</v>
      </c>
      <c r="P39" s="105">
        <v>242.96669122262699</v>
      </c>
      <c r="Q39" s="105">
        <v>292.52477159781898</v>
      </c>
      <c r="R39" s="105">
        <v>116.638116156667</v>
      </c>
      <c r="S39" s="105">
        <v>-44.105694929398098</v>
      </c>
      <c r="T39" s="105">
        <v>-81.553286870067794</v>
      </c>
      <c r="U39" s="105">
        <v>-170.59633348825599</v>
      </c>
      <c r="V39" s="139">
        <v>46214.913611371703</v>
      </c>
      <c r="W39" s="138"/>
    </row>
    <row r="40" spans="1:23" x14ac:dyDescent="0.3">
      <c r="A40" s="104">
        <v>38</v>
      </c>
      <c r="B40" s="105">
        <v>244.96438194786299</v>
      </c>
      <c r="C40" s="105">
        <v>290.93753607075701</v>
      </c>
      <c r="D40" s="105">
        <v>-5.5835173801993097E-7</v>
      </c>
      <c r="E40" s="105">
        <v>-8.9138775955324508E-9</v>
      </c>
      <c r="F40" s="105">
        <v>-105.872654905141</v>
      </c>
      <c r="G40" s="105">
        <v>-346.99531956317497</v>
      </c>
      <c r="H40" s="105">
        <v>-80.175739475217</v>
      </c>
      <c r="I40" s="105">
        <v>-171.30171593752499</v>
      </c>
      <c r="J40" s="105">
        <v>117.120817975653</v>
      </c>
      <c r="K40" s="105">
        <v>-42.658370371925301</v>
      </c>
      <c r="L40" s="105">
        <v>233.32609297804001</v>
      </c>
      <c r="M40" s="105">
        <v>251.90659920459899</v>
      </c>
      <c r="N40" s="105">
        <v>1.6306030101361399E-8</v>
      </c>
      <c r="O40" s="105">
        <v>1.2623728254918201E-8</v>
      </c>
      <c r="P40" s="105">
        <v>108.75118927611599</v>
      </c>
      <c r="Q40" s="105">
        <v>0.79176071920138702</v>
      </c>
      <c r="R40" s="105">
        <v>182.29310557336601</v>
      </c>
      <c r="S40" s="105">
        <v>23.8816449842707</v>
      </c>
      <c r="T40" s="105">
        <v>154.67318608951501</v>
      </c>
      <c r="U40" s="105">
        <v>106.66670899666499</v>
      </c>
      <c r="V40" s="139">
        <v>45795.677180254999</v>
      </c>
      <c r="W40" s="138"/>
    </row>
    <row r="41" spans="1:23" x14ac:dyDescent="0.3">
      <c r="A41" s="104">
        <v>39</v>
      </c>
      <c r="B41" s="105">
        <v>233.32560999888099</v>
      </c>
      <c r="C41" s="105">
        <v>251.90461986893601</v>
      </c>
      <c r="D41" s="105">
        <v>116.63630361118901</v>
      </c>
      <c r="E41" s="105">
        <v>-44.114440176802503</v>
      </c>
      <c r="F41" s="105">
        <v>-105.872656795683</v>
      </c>
      <c r="G41" s="105">
        <v>-346.995602997567</v>
      </c>
      <c r="H41" s="105">
        <v>186.603536127994</v>
      </c>
      <c r="I41" s="105">
        <v>29.725110593628202</v>
      </c>
      <c r="J41" s="105">
        <v>240.77033933154499</v>
      </c>
      <c r="K41" s="105">
        <v>294.63232462576002</v>
      </c>
      <c r="L41" s="105">
        <v>-82.399041298188607</v>
      </c>
      <c r="M41" s="105">
        <v>-170.20746127816599</v>
      </c>
      <c r="N41" s="105">
        <v>4.4339557324811398E-4</v>
      </c>
      <c r="O41" s="105">
        <v>-8.4632429167862E-5</v>
      </c>
      <c r="P41" s="105">
        <v>1.12801023583406E-5</v>
      </c>
      <c r="Q41" s="105">
        <v>-1.5208282027630001E-4</v>
      </c>
      <c r="R41" s="105">
        <v>148.475935432087</v>
      </c>
      <c r="S41" s="105">
        <v>3.3872059614545802</v>
      </c>
      <c r="T41" s="105">
        <v>153.54133911809501</v>
      </c>
      <c r="U41" s="105">
        <v>108.198294860037</v>
      </c>
      <c r="V41" s="139">
        <v>46213.391357496199</v>
      </c>
      <c r="W41" s="138"/>
    </row>
    <row r="42" spans="1:23" x14ac:dyDescent="0.3">
      <c r="A42" s="104">
        <v>40</v>
      </c>
      <c r="B42" s="105">
        <v>-105.87245451889601</v>
      </c>
      <c r="C42" s="105">
        <v>-346.99542176720303</v>
      </c>
      <c r="D42" s="105">
        <v>3.3023037286803797E-4</v>
      </c>
      <c r="E42" s="105">
        <v>2.6421424423560199E-4</v>
      </c>
      <c r="F42" s="105">
        <v>233.29478016225599</v>
      </c>
      <c r="G42" s="105">
        <v>251.88286831792001</v>
      </c>
      <c r="H42" s="105">
        <v>242.09112378767099</v>
      </c>
      <c r="I42" s="105">
        <v>293.31404492436297</v>
      </c>
      <c r="J42" s="105">
        <v>148.575491273278</v>
      </c>
      <c r="K42" s="105">
        <v>3.7025211016145398</v>
      </c>
      <c r="L42" s="105">
        <v>-81.725022004280007</v>
      </c>
      <c r="M42" s="105">
        <v>-170.514645611801</v>
      </c>
      <c r="N42" s="105">
        <v>6.1299403615333399E-5</v>
      </c>
      <c r="O42" s="105">
        <v>-5.1580427391495595E-4</v>
      </c>
      <c r="P42" s="105">
        <v>153.52149154910299</v>
      </c>
      <c r="Q42" s="105">
        <v>108.231002266636</v>
      </c>
      <c r="R42" s="105">
        <v>116.748652839493</v>
      </c>
      <c r="S42" s="105">
        <v>-43.751771701045001</v>
      </c>
      <c r="T42" s="105">
        <v>186.56008917017601</v>
      </c>
      <c r="U42" s="105">
        <v>29.7185889723782</v>
      </c>
      <c r="V42" s="139">
        <v>46212.468703161903</v>
      </c>
      <c r="W42" s="138"/>
    </row>
    <row r="43" spans="1:23" x14ac:dyDescent="0.3">
      <c r="A43" s="104">
        <v>41</v>
      </c>
      <c r="B43" s="105">
        <v>152.55413572480299</v>
      </c>
      <c r="C43" s="105">
        <v>109.728019398716</v>
      </c>
      <c r="D43" s="105">
        <v>2.6306334964300201E-4</v>
      </c>
      <c r="E43" s="105">
        <v>-5.0363012663671698E-5</v>
      </c>
      <c r="F43" s="105">
        <v>148.57852419894201</v>
      </c>
      <c r="G43" s="105">
        <v>3.67026504962833</v>
      </c>
      <c r="H43" s="105">
        <v>244.008400940934</v>
      </c>
      <c r="I43" s="105">
        <v>291.66772068031997</v>
      </c>
      <c r="J43" s="105">
        <v>-82.776167731110107</v>
      </c>
      <c r="K43" s="105">
        <v>-170.04658540778101</v>
      </c>
      <c r="L43" s="105">
        <v>-1.10172451870533E-4</v>
      </c>
      <c r="M43" s="105">
        <v>3.2169306136222E-4</v>
      </c>
      <c r="N43" s="105">
        <v>186.59837015450501</v>
      </c>
      <c r="O43" s="105">
        <v>29.561404213504101</v>
      </c>
      <c r="P43" s="105">
        <v>-105.872583101605</v>
      </c>
      <c r="Q43" s="105">
        <v>-346.99594836773201</v>
      </c>
      <c r="R43" s="105">
        <v>233.491672280617</v>
      </c>
      <c r="S43" s="105">
        <v>251.924514251701</v>
      </c>
      <c r="T43" s="105">
        <v>116.779352625955</v>
      </c>
      <c r="U43" s="105">
        <v>-43.6579478915083</v>
      </c>
      <c r="V43" s="139">
        <v>46223.770293380599</v>
      </c>
      <c r="W43" s="138"/>
    </row>
    <row r="44" spans="1:23" x14ac:dyDescent="0.3">
      <c r="A44" s="104">
        <v>42</v>
      </c>
      <c r="B44" s="105">
        <v>-6.7975160860096401E-5</v>
      </c>
      <c r="C44" s="105">
        <v>-2.59519704766853E-4</v>
      </c>
      <c r="D44" s="105">
        <v>-105.87252926430401</v>
      </c>
      <c r="E44" s="105">
        <v>-346.99546793959797</v>
      </c>
      <c r="F44" s="105">
        <v>153.68013445664801</v>
      </c>
      <c r="G44" s="105">
        <v>107.99907825381</v>
      </c>
      <c r="H44" s="105">
        <v>233.33916211569201</v>
      </c>
      <c r="I44" s="105">
        <v>251.8957105353</v>
      </c>
      <c r="J44" s="105">
        <v>241.46204660009701</v>
      </c>
      <c r="K44" s="105">
        <v>293.92147452433801</v>
      </c>
      <c r="L44" s="105">
        <v>-80.611668343045494</v>
      </c>
      <c r="M44" s="105">
        <v>-171.068786701346</v>
      </c>
      <c r="N44" s="105">
        <v>186.59254679947099</v>
      </c>
      <c r="O44" s="105">
        <v>29.727325497405399</v>
      </c>
      <c r="P44" s="105">
        <v>4.3015748438757498E-6</v>
      </c>
      <c r="Q44" s="105">
        <v>2.2932468318032499E-6</v>
      </c>
      <c r="R44" s="105">
        <v>116.864327136787</v>
      </c>
      <c r="S44" s="105">
        <v>-43.396796346163498</v>
      </c>
      <c r="T44" s="105">
        <v>148.513120372733</v>
      </c>
      <c r="U44" s="105">
        <v>3.5066190960235102</v>
      </c>
      <c r="V44" s="139">
        <v>46213.118523295801</v>
      </c>
      <c r="W44" s="138"/>
    </row>
    <row r="45" spans="1:23" x14ac:dyDescent="0.3">
      <c r="A45" s="104">
        <v>43</v>
      </c>
      <c r="B45" s="105">
        <v>-2.5749605295818699E-11</v>
      </c>
      <c r="C45" s="105">
        <v>3.09481866896889E-12</v>
      </c>
      <c r="D45" s="105">
        <v>-3.24627679807125E-8</v>
      </c>
      <c r="E45" s="105">
        <v>1.48011293735118E-8</v>
      </c>
      <c r="F45" s="105">
        <v>-83.118045205394793</v>
      </c>
      <c r="G45" s="105">
        <v>-169.89962257949799</v>
      </c>
      <c r="H45" s="105">
        <v>116.26940354608</v>
      </c>
      <c r="I45" s="105">
        <v>-45.4187851742672</v>
      </c>
      <c r="J45" s="105">
        <v>233.32557177420699</v>
      </c>
      <c r="K45" s="105">
        <v>251.90647604048399</v>
      </c>
      <c r="L45" s="105">
        <v>241.28028059100899</v>
      </c>
      <c r="M45" s="105">
        <v>294.10355636776899</v>
      </c>
      <c r="N45" s="105">
        <v>-105.87265509999</v>
      </c>
      <c r="O45" s="105">
        <v>-346.99531960002099</v>
      </c>
      <c r="P45" s="105">
        <v>128.38950399853701</v>
      </c>
      <c r="Q45" s="105">
        <v>7.5568803351885503</v>
      </c>
      <c r="R45" s="105">
        <v>183.40477284989299</v>
      </c>
      <c r="S45" s="105">
        <v>22.918094744028899</v>
      </c>
      <c r="T45" s="105">
        <v>154.55367651864199</v>
      </c>
      <c r="U45" s="105">
        <v>106.819120479487</v>
      </c>
      <c r="V45" s="139">
        <v>45980.0417741946</v>
      </c>
      <c r="W45" s="138"/>
    </row>
    <row r="46" spans="1:23" x14ac:dyDescent="0.3">
      <c r="A46" s="104">
        <v>44</v>
      </c>
      <c r="B46" s="105">
        <v>154.01277629110299</v>
      </c>
      <c r="C46" s="105">
        <v>107.535389574148</v>
      </c>
      <c r="D46" s="105">
        <v>-81.477564583365904</v>
      </c>
      <c r="E46" s="105">
        <v>-170.63280420765901</v>
      </c>
      <c r="F46" s="105">
        <v>-1.15281712366679E-8</v>
      </c>
      <c r="G46" s="105">
        <v>2.9966999317611301E-9</v>
      </c>
      <c r="H46" s="105">
        <v>148.538464690328</v>
      </c>
      <c r="I46" s="105">
        <v>3.58683710926503</v>
      </c>
      <c r="J46" s="105">
        <v>186.596811565694</v>
      </c>
      <c r="K46" s="105">
        <v>29.7280495887663</v>
      </c>
      <c r="L46" s="105">
        <v>-105.872655251521</v>
      </c>
      <c r="M46" s="105">
        <v>-346.99531973893801</v>
      </c>
      <c r="N46" s="105">
        <v>1.4998717059475301E-7</v>
      </c>
      <c r="O46" s="105">
        <v>3.4995369910424898E-8</v>
      </c>
      <c r="P46" s="105">
        <v>244.16879709397401</v>
      </c>
      <c r="Q46" s="105">
        <v>291.53666612562802</v>
      </c>
      <c r="R46" s="105">
        <v>233.32656039427599</v>
      </c>
      <c r="S46" s="105">
        <v>251.906480940368</v>
      </c>
      <c r="T46" s="105">
        <v>116.848157011605</v>
      </c>
      <c r="U46" s="105">
        <v>-43.445510311697703</v>
      </c>
      <c r="V46" s="139">
        <v>46222.640925484498</v>
      </c>
      <c r="W46" s="138"/>
    </row>
    <row r="47" spans="1:23" x14ac:dyDescent="0.3">
      <c r="A47" s="104">
        <v>45</v>
      </c>
      <c r="B47" s="105">
        <v>153.61848395579099</v>
      </c>
      <c r="C47" s="105">
        <v>108.087066541063</v>
      </c>
      <c r="D47" s="105">
        <v>183.450868079298</v>
      </c>
      <c r="E47" s="105">
        <v>22.8805869455155</v>
      </c>
      <c r="F47" s="105">
        <v>-8.8297523090574994E-6</v>
      </c>
      <c r="G47" s="105">
        <v>1.6401845153592998E-5</v>
      </c>
      <c r="H47" s="105">
        <v>233.348590916733</v>
      </c>
      <c r="I47" s="105">
        <v>251.91427637528901</v>
      </c>
      <c r="J47" s="105">
        <v>242.051708481183</v>
      </c>
      <c r="K47" s="105">
        <v>293.35102779232898</v>
      </c>
      <c r="L47" s="105">
        <v>-2.01284357534605E-5</v>
      </c>
      <c r="M47" s="105">
        <v>1.7149985262735799E-5</v>
      </c>
      <c r="N47" s="105">
        <v>117.347146146187</v>
      </c>
      <c r="O47" s="105">
        <v>-42.053647833980399</v>
      </c>
      <c r="P47" s="105">
        <v>-105.87262883855701</v>
      </c>
      <c r="Q47" s="105">
        <v>-346.99531826528698</v>
      </c>
      <c r="R47" s="105">
        <v>-81.412748716842501</v>
      </c>
      <c r="S47" s="105">
        <v>-170.664254335609</v>
      </c>
      <c r="T47" s="105">
        <v>128.651357694013</v>
      </c>
      <c r="U47" s="105">
        <v>7.2099969874721799</v>
      </c>
      <c r="V47" s="139">
        <v>45982.558265560598</v>
      </c>
      <c r="W47" s="138"/>
    </row>
    <row r="48" spans="1:23" x14ac:dyDescent="0.3">
      <c r="A48" s="104">
        <v>46</v>
      </c>
      <c r="B48" s="105">
        <v>153.797419559237</v>
      </c>
      <c r="C48" s="105">
        <v>107.83343552193099</v>
      </c>
      <c r="D48" s="105">
        <v>148.63490852283201</v>
      </c>
      <c r="E48" s="105">
        <v>3.8850152004665501</v>
      </c>
      <c r="F48" s="105">
        <v>233.326217385772</v>
      </c>
      <c r="G48" s="105">
        <v>251.906464771343</v>
      </c>
      <c r="H48" s="105">
        <v>1.02429322269104E-8</v>
      </c>
      <c r="I48" s="105">
        <v>1.3519690222176501E-8</v>
      </c>
      <c r="J48" s="105">
        <v>116.63315047229899</v>
      </c>
      <c r="K48" s="105">
        <v>-44.121966636576801</v>
      </c>
      <c r="L48" s="105">
        <v>-80.470581237474306</v>
      </c>
      <c r="M48" s="105">
        <v>-171.14313667316401</v>
      </c>
      <c r="N48" s="105">
        <v>-105.872655085555</v>
      </c>
      <c r="O48" s="105">
        <v>-346.99531957088601</v>
      </c>
      <c r="P48" s="105">
        <v>1.87131496389389E-8</v>
      </c>
      <c r="Q48" s="105">
        <v>-2.01483101360622E-8</v>
      </c>
      <c r="R48" s="105">
        <v>186.595585391073</v>
      </c>
      <c r="S48" s="105">
        <v>29.726866689747698</v>
      </c>
      <c r="T48" s="105">
        <v>239.336303936875</v>
      </c>
      <c r="U48" s="105">
        <v>296.27010737196798</v>
      </c>
      <c r="V48" s="139">
        <v>46222.405410953397</v>
      </c>
      <c r="W48" s="138"/>
    </row>
    <row r="49" spans="1:23" x14ac:dyDescent="0.3">
      <c r="A49" s="104">
        <v>47</v>
      </c>
      <c r="B49" s="105">
        <v>-105.872642017923</v>
      </c>
      <c r="C49" s="105">
        <v>-346.99515007245401</v>
      </c>
      <c r="D49" s="105">
        <v>116.57465305865</v>
      </c>
      <c r="E49" s="105">
        <v>-44.316231392769502</v>
      </c>
      <c r="F49" s="105">
        <v>154.98596271368001</v>
      </c>
      <c r="G49" s="105">
        <v>106.27721084361001</v>
      </c>
      <c r="H49" s="105">
        <v>239.47518118371099</v>
      </c>
      <c r="I49" s="105">
        <v>296.10063556486102</v>
      </c>
      <c r="J49" s="105">
        <v>-81.253079644943895</v>
      </c>
      <c r="K49" s="105">
        <v>-170.74252612626299</v>
      </c>
      <c r="L49" s="105">
        <v>186.59595454972401</v>
      </c>
      <c r="M49" s="105">
        <v>29.725624107047199</v>
      </c>
      <c r="N49" s="105">
        <v>3.4659136034324299E-7</v>
      </c>
      <c r="O49" s="105">
        <v>3.8038713280633698E-6</v>
      </c>
      <c r="P49" s="105">
        <v>148.718991954134</v>
      </c>
      <c r="Q49" s="105">
        <v>4.1365823671347597</v>
      </c>
      <c r="R49" s="105">
        <v>233.33034186855099</v>
      </c>
      <c r="S49" s="105">
        <v>251.90896159858499</v>
      </c>
      <c r="T49" s="105">
        <v>-8.3004795370247197E-5</v>
      </c>
      <c r="U49" s="105">
        <v>1.4744679644503601E-5</v>
      </c>
      <c r="V49" s="139">
        <v>46222.686790817301</v>
      </c>
      <c r="W49" s="138"/>
    </row>
    <row r="50" spans="1:23" x14ac:dyDescent="0.3">
      <c r="A50" s="104">
        <v>48</v>
      </c>
      <c r="B50" s="105">
        <v>-105.882752280232</v>
      </c>
      <c r="C50" s="105">
        <v>-347.01232691766199</v>
      </c>
      <c r="D50" s="105">
        <v>156.93181052076901</v>
      </c>
      <c r="E50" s="105">
        <v>104.119998717142</v>
      </c>
      <c r="F50" s="105">
        <v>233.31669659090801</v>
      </c>
      <c r="G50" s="105">
        <v>251.77339611727999</v>
      </c>
      <c r="H50" s="105">
        <v>186.519540192948</v>
      </c>
      <c r="I50" s="105">
        <v>29.277148608766801</v>
      </c>
      <c r="J50" s="105">
        <v>8.5778138512959104E-4</v>
      </c>
      <c r="K50" s="105">
        <v>-5.8870208585346103E-4</v>
      </c>
      <c r="L50" s="105">
        <v>241.80845983409799</v>
      </c>
      <c r="M50" s="105">
        <v>293.58408999916298</v>
      </c>
      <c r="N50" s="105">
        <v>116.76211870999001</v>
      </c>
      <c r="O50" s="105">
        <v>-43.709813575321398</v>
      </c>
      <c r="P50" s="105">
        <v>-82.148493199091902</v>
      </c>
      <c r="Q50" s="105">
        <v>-170.31927119455699</v>
      </c>
      <c r="R50" s="105">
        <v>148.694945995994</v>
      </c>
      <c r="S50" s="105">
        <v>4.0238115725518</v>
      </c>
      <c r="T50" s="105">
        <v>-4.6744347606809099E-4</v>
      </c>
      <c r="U50" s="105">
        <v>-3.97813750029426E-4</v>
      </c>
      <c r="V50" s="139">
        <v>46223.873511698199</v>
      </c>
      <c r="W50" s="138"/>
    </row>
    <row r="51" spans="1:23" x14ac:dyDescent="0.3">
      <c r="A51" s="104">
        <v>49</v>
      </c>
      <c r="B51" s="105">
        <v>6.7726793482644798E-8</v>
      </c>
      <c r="C51" s="105">
        <v>-1.00514793560996E-7</v>
      </c>
      <c r="D51" s="105">
        <v>-105.87265492943099</v>
      </c>
      <c r="E51" s="105">
        <v>-346.99531926966898</v>
      </c>
      <c r="F51" s="105">
        <v>243.091914727073</v>
      </c>
      <c r="G51" s="105">
        <v>292.416880695533</v>
      </c>
      <c r="H51" s="105">
        <v>116.63680756841499</v>
      </c>
      <c r="I51" s="105">
        <v>-44.109980759864499</v>
      </c>
      <c r="J51" s="105">
        <v>233.32284272661801</v>
      </c>
      <c r="K51" s="105">
        <v>251.906953734213</v>
      </c>
      <c r="L51" s="105">
        <v>3.1085321799668401E-7</v>
      </c>
      <c r="M51" s="105">
        <v>-4.0985648554431401E-7</v>
      </c>
      <c r="N51" s="105">
        <v>186.594633548725</v>
      </c>
      <c r="O51" s="105">
        <v>29.718467331471</v>
      </c>
      <c r="P51" s="105">
        <v>-80.983008364040003</v>
      </c>
      <c r="Q51" s="105">
        <v>-170.87749180643601</v>
      </c>
      <c r="R51" s="105">
        <v>152.85880507296599</v>
      </c>
      <c r="S51" s="105">
        <v>109.230674424377</v>
      </c>
      <c r="T51" s="105">
        <v>148.53483166708901</v>
      </c>
      <c r="U51" s="105">
        <v>3.5753967992015401</v>
      </c>
      <c r="V51" s="139">
        <v>46216.3312236395</v>
      </c>
      <c r="W51" s="138"/>
    </row>
    <row r="52" spans="1:23" x14ac:dyDescent="0.3">
      <c r="A52" s="104">
        <v>50</v>
      </c>
      <c r="B52" s="105">
        <v>-5.1155454021189799E-6</v>
      </c>
      <c r="C52" s="105">
        <v>-1.46092419641159E-6</v>
      </c>
      <c r="D52" s="105">
        <v>-81.931732785107599</v>
      </c>
      <c r="E52" s="105">
        <v>-170.41795329070001</v>
      </c>
      <c r="F52" s="105">
        <v>242.67029184573099</v>
      </c>
      <c r="G52" s="105">
        <v>292.78500472780797</v>
      </c>
      <c r="H52" s="105">
        <v>116.564553027288</v>
      </c>
      <c r="I52" s="105">
        <v>-44.350301315870603</v>
      </c>
      <c r="J52" s="105">
        <v>153.02077848709601</v>
      </c>
      <c r="K52" s="105">
        <v>108.977135730073</v>
      </c>
      <c r="L52" s="105">
        <v>-9.1126739656579404E-7</v>
      </c>
      <c r="M52" s="105">
        <v>-3.4482371497899E-6</v>
      </c>
      <c r="N52" s="105">
        <v>-105.872644953585</v>
      </c>
      <c r="O52" s="105">
        <v>-346.99531995763698</v>
      </c>
      <c r="P52" s="105">
        <v>233.34870478510001</v>
      </c>
      <c r="Q52" s="105">
        <v>251.921702038532</v>
      </c>
      <c r="R52" s="105">
        <v>128.51164152330401</v>
      </c>
      <c r="S52" s="105">
        <v>7.3934457146808299</v>
      </c>
      <c r="T52" s="105">
        <v>183.39770672678901</v>
      </c>
      <c r="U52" s="105">
        <v>22.924079832872501</v>
      </c>
      <c r="V52" s="139">
        <v>45979.017435404501</v>
      </c>
      <c r="W52" s="138"/>
    </row>
    <row r="53" spans="1:23" x14ac:dyDescent="0.3">
      <c r="A53" s="104">
        <v>51</v>
      </c>
      <c r="B53" s="105">
        <v>-1.6525768322250701E-4</v>
      </c>
      <c r="C53" s="105">
        <v>-1.4931056536946099E-5</v>
      </c>
      <c r="D53" s="105">
        <v>152.404616372069</v>
      </c>
      <c r="E53" s="105">
        <v>109.973212393629</v>
      </c>
      <c r="F53" s="105">
        <v>233.32686997079901</v>
      </c>
      <c r="G53" s="105">
        <v>251.90872772084299</v>
      </c>
      <c r="H53" s="105">
        <v>-105.87265196157</v>
      </c>
      <c r="I53" s="105">
        <v>-346.99532624167898</v>
      </c>
      <c r="J53" s="105">
        <v>148.55108101258801</v>
      </c>
      <c r="K53" s="105">
        <v>3.6264538481416402</v>
      </c>
      <c r="L53" s="105">
        <v>-1.92200814617397E-7</v>
      </c>
      <c r="M53" s="105">
        <v>-4.6927864422576397E-8</v>
      </c>
      <c r="N53" s="105">
        <v>186.60208757866801</v>
      </c>
      <c r="O53" s="105">
        <v>29.7331993598949</v>
      </c>
      <c r="P53" s="105">
        <v>116.262035031913</v>
      </c>
      <c r="Q53" s="105">
        <v>-45.4475865324303</v>
      </c>
      <c r="R53" s="105">
        <v>-83.158666352017207</v>
      </c>
      <c r="S53" s="105">
        <v>-169.88294626685001</v>
      </c>
      <c r="T53" s="105">
        <v>241.556909178615</v>
      </c>
      <c r="U53" s="105">
        <v>293.82745510107799</v>
      </c>
      <c r="V53" s="139">
        <v>46216.505284415602</v>
      </c>
      <c r="W53" s="138"/>
    </row>
    <row r="54" spans="1:23" x14ac:dyDescent="0.3">
      <c r="A54" s="104">
        <v>52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6"/>
      <c r="W54" s="106"/>
    </row>
    <row r="55" spans="1:23" x14ac:dyDescent="0.3">
      <c r="A55" s="104">
        <v>53</v>
      </c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6"/>
      <c r="W55" s="106"/>
    </row>
    <row r="56" spans="1:23" x14ac:dyDescent="0.3">
      <c r="A56" s="104">
        <v>54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6"/>
      <c r="W56" s="106"/>
    </row>
    <row r="57" spans="1:23" x14ac:dyDescent="0.3">
      <c r="A57" s="104">
        <v>55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6"/>
      <c r="W57" s="106"/>
    </row>
    <row r="58" spans="1:23" x14ac:dyDescent="0.3">
      <c r="A58" s="104">
        <v>56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6"/>
      <c r="W58" s="106"/>
    </row>
    <row r="59" spans="1:23" x14ac:dyDescent="0.3">
      <c r="A59" s="104">
        <v>57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6"/>
      <c r="W59" s="106"/>
    </row>
    <row r="60" spans="1:23" x14ac:dyDescent="0.3">
      <c r="A60" s="104">
        <v>58</v>
      </c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6"/>
      <c r="W60" s="106"/>
    </row>
    <row r="61" spans="1:23" x14ac:dyDescent="0.3">
      <c r="A61" s="104">
        <v>59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6"/>
      <c r="W61" s="106"/>
    </row>
    <row r="62" spans="1:23" x14ac:dyDescent="0.3">
      <c r="A62" s="104">
        <v>60</v>
      </c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6"/>
      <c r="W62" s="106"/>
    </row>
    <row r="63" spans="1:23" x14ac:dyDescent="0.3">
      <c r="A63" s="104">
        <v>61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6"/>
      <c r="W63" s="106"/>
    </row>
    <row r="64" spans="1:23" x14ac:dyDescent="0.3">
      <c r="A64" s="104">
        <v>62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6"/>
      <c r="W64" s="106"/>
    </row>
    <row r="65" spans="1:23" x14ac:dyDescent="0.3">
      <c r="A65" s="104">
        <v>63</v>
      </c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6"/>
      <c r="W65" s="106"/>
    </row>
    <row r="66" spans="1:23" x14ac:dyDescent="0.3">
      <c r="A66" s="104">
        <v>64</v>
      </c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6"/>
      <c r="W66" s="106"/>
    </row>
    <row r="67" spans="1:23" x14ac:dyDescent="0.3">
      <c r="A67" s="104">
        <v>65</v>
      </c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6"/>
      <c r="W67" s="106"/>
    </row>
    <row r="68" spans="1:23" x14ac:dyDescent="0.3">
      <c r="A68" s="104">
        <v>66</v>
      </c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6"/>
      <c r="W68" s="106"/>
    </row>
    <row r="69" spans="1:23" x14ac:dyDescent="0.3">
      <c r="A69" s="104">
        <v>67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6"/>
      <c r="W69" s="106"/>
    </row>
    <row r="70" spans="1:23" x14ac:dyDescent="0.3">
      <c r="A70" s="104">
        <v>68</v>
      </c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6"/>
      <c r="W70" s="106"/>
    </row>
    <row r="71" spans="1:23" x14ac:dyDescent="0.3">
      <c r="A71" s="104">
        <v>69</v>
      </c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6"/>
      <c r="W71" s="106"/>
    </row>
    <row r="72" spans="1:23" x14ac:dyDescent="0.3">
      <c r="A72" s="104">
        <v>70</v>
      </c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6"/>
      <c r="W72" s="106"/>
    </row>
    <row r="73" spans="1:23" x14ac:dyDescent="0.3">
      <c r="A73" s="104">
        <v>71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6"/>
      <c r="W73" s="106"/>
    </row>
    <row r="74" spans="1:23" x14ac:dyDescent="0.3">
      <c r="A74" s="104">
        <v>72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6"/>
      <c r="W74" s="106"/>
    </row>
    <row r="75" spans="1:23" x14ac:dyDescent="0.3">
      <c r="A75" s="104">
        <v>73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6"/>
      <c r="W75" s="106"/>
    </row>
    <row r="76" spans="1:23" x14ac:dyDescent="0.3">
      <c r="A76" s="104">
        <v>74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6"/>
      <c r="W76" s="106"/>
    </row>
    <row r="77" spans="1:23" x14ac:dyDescent="0.3">
      <c r="A77" s="104">
        <v>75</v>
      </c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6"/>
      <c r="W77" s="106"/>
    </row>
    <row r="78" spans="1:23" x14ac:dyDescent="0.3">
      <c r="A78" s="104">
        <v>76</v>
      </c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6"/>
      <c r="W78" s="106"/>
    </row>
    <row r="79" spans="1:23" x14ac:dyDescent="0.3">
      <c r="A79" s="104">
        <v>77</v>
      </c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6"/>
      <c r="W79" s="106"/>
    </row>
    <row r="80" spans="1:23" x14ac:dyDescent="0.3">
      <c r="A80" s="104">
        <v>78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6"/>
      <c r="W80" s="106"/>
    </row>
    <row r="81" spans="1:23" x14ac:dyDescent="0.3">
      <c r="A81" s="104">
        <v>79</v>
      </c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6"/>
      <c r="W81" s="106"/>
    </row>
    <row r="82" spans="1:23" x14ac:dyDescent="0.3">
      <c r="A82" s="104">
        <v>80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6"/>
      <c r="W82" s="106"/>
    </row>
    <row r="83" spans="1:23" x14ac:dyDescent="0.3">
      <c r="A83" s="104">
        <v>81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6"/>
      <c r="W83" s="106"/>
    </row>
    <row r="84" spans="1:23" x14ac:dyDescent="0.3">
      <c r="A84" s="104">
        <v>82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6"/>
      <c r="W84" s="106"/>
    </row>
    <row r="85" spans="1:23" x14ac:dyDescent="0.3">
      <c r="A85" s="104">
        <v>83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6"/>
      <c r="W85" s="106"/>
    </row>
    <row r="86" spans="1:23" x14ac:dyDescent="0.3">
      <c r="A86" s="104">
        <v>84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6"/>
      <c r="W86" s="106"/>
    </row>
    <row r="87" spans="1:23" x14ac:dyDescent="0.3">
      <c r="A87" s="104">
        <v>85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6"/>
      <c r="W87" s="106"/>
    </row>
    <row r="88" spans="1:23" x14ac:dyDescent="0.3">
      <c r="A88" s="104">
        <v>86</v>
      </c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6"/>
      <c r="W88" s="106"/>
    </row>
    <row r="89" spans="1:23" x14ac:dyDescent="0.3">
      <c r="A89" s="104">
        <v>87</v>
      </c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6"/>
      <c r="W89" s="106"/>
    </row>
    <row r="90" spans="1:23" x14ac:dyDescent="0.3">
      <c r="A90" s="104">
        <v>88</v>
      </c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6"/>
      <c r="W90" s="106"/>
    </row>
    <row r="91" spans="1:23" x14ac:dyDescent="0.3">
      <c r="A91" s="104">
        <v>89</v>
      </c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6"/>
      <c r="W91" s="106"/>
    </row>
    <row r="92" spans="1:23" x14ac:dyDescent="0.3">
      <c r="A92" s="104">
        <v>90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6"/>
      <c r="W92" s="106"/>
    </row>
    <row r="93" spans="1:23" x14ac:dyDescent="0.3">
      <c r="A93" s="104">
        <v>91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6"/>
      <c r="W93" s="106"/>
    </row>
    <row r="94" spans="1:23" x14ac:dyDescent="0.3">
      <c r="A94" s="104">
        <v>92</v>
      </c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6"/>
      <c r="W94" s="106"/>
    </row>
    <row r="95" spans="1:23" x14ac:dyDescent="0.3">
      <c r="A95" s="104">
        <v>93</v>
      </c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6"/>
      <c r="W95" s="106"/>
    </row>
    <row r="96" spans="1:23" x14ac:dyDescent="0.3">
      <c r="A96" s="104">
        <v>94</v>
      </c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6"/>
      <c r="W96" s="106"/>
    </row>
    <row r="97" spans="1:23" x14ac:dyDescent="0.3">
      <c r="A97" s="104">
        <v>95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6"/>
      <c r="W97" s="106"/>
    </row>
    <row r="98" spans="1:23" x14ac:dyDescent="0.3">
      <c r="A98" s="104">
        <v>96</v>
      </c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6"/>
      <c r="W98" s="106"/>
    </row>
    <row r="99" spans="1:23" x14ac:dyDescent="0.3">
      <c r="A99" s="104">
        <v>97</v>
      </c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6"/>
      <c r="W99" s="106"/>
    </row>
    <row r="100" spans="1:23" x14ac:dyDescent="0.3">
      <c r="A100" s="104">
        <v>98</v>
      </c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6"/>
      <c r="W100" s="106"/>
    </row>
    <row r="101" spans="1:23" x14ac:dyDescent="0.3">
      <c r="A101" s="104">
        <v>99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6"/>
      <c r="W101" s="106"/>
    </row>
    <row r="102" spans="1:23" x14ac:dyDescent="0.3">
      <c r="A102" s="104">
        <v>100</v>
      </c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6"/>
      <c r="W102" s="106"/>
    </row>
    <row r="103" spans="1:23" x14ac:dyDescent="0.3">
      <c r="A103" s="104">
        <v>101</v>
      </c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6"/>
      <c r="W103" s="106"/>
    </row>
    <row r="104" spans="1:23" x14ac:dyDescent="0.3">
      <c r="A104" s="104">
        <v>102</v>
      </c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6"/>
      <c r="W104" s="106"/>
    </row>
    <row r="105" spans="1:23" x14ac:dyDescent="0.3">
      <c r="A105" s="104">
        <v>103</v>
      </c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6"/>
      <c r="W105" s="106"/>
    </row>
    <row r="106" spans="1:23" x14ac:dyDescent="0.3">
      <c r="A106" s="104">
        <v>104</v>
      </c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6"/>
      <c r="W106" s="106"/>
    </row>
    <row r="107" spans="1:23" x14ac:dyDescent="0.3">
      <c r="A107" s="104">
        <v>105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6"/>
      <c r="W107" s="106"/>
    </row>
    <row r="108" spans="1:23" x14ac:dyDescent="0.3">
      <c r="A108" s="104">
        <v>106</v>
      </c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6"/>
      <c r="W108" s="106"/>
    </row>
    <row r="109" spans="1:23" x14ac:dyDescent="0.3">
      <c r="A109" s="104">
        <v>107</v>
      </c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6"/>
      <c r="W109" s="106"/>
    </row>
    <row r="110" spans="1:23" x14ac:dyDescent="0.3">
      <c r="A110" s="104">
        <v>108</v>
      </c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6"/>
      <c r="W110" s="106"/>
    </row>
    <row r="111" spans="1:23" x14ac:dyDescent="0.3">
      <c r="A111" s="104">
        <v>109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6"/>
      <c r="W111" s="106"/>
    </row>
    <row r="112" spans="1:23" x14ac:dyDescent="0.3">
      <c r="A112" s="104">
        <v>110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6"/>
      <c r="W112" s="106"/>
    </row>
    <row r="113" spans="1:23" x14ac:dyDescent="0.3">
      <c r="A113" s="104">
        <v>111</v>
      </c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6"/>
      <c r="W113" s="106"/>
    </row>
    <row r="114" spans="1:23" x14ac:dyDescent="0.3">
      <c r="A114" s="104">
        <v>112</v>
      </c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6"/>
      <c r="W114" s="106"/>
    </row>
    <row r="115" spans="1:23" x14ac:dyDescent="0.3">
      <c r="A115" s="104">
        <v>113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6"/>
      <c r="W115" s="106"/>
    </row>
    <row r="116" spans="1:23" x14ac:dyDescent="0.3">
      <c r="A116" s="104">
        <v>114</v>
      </c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6"/>
      <c r="W116" s="106"/>
    </row>
    <row r="117" spans="1:23" x14ac:dyDescent="0.3">
      <c r="A117" s="104">
        <v>115</v>
      </c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6"/>
      <c r="W117" s="106"/>
    </row>
    <row r="118" spans="1:23" x14ac:dyDescent="0.3">
      <c r="A118" s="104">
        <v>116</v>
      </c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6"/>
      <c r="W118" s="106"/>
    </row>
    <row r="119" spans="1:23" x14ac:dyDescent="0.3">
      <c r="A119" s="104">
        <v>117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6"/>
      <c r="W119" s="106"/>
    </row>
    <row r="120" spans="1:23" x14ac:dyDescent="0.3">
      <c r="A120" s="104">
        <v>118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6"/>
      <c r="W120" s="106"/>
    </row>
    <row r="121" spans="1:23" x14ac:dyDescent="0.3">
      <c r="A121" s="104">
        <v>119</v>
      </c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6"/>
      <c r="W121" s="106"/>
    </row>
    <row r="122" spans="1:23" x14ac:dyDescent="0.3">
      <c r="A122" s="104">
        <v>120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6"/>
      <c r="W122" s="106"/>
    </row>
    <row r="123" spans="1:23" x14ac:dyDescent="0.3">
      <c r="A123" s="104">
        <v>121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6"/>
      <c r="W123" s="106"/>
    </row>
    <row r="124" spans="1:23" x14ac:dyDescent="0.3">
      <c r="A124" s="104">
        <v>122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6"/>
      <c r="W124" s="106"/>
    </row>
    <row r="125" spans="1:23" x14ac:dyDescent="0.3">
      <c r="A125" s="104">
        <v>123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6"/>
      <c r="W125" s="106"/>
    </row>
    <row r="126" spans="1:23" x14ac:dyDescent="0.3">
      <c r="A126" s="104">
        <v>124</v>
      </c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6"/>
      <c r="W126" s="106"/>
    </row>
    <row r="127" spans="1:23" x14ac:dyDescent="0.3">
      <c r="A127" s="104">
        <v>125</v>
      </c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6"/>
      <c r="W127" s="106"/>
    </row>
    <row r="128" spans="1:23" x14ac:dyDescent="0.3">
      <c r="A128" s="104">
        <v>126</v>
      </c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6"/>
      <c r="W128" s="106"/>
    </row>
    <row r="129" spans="1:23" x14ac:dyDescent="0.3">
      <c r="A129" s="104">
        <v>127</v>
      </c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6"/>
      <c r="W129" s="106"/>
    </row>
    <row r="130" spans="1:23" x14ac:dyDescent="0.3">
      <c r="A130" s="104">
        <v>128</v>
      </c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6"/>
      <c r="W130" s="106"/>
    </row>
    <row r="131" spans="1:23" x14ac:dyDescent="0.3">
      <c r="A131" s="104">
        <v>129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6"/>
      <c r="W131" s="106"/>
    </row>
    <row r="132" spans="1:23" x14ac:dyDescent="0.3">
      <c r="A132" s="104">
        <v>130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6"/>
      <c r="W132" s="106"/>
    </row>
    <row r="133" spans="1:23" x14ac:dyDescent="0.3">
      <c r="A133" s="104">
        <v>131</v>
      </c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6"/>
      <c r="W133" s="106"/>
    </row>
    <row r="134" spans="1:23" x14ac:dyDescent="0.3">
      <c r="A134" s="104">
        <v>132</v>
      </c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6"/>
      <c r="W134" s="106"/>
    </row>
    <row r="135" spans="1:23" x14ac:dyDescent="0.3">
      <c r="A135" s="104">
        <v>133</v>
      </c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6"/>
      <c r="W135" s="106"/>
    </row>
    <row r="136" spans="1:23" x14ac:dyDescent="0.3">
      <c r="A136" s="104">
        <v>134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6"/>
      <c r="W136" s="106"/>
    </row>
    <row r="137" spans="1:23" x14ac:dyDescent="0.3">
      <c r="A137" s="104">
        <v>135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6"/>
      <c r="W137" s="106"/>
    </row>
    <row r="138" spans="1:23" x14ac:dyDescent="0.3">
      <c r="A138" s="104">
        <v>136</v>
      </c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6"/>
      <c r="W138" s="106"/>
    </row>
    <row r="139" spans="1:23" x14ac:dyDescent="0.3">
      <c r="A139" s="104">
        <v>137</v>
      </c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6"/>
      <c r="W139" s="106"/>
    </row>
    <row r="140" spans="1:23" x14ac:dyDescent="0.3">
      <c r="A140" s="104">
        <v>138</v>
      </c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6"/>
      <c r="W140" s="106"/>
    </row>
    <row r="141" spans="1:23" x14ac:dyDescent="0.3">
      <c r="A141" s="104">
        <v>139</v>
      </c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6"/>
      <c r="W141" s="106"/>
    </row>
    <row r="142" spans="1:23" x14ac:dyDescent="0.3">
      <c r="A142" s="104">
        <v>140</v>
      </c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6"/>
      <c r="W142" s="106"/>
    </row>
    <row r="143" spans="1:23" x14ac:dyDescent="0.3">
      <c r="A143" s="104">
        <v>141</v>
      </c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6"/>
      <c r="W143" s="106"/>
    </row>
    <row r="144" spans="1:23" x14ac:dyDescent="0.3">
      <c r="A144" s="104">
        <v>142</v>
      </c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6"/>
      <c r="W144" s="106"/>
    </row>
    <row r="145" spans="1:23" x14ac:dyDescent="0.3">
      <c r="A145" s="104">
        <v>143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6"/>
      <c r="W145" s="106"/>
    </row>
    <row r="146" spans="1:23" x14ac:dyDescent="0.3">
      <c r="A146" s="104">
        <v>144</v>
      </c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6"/>
      <c r="W146" s="106"/>
    </row>
    <row r="147" spans="1:23" x14ac:dyDescent="0.3">
      <c r="A147" s="104">
        <v>145</v>
      </c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6"/>
      <c r="W147" s="106"/>
    </row>
    <row r="148" spans="1:23" x14ac:dyDescent="0.3">
      <c r="A148" s="104">
        <v>146</v>
      </c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6"/>
      <c r="W148" s="106"/>
    </row>
    <row r="149" spans="1:23" x14ac:dyDescent="0.3">
      <c r="A149" s="104">
        <v>147</v>
      </c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6"/>
      <c r="W149" s="106"/>
    </row>
    <row r="150" spans="1:23" x14ac:dyDescent="0.3">
      <c r="A150" s="104">
        <v>148</v>
      </c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6"/>
      <c r="W150" s="106"/>
    </row>
    <row r="151" spans="1:23" x14ac:dyDescent="0.3">
      <c r="A151" s="104">
        <v>149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6"/>
      <c r="W151" s="106"/>
    </row>
    <row r="152" spans="1:23" x14ac:dyDescent="0.3">
      <c r="A152" s="104">
        <v>150</v>
      </c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6"/>
      <c r="W152" s="106"/>
    </row>
    <row r="153" spans="1:23" x14ac:dyDescent="0.3">
      <c r="A153" s="104">
        <v>151</v>
      </c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6"/>
      <c r="W153" s="106"/>
    </row>
    <row r="154" spans="1:23" x14ac:dyDescent="0.3">
      <c r="A154" s="104">
        <v>152</v>
      </c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6"/>
      <c r="W154" s="106"/>
    </row>
    <row r="155" spans="1:23" x14ac:dyDescent="0.3">
      <c r="A155" s="104">
        <v>153</v>
      </c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6"/>
      <c r="W155" s="106"/>
    </row>
    <row r="156" spans="1:23" x14ac:dyDescent="0.3">
      <c r="A156" s="104">
        <v>154</v>
      </c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6"/>
      <c r="W156" s="106"/>
    </row>
    <row r="157" spans="1:23" x14ac:dyDescent="0.3">
      <c r="A157" s="104">
        <v>155</v>
      </c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6"/>
      <c r="W157" s="106"/>
    </row>
    <row r="158" spans="1:23" x14ac:dyDescent="0.3">
      <c r="A158" s="104">
        <v>156</v>
      </c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6"/>
      <c r="W158" s="106"/>
    </row>
    <row r="159" spans="1:23" x14ac:dyDescent="0.3">
      <c r="A159" s="104">
        <v>157</v>
      </c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6"/>
      <c r="W159" s="106"/>
    </row>
    <row r="160" spans="1:23" x14ac:dyDescent="0.3">
      <c r="A160" s="104">
        <v>158</v>
      </c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6"/>
      <c r="W160" s="106"/>
    </row>
    <row r="161" spans="1:23" x14ac:dyDescent="0.3">
      <c r="A161" s="104">
        <v>159</v>
      </c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6"/>
      <c r="W161" s="106"/>
    </row>
    <row r="162" spans="1:23" x14ac:dyDescent="0.3">
      <c r="A162" s="104">
        <v>160</v>
      </c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6"/>
      <c r="W162" s="106"/>
    </row>
    <row r="163" spans="1:23" x14ac:dyDescent="0.3">
      <c r="A163" s="104">
        <v>161</v>
      </c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6"/>
      <c r="W163" s="106"/>
    </row>
    <row r="164" spans="1:23" x14ac:dyDescent="0.3">
      <c r="A164" s="104">
        <v>162</v>
      </c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6"/>
      <c r="W164" s="106"/>
    </row>
    <row r="165" spans="1:23" x14ac:dyDescent="0.3">
      <c r="A165" s="104">
        <v>163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6"/>
      <c r="W165" s="106"/>
    </row>
    <row r="166" spans="1:23" x14ac:dyDescent="0.3">
      <c r="A166" s="104">
        <v>164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6"/>
      <c r="W166" s="106"/>
    </row>
    <row r="167" spans="1:23" x14ac:dyDescent="0.3">
      <c r="A167" s="104">
        <v>165</v>
      </c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6"/>
      <c r="W167" s="106"/>
    </row>
    <row r="168" spans="1:23" x14ac:dyDescent="0.3">
      <c r="A168" s="104">
        <v>166</v>
      </c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6"/>
      <c r="W168" s="106"/>
    </row>
    <row r="169" spans="1:23" x14ac:dyDescent="0.3">
      <c r="A169" s="104">
        <v>167</v>
      </c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6"/>
      <c r="W169" s="106"/>
    </row>
    <row r="170" spans="1:23" x14ac:dyDescent="0.3">
      <c r="A170" s="104">
        <v>168</v>
      </c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6"/>
      <c r="W170" s="106"/>
    </row>
    <row r="171" spans="1:23" x14ac:dyDescent="0.3">
      <c r="A171" s="104">
        <v>169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6"/>
      <c r="W171" s="106"/>
    </row>
    <row r="172" spans="1:23" x14ac:dyDescent="0.3">
      <c r="A172" s="104">
        <v>170</v>
      </c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6"/>
      <c r="W172" s="106"/>
    </row>
    <row r="173" spans="1:23" x14ac:dyDescent="0.3">
      <c r="A173" s="104">
        <v>171</v>
      </c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6"/>
      <c r="W173" s="106"/>
    </row>
    <row r="174" spans="1:23" x14ac:dyDescent="0.3">
      <c r="A174" s="104">
        <v>172</v>
      </c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6"/>
      <c r="W174" s="106"/>
    </row>
    <row r="175" spans="1:23" x14ac:dyDescent="0.3">
      <c r="A175" s="104">
        <v>173</v>
      </c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6"/>
      <c r="W175" s="106"/>
    </row>
    <row r="176" spans="1:23" x14ac:dyDescent="0.3">
      <c r="A176" s="104">
        <v>174</v>
      </c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6"/>
      <c r="W176" s="106"/>
    </row>
    <row r="177" spans="1:23" x14ac:dyDescent="0.3">
      <c r="A177" s="104">
        <v>175</v>
      </c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6"/>
      <c r="W177" s="106"/>
    </row>
    <row r="178" spans="1:23" x14ac:dyDescent="0.3">
      <c r="A178" s="104">
        <v>176</v>
      </c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6"/>
      <c r="W178" s="106"/>
    </row>
    <row r="179" spans="1:23" x14ac:dyDescent="0.3">
      <c r="A179" s="104">
        <v>177</v>
      </c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6"/>
      <c r="W179" s="106"/>
    </row>
    <row r="180" spans="1:23" x14ac:dyDescent="0.3">
      <c r="A180" s="104">
        <v>178</v>
      </c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6"/>
      <c r="W180" s="106"/>
    </row>
    <row r="181" spans="1:23" x14ac:dyDescent="0.3">
      <c r="A181" s="104">
        <v>179</v>
      </c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6"/>
      <c r="W181" s="106"/>
    </row>
    <row r="182" spans="1:23" x14ac:dyDescent="0.3">
      <c r="A182" s="104">
        <v>180</v>
      </c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6"/>
      <c r="W182" s="106"/>
    </row>
    <row r="183" spans="1:23" x14ac:dyDescent="0.3">
      <c r="A183" s="104">
        <v>181</v>
      </c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6"/>
      <c r="W183" s="106"/>
    </row>
    <row r="184" spans="1:23" x14ac:dyDescent="0.3">
      <c r="A184" s="104">
        <v>182</v>
      </c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6"/>
      <c r="W184" s="106"/>
    </row>
    <row r="185" spans="1:23" x14ac:dyDescent="0.3">
      <c r="A185" s="104">
        <v>183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6"/>
      <c r="W185" s="106"/>
    </row>
    <row r="186" spans="1:23" x14ac:dyDescent="0.3">
      <c r="A186" s="104">
        <v>184</v>
      </c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6"/>
      <c r="W186" s="106"/>
    </row>
    <row r="187" spans="1:23" x14ac:dyDescent="0.3">
      <c r="A187" s="104">
        <v>185</v>
      </c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6"/>
      <c r="W187" s="106"/>
    </row>
    <row r="188" spans="1:23" x14ac:dyDescent="0.3">
      <c r="A188" s="104">
        <v>186</v>
      </c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6"/>
      <c r="W188" s="106"/>
    </row>
    <row r="189" spans="1:23" x14ac:dyDescent="0.3">
      <c r="A189" s="104">
        <v>187</v>
      </c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6"/>
      <c r="W189" s="106"/>
    </row>
    <row r="190" spans="1:23" x14ac:dyDescent="0.3">
      <c r="A190" s="104">
        <v>188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6"/>
      <c r="W190" s="106"/>
    </row>
    <row r="191" spans="1:23" x14ac:dyDescent="0.3">
      <c r="A191" s="104">
        <v>189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6"/>
      <c r="W191" s="106"/>
    </row>
    <row r="192" spans="1:23" x14ac:dyDescent="0.3">
      <c r="A192" s="104">
        <v>190</v>
      </c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6"/>
      <c r="W192" s="106"/>
    </row>
    <row r="193" spans="1:23" x14ac:dyDescent="0.3">
      <c r="A193" s="104">
        <v>191</v>
      </c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6"/>
      <c r="W193" s="106"/>
    </row>
    <row r="194" spans="1:23" x14ac:dyDescent="0.3">
      <c r="A194" s="104">
        <v>192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6"/>
      <c r="W194" s="106"/>
    </row>
    <row r="195" spans="1:23" x14ac:dyDescent="0.3">
      <c r="A195" s="104">
        <v>193</v>
      </c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6"/>
      <c r="W195" s="106"/>
    </row>
    <row r="196" spans="1:23" x14ac:dyDescent="0.3">
      <c r="A196" s="104">
        <v>194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6"/>
      <c r="W196" s="106"/>
    </row>
    <row r="197" spans="1:23" x14ac:dyDescent="0.3">
      <c r="A197" s="104">
        <v>195</v>
      </c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6"/>
      <c r="W197" s="106"/>
    </row>
    <row r="198" spans="1:23" x14ac:dyDescent="0.3">
      <c r="A198" s="104">
        <v>196</v>
      </c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6"/>
      <c r="W198" s="106"/>
    </row>
    <row r="199" spans="1:23" x14ac:dyDescent="0.3">
      <c r="A199" s="104">
        <v>197</v>
      </c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6"/>
      <c r="W199" s="106"/>
    </row>
    <row r="200" spans="1:23" x14ac:dyDescent="0.3">
      <c r="A200" s="104">
        <v>198</v>
      </c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6"/>
      <c r="W200" s="106"/>
    </row>
    <row r="201" spans="1:23" x14ac:dyDescent="0.3">
      <c r="A201" s="104">
        <v>199</v>
      </c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6"/>
      <c r="W201" s="106"/>
    </row>
    <row r="202" spans="1:23" x14ac:dyDescent="0.3">
      <c r="A202" s="104">
        <v>200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6"/>
      <c r="W202" s="106"/>
    </row>
    <row r="203" spans="1:23" x14ac:dyDescent="0.3">
      <c r="A203" s="104">
        <v>201</v>
      </c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6"/>
      <c r="W203" s="106"/>
    </row>
    <row r="204" spans="1:23" x14ac:dyDescent="0.3">
      <c r="A204" s="104">
        <v>202</v>
      </c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6"/>
      <c r="W204" s="106"/>
    </row>
    <row r="205" spans="1:23" x14ac:dyDescent="0.3">
      <c r="A205" s="104">
        <v>203</v>
      </c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6"/>
      <c r="W205" s="106"/>
    </row>
    <row r="206" spans="1:23" x14ac:dyDescent="0.3">
      <c r="A206" s="104">
        <v>204</v>
      </c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6"/>
      <c r="W206" s="106"/>
    </row>
    <row r="207" spans="1:23" x14ac:dyDescent="0.3">
      <c r="A207" s="104">
        <v>205</v>
      </c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6"/>
      <c r="W207" s="106"/>
    </row>
    <row r="208" spans="1:23" x14ac:dyDescent="0.3">
      <c r="A208" s="104">
        <v>206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6"/>
      <c r="W208" s="106"/>
    </row>
    <row r="209" spans="1:23" x14ac:dyDescent="0.3">
      <c r="A209" s="104">
        <v>207</v>
      </c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6"/>
      <c r="W209" s="106"/>
    </row>
    <row r="210" spans="1:23" x14ac:dyDescent="0.3">
      <c r="A210" s="104">
        <v>208</v>
      </c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6"/>
      <c r="W210" s="106"/>
    </row>
    <row r="211" spans="1:23" x14ac:dyDescent="0.3">
      <c r="A211" s="104">
        <v>209</v>
      </c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6"/>
      <c r="W211" s="106"/>
    </row>
    <row r="212" spans="1:23" x14ac:dyDescent="0.3">
      <c r="A212" s="104">
        <v>210</v>
      </c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6"/>
      <c r="W212" s="106"/>
    </row>
    <row r="213" spans="1:23" x14ac:dyDescent="0.3">
      <c r="A213" s="104">
        <v>211</v>
      </c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6"/>
      <c r="W213" s="106"/>
    </row>
    <row r="214" spans="1:23" x14ac:dyDescent="0.3">
      <c r="A214" s="104">
        <v>212</v>
      </c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6"/>
      <c r="W214" s="106"/>
    </row>
    <row r="215" spans="1:23" x14ac:dyDescent="0.3">
      <c r="A215" s="104">
        <v>213</v>
      </c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6"/>
      <c r="W215" s="106"/>
    </row>
    <row r="216" spans="1:23" x14ac:dyDescent="0.3">
      <c r="A216" s="104">
        <v>214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6"/>
      <c r="W216" s="106"/>
    </row>
    <row r="217" spans="1:23" x14ac:dyDescent="0.3">
      <c r="A217" s="104">
        <v>215</v>
      </c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6"/>
      <c r="W217" s="106"/>
    </row>
    <row r="218" spans="1:23" x14ac:dyDescent="0.3">
      <c r="A218" s="104">
        <v>216</v>
      </c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6"/>
      <c r="W218" s="106"/>
    </row>
    <row r="219" spans="1:23" x14ac:dyDescent="0.3">
      <c r="A219" s="104">
        <v>217</v>
      </c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6"/>
      <c r="W219" s="106"/>
    </row>
    <row r="220" spans="1:23" x14ac:dyDescent="0.3">
      <c r="A220" s="104">
        <v>218</v>
      </c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6"/>
      <c r="W220" s="106"/>
    </row>
    <row r="221" spans="1:23" x14ac:dyDescent="0.3">
      <c r="A221" s="104">
        <v>219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6"/>
      <c r="W221" s="106"/>
    </row>
    <row r="222" spans="1:23" x14ac:dyDescent="0.3">
      <c r="A222" s="104">
        <v>220</v>
      </c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6"/>
      <c r="W222" s="106"/>
    </row>
    <row r="223" spans="1:23" x14ac:dyDescent="0.3">
      <c r="A223" s="104">
        <v>221</v>
      </c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6"/>
      <c r="W223" s="106"/>
    </row>
    <row r="224" spans="1:23" x14ac:dyDescent="0.3">
      <c r="A224" s="104">
        <v>222</v>
      </c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6"/>
      <c r="W224" s="106"/>
    </row>
    <row r="225" spans="1:23" x14ac:dyDescent="0.3">
      <c r="A225" s="104">
        <v>223</v>
      </c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6"/>
      <c r="W225" s="106"/>
    </row>
    <row r="226" spans="1:23" x14ac:dyDescent="0.3">
      <c r="A226" s="104">
        <v>224</v>
      </c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6"/>
      <c r="W226" s="106"/>
    </row>
    <row r="227" spans="1:23" x14ac:dyDescent="0.3">
      <c r="A227" s="104">
        <v>225</v>
      </c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6"/>
      <c r="W227" s="106"/>
    </row>
    <row r="228" spans="1:23" x14ac:dyDescent="0.3">
      <c r="A228" s="104">
        <v>226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6"/>
      <c r="W228" s="106"/>
    </row>
    <row r="229" spans="1:23" x14ac:dyDescent="0.3">
      <c r="A229" s="104">
        <v>227</v>
      </c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6"/>
      <c r="W229" s="106"/>
    </row>
    <row r="230" spans="1:23" x14ac:dyDescent="0.3">
      <c r="A230" s="104">
        <v>228</v>
      </c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6"/>
      <c r="W230" s="106"/>
    </row>
    <row r="231" spans="1:23" x14ac:dyDescent="0.3">
      <c r="A231" s="104">
        <v>229</v>
      </c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6"/>
      <c r="W231" s="106"/>
    </row>
    <row r="232" spans="1:23" x14ac:dyDescent="0.3">
      <c r="A232" s="104">
        <v>230</v>
      </c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6"/>
      <c r="W232" s="106"/>
    </row>
    <row r="233" spans="1:23" x14ac:dyDescent="0.3">
      <c r="A233" s="104">
        <v>231</v>
      </c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6"/>
      <c r="W233" s="106"/>
    </row>
    <row r="234" spans="1:23" x14ac:dyDescent="0.3">
      <c r="A234" s="104">
        <v>232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6"/>
      <c r="W234" s="106"/>
    </row>
    <row r="235" spans="1:23" x14ac:dyDescent="0.3">
      <c r="A235" s="104">
        <v>233</v>
      </c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6"/>
      <c r="W235" s="106"/>
    </row>
    <row r="236" spans="1:23" x14ac:dyDescent="0.3">
      <c r="A236" s="104">
        <v>234</v>
      </c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6"/>
      <c r="W236" s="106"/>
    </row>
    <row r="237" spans="1:23" x14ac:dyDescent="0.3">
      <c r="A237" s="104">
        <v>235</v>
      </c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6"/>
      <c r="W237" s="106"/>
    </row>
    <row r="238" spans="1:23" x14ac:dyDescent="0.3">
      <c r="A238" s="104">
        <v>236</v>
      </c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6"/>
      <c r="W238" s="106"/>
    </row>
    <row r="239" spans="1:23" x14ac:dyDescent="0.3">
      <c r="A239" s="104">
        <v>237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6"/>
      <c r="W239" s="106"/>
    </row>
    <row r="240" spans="1:23" x14ac:dyDescent="0.3">
      <c r="A240" s="104">
        <v>238</v>
      </c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6"/>
      <c r="W240" s="106"/>
    </row>
    <row r="241" spans="1:23" x14ac:dyDescent="0.3">
      <c r="A241" s="104">
        <v>239</v>
      </c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6"/>
      <c r="W241" s="106"/>
    </row>
    <row r="242" spans="1:23" x14ac:dyDescent="0.3">
      <c r="A242" s="104">
        <v>240</v>
      </c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6"/>
      <c r="W242" s="106"/>
    </row>
    <row r="243" spans="1:23" x14ac:dyDescent="0.3">
      <c r="A243" s="104">
        <v>241</v>
      </c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6"/>
      <c r="W243" s="106"/>
    </row>
    <row r="244" spans="1:23" x14ac:dyDescent="0.3">
      <c r="A244" s="104">
        <v>242</v>
      </c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6"/>
      <c r="W244" s="106"/>
    </row>
    <row r="245" spans="1:23" x14ac:dyDescent="0.3">
      <c r="A245" s="104">
        <v>243</v>
      </c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6"/>
      <c r="W245" s="106"/>
    </row>
    <row r="246" spans="1:23" x14ac:dyDescent="0.3">
      <c r="A246" s="104">
        <v>244</v>
      </c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6"/>
      <c r="W246" s="106"/>
    </row>
    <row r="247" spans="1:23" x14ac:dyDescent="0.3">
      <c r="A247" s="104">
        <v>245</v>
      </c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6"/>
      <c r="W247" s="106"/>
    </row>
    <row r="248" spans="1:23" x14ac:dyDescent="0.3">
      <c r="A248" s="104">
        <v>246</v>
      </c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6"/>
      <c r="W248" s="106"/>
    </row>
    <row r="249" spans="1:23" x14ac:dyDescent="0.3">
      <c r="A249" s="104">
        <v>247</v>
      </c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6"/>
      <c r="W249" s="106"/>
    </row>
    <row r="250" spans="1:23" x14ac:dyDescent="0.3">
      <c r="A250" s="104">
        <v>248</v>
      </c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6"/>
      <c r="W250" s="106"/>
    </row>
    <row r="251" spans="1:23" x14ac:dyDescent="0.3">
      <c r="A251" s="104">
        <v>249</v>
      </c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6"/>
      <c r="W251" s="106"/>
    </row>
    <row r="252" spans="1:23" x14ac:dyDescent="0.3">
      <c r="A252" s="104">
        <v>250</v>
      </c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6"/>
      <c r="W252" s="106"/>
    </row>
    <row r="253" spans="1:23" x14ac:dyDescent="0.3">
      <c r="A253" s="104">
        <v>251</v>
      </c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6"/>
      <c r="W253" s="106"/>
    </row>
    <row r="254" spans="1:23" x14ac:dyDescent="0.3">
      <c r="A254" s="104">
        <v>252</v>
      </c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6"/>
      <c r="W254" s="106"/>
    </row>
    <row r="255" spans="1:23" x14ac:dyDescent="0.3">
      <c r="A255" s="104">
        <v>253</v>
      </c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6"/>
      <c r="W255" s="106"/>
    </row>
    <row r="256" spans="1:23" x14ac:dyDescent="0.3">
      <c r="A256" s="104">
        <v>254</v>
      </c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6"/>
      <c r="W256" s="106"/>
    </row>
    <row r="257" spans="1:23" x14ac:dyDescent="0.3">
      <c r="A257" s="104">
        <v>255</v>
      </c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6"/>
      <c r="W257" s="106"/>
    </row>
    <row r="258" spans="1:23" x14ac:dyDescent="0.3">
      <c r="A258" s="104">
        <v>256</v>
      </c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6"/>
      <c r="W258" s="106"/>
    </row>
    <row r="259" spans="1:23" x14ac:dyDescent="0.3">
      <c r="A259" s="104">
        <v>257</v>
      </c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6"/>
      <c r="W259" s="106"/>
    </row>
    <row r="260" spans="1:23" x14ac:dyDescent="0.3">
      <c r="A260" s="104">
        <v>258</v>
      </c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6"/>
      <c r="W260" s="106"/>
    </row>
    <row r="261" spans="1:23" x14ac:dyDescent="0.3">
      <c r="A261" s="104">
        <v>259</v>
      </c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6"/>
      <c r="W261" s="106"/>
    </row>
    <row r="262" spans="1:23" x14ac:dyDescent="0.3">
      <c r="A262" s="104">
        <v>260</v>
      </c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6"/>
      <c r="W262" s="106"/>
    </row>
    <row r="263" spans="1:23" x14ac:dyDescent="0.3">
      <c r="A263" s="104">
        <v>261</v>
      </c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6"/>
      <c r="W263" s="106"/>
    </row>
    <row r="264" spans="1:23" x14ac:dyDescent="0.3">
      <c r="A264" s="104">
        <v>262</v>
      </c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6"/>
      <c r="W264" s="106"/>
    </row>
    <row r="265" spans="1:23" x14ac:dyDescent="0.3">
      <c r="A265" s="104">
        <v>263</v>
      </c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6"/>
      <c r="W265" s="106"/>
    </row>
    <row r="266" spans="1:23" x14ac:dyDescent="0.3">
      <c r="A266" s="104">
        <v>264</v>
      </c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6"/>
      <c r="W266" s="106"/>
    </row>
    <row r="267" spans="1:23" x14ac:dyDescent="0.3">
      <c r="A267" s="104">
        <v>265</v>
      </c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6"/>
      <c r="W267" s="106"/>
    </row>
    <row r="268" spans="1:23" x14ac:dyDescent="0.3">
      <c r="A268" s="104">
        <v>266</v>
      </c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6"/>
      <c r="W268" s="106"/>
    </row>
    <row r="269" spans="1:23" x14ac:dyDescent="0.3">
      <c r="A269" s="104">
        <v>267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6"/>
      <c r="W269" s="106"/>
    </row>
    <row r="270" spans="1:23" x14ac:dyDescent="0.3">
      <c r="A270" s="104">
        <v>268</v>
      </c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6"/>
      <c r="W270" s="106"/>
    </row>
    <row r="271" spans="1:23" x14ac:dyDescent="0.3">
      <c r="A271" s="104">
        <v>269</v>
      </c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6"/>
      <c r="W271" s="106"/>
    </row>
    <row r="272" spans="1:23" x14ac:dyDescent="0.3">
      <c r="A272" s="104">
        <v>270</v>
      </c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6"/>
      <c r="W272" s="106"/>
    </row>
    <row r="273" spans="1:23" x14ac:dyDescent="0.3">
      <c r="A273" s="104">
        <v>271</v>
      </c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6"/>
      <c r="W273" s="106"/>
    </row>
    <row r="274" spans="1:23" x14ac:dyDescent="0.3">
      <c r="A274" s="104">
        <v>272</v>
      </c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6"/>
      <c r="W274" s="106"/>
    </row>
    <row r="275" spans="1:23" x14ac:dyDescent="0.3">
      <c r="A275" s="104">
        <v>273</v>
      </c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6"/>
      <c r="W275" s="106"/>
    </row>
    <row r="276" spans="1:23" x14ac:dyDescent="0.3">
      <c r="A276" s="104">
        <v>274</v>
      </c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6"/>
      <c r="W276" s="106"/>
    </row>
    <row r="277" spans="1:23" x14ac:dyDescent="0.3">
      <c r="A277" s="104">
        <v>275</v>
      </c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6"/>
      <c r="W277" s="106"/>
    </row>
    <row r="278" spans="1:23" x14ac:dyDescent="0.3">
      <c r="A278" s="104">
        <v>276</v>
      </c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6"/>
      <c r="W278" s="106"/>
    </row>
    <row r="279" spans="1:23" x14ac:dyDescent="0.3">
      <c r="A279" s="104">
        <v>277</v>
      </c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6"/>
      <c r="W279" s="106"/>
    </row>
    <row r="280" spans="1:23" x14ac:dyDescent="0.3">
      <c r="A280" s="104">
        <v>278</v>
      </c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6"/>
      <c r="W280" s="106"/>
    </row>
    <row r="281" spans="1:23" x14ac:dyDescent="0.3">
      <c r="A281" s="104">
        <v>279</v>
      </c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6"/>
      <c r="W281" s="106"/>
    </row>
    <row r="282" spans="1:23" x14ac:dyDescent="0.3">
      <c r="A282" s="104">
        <v>280</v>
      </c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6"/>
      <c r="W282" s="106"/>
    </row>
    <row r="283" spans="1:23" x14ac:dyDescent="0.3">
      <c r="A283" s="104">
        <v>281</v>
      </c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6"/>
      <c r="W283" s="106"/>
    </row>
    <row r="284" spans="1:23" x14ac:dyDescent="0.3">
      <c r="A284" s="104">
        <v>282</v>
      </c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6"/>
      <c r="W284" s="106"/>
    </row>
    <row r="285" spans="1:23" x14ac:dyDescent="0.3">
      <c r="A285" s="104">
        <v>283</v>
      </c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6"/>
      <c r="W285" s="106"/>
    </row>
    <row r="286" spans="1:23" x14ac:dyDescent="0.3">
      <c r="A286" s="104">
        <v>284</v>
      </c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6"/>
      <c r="W286" s="106"/>
    </row>
    <row r="287" spans="1:23" x14ac:dyDescent="0.3">
      <c r="A287" s="104">
        <v>285</v>
      </c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6"/>
      <c r="W287" s="106"/>
    </row>
    <row r="288" spans="1:23" x14ac:dyDescent="0.3">
      <c r="A288" s="104">
        <v>286</v>
      </c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6"/>
      <c r="W288" s="106"/>
    </row>
    <row r="289" spans="1:23" x14ac:dyDescent="0.3">
      <c r="A289" s="104">
        <v>287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6"/>
      <c r="W289" s="106"/>
    </row>
    <row r="290" spans="1:23" x14ac:dyDescent="0.3">
      <c r="A290" s="104">
        <v>288</v>
      </c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6"/>
      <c r="W290" s="106"/>
    </row>
    <row r="291" spans="1:23" x14ac:dyDescent="0.3">
      <c r="A291" s="104">
        <v>289</v>
      </c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6"/>
      <c r="W291" s="106"/>
    </row>
    <row r="292" spans="1:23" x14ac:dyDescent="0.3">
      <c r="A292" s="104">
        <v>290</v>
      </c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6"/>
      <c r="W292" s="106"/>
    </row>
    <row r="293" spans="1:23" x14ac:dyDescent="0.3">
      <c r="A293" s="104">
        <v>291</v>
      </c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6"/>
      <c r="W293" s="106"/>
    </row>
    <row r="294" spans="1:23" x14ac:dyDescent="0.3">
      <c r="A294" s="104">
        <v>292</v>
      </c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6"/>
      <c r="W294" s="106"/>
    </row>
    <row r="295" spans="1:23" x14ac:dyDescent="0.3">
      <c r="A295" s="104">
        <v>293</v>
      </c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6"/>
      <c r="W295" s="106"/>
    </row>
    <row r="296" spans="1:23" x14ac:dyDescent="0.3">
      <c r="A296" s="104">
        <v>294</v>
      </c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6"/>
      <c r="W296" s="106"/>
    </row>
    <row r="297" spans="1:23" x14ac:dyDescent="0.3">
      <c r="A297" s="104">
        <v>295</v>
      </c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6"/>
      <c r="W297" s="106"/>
    </row>
    <row r="298" spans="1:23" x14ac:dyDescent="0.3">
      <c r="A298" s="104">
        <v>296</v>
      </c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6"/>
      <c r="W298" s="106"/>
    </row>
    <row r="299" spans="1:23" x14ac:dyDescent="0.3">
      <c r="A299" s="104">
        <v>297</v>
      </c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6"/>
      <c r="W299" s="106"/>
    </row>
    <row r="300" spans="1:23" x14ac:dyDescent="0.3">
      <c r="A300" s="104">
        <v>298</v>
      </c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6"/>
      <c r="W300" s="106"/>
    </row>
    <row r="301" spans="1:23" x14ac:dyDescent="0.3">
      <c r="A301" s="104">
        <v>299</v>
      </c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6"/>
      <c r="W301" s="106"/>
    </row>
    <row r="302" spans="1:23" x14ac:dyDescent="0.3">
      <c r="A302" s="104">
        <v>300</v>
      </c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6"/>
      <c r="W302" s="106"/>
    </row>
  </sheetData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3"/>
  <sheetViews>
    <sheetView showGridLines="0" workbookViewId="0">
      <selection activeCell="K25" sqref="K25"/>
    </sheetView>
  </sheetViews>
  <sheetFormatPr defaultRowHeight="14.4" x14ac:dyDescent="0.3"/>
  <cols>
    <col min="1" max="1" width="2.21875" style="145" customWidth="1"/>
    <col min="2" max="2" width="15" style="145" customWidth="1"/>
    <col min="3" max="22" width="7.77734375" style="145" customWidth="1"/>
    <col min="23" max="23" width="12" style="145" customWidth="1"/>
    <col min="24" max="24" width="11.5546875" style="145" customWidth="1"/>
    <col min="25" max="16384" width="8.88671875" style="145"/>
  </cols>
  <sheetData>
    <row r="2" spans="2:24" s="17" customFormat="1" ht="26.4" customHeight="1" x14ac:dyDescent="0.3">
      <c r="B2" s="142" t="str">
        <f>D23</f>
        <v>DE</v>
      </c>
      <c r="C2" s="141">
        <v>1</v>
      </c>
      <c r="D2" s="141">
        <v>2</v>
      </c>
      <c r="E2" s="141">
        <v>3</v>
      </c>
      <c r="F2" s="141">
        <v>4</v>
      </c>
      <c r="G2" s="141">
        <v>5</v>
      </c>
      <c r="H2" s="141">
        <v>6</v>
      </c>
      <c r="I2" s="141">
        <v>7</v>
      </c>
      <c r="J2" s="141">
        <v>8</v>
      </c>
      <c r="K2" s="141">
        <v>9</v>
      </c>
      <c r="L2" s="141">
        <v>10</v>
      </c>
      <c r="M2" s="141">
        <v>11</v>
      </c>
      <c r="N2" s="141">
        <v>12</v>
      </c>
      <c r="O2" s="141">
        <v>13</v>
      </c>
      <c r="P2" s="141">
        <v>14</v>
      </c>
      <c r="Q2" s="141">
        <v>15</v>
      </c>
      <c r="R2" s="141">
        <v>16</v>
      </c>
      <c r="S2" s="141">
        <v>17</v>
      </c>
      <c r="T2" s="141">
        <v>18</v>
      </c>
      <c r="U2" s="141">
        <v>19</v>
      </c>
      <c r="V2" s="141">
        <v>20</v>
      </c>
      <c r="W2" s="141">
        <v>21</v>
      </c>
      <c r="X2" s="141">
        <v>22</v>
      </c>
    </row>
    <row r="3" spans="2:24" s="144" customFormat="1" ht="31.2" customHeight="1" x14ac:dyDescent="0.3">
      <c r="B3" s="143" t="s">
        <v>159</v>
      </c>
      <c r="C3" s="143" t="s">
        <v>26</v>
      </c>
      <c r="D3" s="143"/>
      <c r="E3" s="143" t="s">
        <v>27</v>
      </c>
      <c r="F3" s="143"/>
      <c r="G3" s="143" t="s">
        <v>28</v>
      </c>
      <c r="H3" s="143"/>
      <c r="I3" s="143" t="s">
        <v>29</v>
      </c>
      <c r="J3" s="143"/>
      <c r="K3" s="143" t="s">
        <v>30</v>
      </c>
      <c r="L3" s="143"/>
      <c r="M3" s="143" t="s">
        <v>35</v>
      </c>
      <c r="N3" s="143"/>
      <c r="O3" s="143" t="s">
        <v>36</v>
      </c>
      <c r="P3" s="143"/>
      <c r="Q3" s="143" t="s">
        <v>37</v>
      </c>
      <c r="R3" s="143"/>
      <c r="S3" s="143" t="s">
        <v>46</v>
      </c>
      <c r="T3" s="143"/>
      <c r="U3" s="143" t="s">
        <v>47</v>
      </c>
      <c r="V3" s="143"/>
      <c r="W3" s="108" t="s">
        <v>158</v>
      </c>
      <c r="X3" s="107" t="s">
        <v>161</v>
      </c>
    </row>
    <row r="4" spans="2:24" ht="18" customHeight="1" x14ac:dyDescent="0.3">
      <c r="B4" s="143"/>
      <c r="C4" s="103" t="s">
        <v>138</v>
      </c>
      <c r="D4" s="103" t="s">
        <v>139</v>
      </c>
      <c r="E4" s="103" t="s">
        <v>140</v>
      </c>
      <c r="F4" s="103" t="s">
        <v>141</v>
      </c>
      <c r="G4" s="103" t="s">
        <v>142</v>
      </c>
      <c r="H4" s="103" t="s">
        <v>143</v>
      </c>
      <c r="I4" s="103" t="s">
        <v>144</v>
      </c>
      <c r="J4" s="103" t="s">
        <v>145</v>
      </c>
      <c r="K4" s="103" t="s">
        <v>146</v>
      </c>
      <c r="L4" s="103" t="s">
        <v>147</v>
      </c>
      <c r="M4" s="103" t="s">
        <v>148</v>
      </c>
      <c r="N4" s="103" t="s">
        <v>149</v>
      </c>
      <c r="O4" s="103" t="s">
        <v>150</v>
      </c>
      <c r="P4" s="103" t="s">
        <v>151</v>
      </c>
      <c r="Q4" s="103" t="s">
        <v>152</v>
      </c>
      <c r="R4" s="103" t="s">
        <v>153</v>
      </c>
      <c r="S4" s="103" t="s">
        <v>154</v>
      </c>
      <c r="T4" s="103" t="s">
        <v>155</v>
      </c>
      <c r="U4" s="103" t="s">
        <v>156</v>
      </c>
      <c r="V4" s="103" t="s">
        <v>157</v>
      </c>
      <c r="W4" s="107" t="s">
        <v>73</v>
      </c>
      <c r="X4" s="107" t="s">
        <v>162</v>
      </c>
    </row>
    <row r="5" spans="2:24" ht="26.4" customHeight="1" x14ac:dyDescent="0.3">
      <c r="B5" s="111">
        <v>16</v>
      </c>
      <c r="C5" s="105">
        <f>IF($B$2=$B$20,VLOOKUP($B5,DE!$A$3:$W$302,'Seleção da Solucao'!C$2+1,FALSE),IF($B$2=$B$21,VLOOKUP($B5,PSO!$A$3:$W$302,'Seleção da Solucao'!C$2+1,FALSE),0))</f>
        <v>148.58288343282101</v>
      </c>
      <c r="D5" s="105">
        <f>IF($B$2=$B$20,VLOOKUP($B5,DE!$A$3:$W$302,'Seleção da Solucao'!D$2+1,FALSE),IF($B$2=$B$21,VLOOKUP($B5,PSO!$A$3:$W$302,'Seleção da Solucao'!D$2+1,FALSE),0))</f>
        <v>3.72029819806149</v>
      </c>
      <c r="E5" s="105">
        <f>IF($B$2=$B$20,VLOOKUP($B5,DE!$A$3:$W$302,'Seleção da Solucao'!E$2+1,FALSE),IF($B$2=$B$21,VLOOKUP($B5,PSO!$A$3:$W$302,'Seleção da Solucao'!E$2+1,FALSE),0))</f>
        <v>233.663207510875</v>
      </c>
      <c r="F5" s="105">
        <f>IF($B$2=$B$20,VLOOKUP($B5,DE!$A$3:$W$302,'Seleção da Solucao'!F$2+1,FALSE),IF($B$2=$B$21,VLOOKUP($B5,PSO!$A$3:$W$302,'Seleção da Solucao'!F$2+1,FALSE),0))</f>
        <v>252.136016581143</v>
      </c>
      <c r="G5" s="105">
        <f>IF($B$2=$B$20,VLOOKUP($B5,DE!$A$3:$W$302,'Seleção da Solucao'!G$2+1,FALSE),IF($B$2=$B$21,VLOOKUP($B5,PSO!$A$3:$W$302,'Seleção da Solucao'!G$2+1,FALSE),0))</f>
        <v>241.80708544963699</v>
      </c>
      <c r="H5" s="105">
        <f>IF($B$2=$B$20,VLOOKUP($B5,DE!$A$3:$W$302,'Seleção da Solucao'!H$2+1,FALSE),IF($B$2=$B$21,VLOOKUP($B5,PSO!$A$3:$W$302,'Seleção da Solucao'!H$2+1,FALSE),0))</f>
        <v>293.587462091737</v>
      </c>
      <c r="I5" s="105">
        <f>IF($B$2=$B$20,VLOOKUP($B5,DE!$A$3:$W$302,'Seleção da Solucao'!I$2+1,FALSE),IF($B$2=$B$21,VLOOKUP($B5,PSO!$A$3:$W$302,'Seleção da Solucao'!I$2+1,FALSE),0))</f>
        <v>186.612083053444</v>
      </c>
      <c r="J5" s="105">
        <f>IF($B$2=$B$20,VLOOKUP($B5,DE!$A$3:$W$302,'Seleção da Solucao'!J$2+1,FALSE),IF($B$2=$B$21,VLOOKUP($B5,PSO!$A$3:$W$302,'Seleção da Solucao'!J$2+1,FALSE),0))</f>
        <v>29.874041345165299</v>
      </c>
      <c r="K5" s="105">
        <f>IF($B$2=$B$20,VLOOKUP($B5,DE!$A$3:$W$302,'Seleção da Solucao'!K$2+1,FALSE),IF($B$2=$B$21,VLOOKUP($B5,PSO!$A$3:$W$302,'Seleção da Solucao'!K$2+1,FALSE),0))</f>
        <v>-2.6320660386847301E-3</v>
      </c>
      <c r="L5" s="105">
        <f>IF($B$2=$B$20,VLOOKUP($B5,DE!$A$3:$W$302,'Seleção da Solucao'!L$2+1,FALSE),IF($B$2=$B$21,VLOOKUP($B5,PSO!$A$3:$W$302,'Seleção da Solucao'!L$2+1,FALSE),0))</f>
        <v>-3.8687174553721102E-4</v>
      </c>
      <c r="M5" s="105">
        <f>IF($B$2=$B$20,VLOOKUP($B5,DE!$A$3:$W$302,'Seleção da Solucao'!M$2+1,FALSE),IF($B$2=$B$21,VLOOKUP($B5,PSO!$A$3:$W$302,'Seleção da Solucao'!M$2+1,FALSE),0))</f>
        <v>8.4456975707650692E-3</v>
      </c>
      <c r="N5" s="105">
        <f>IF($B$2=$B$20,VLOOKUP($B5,DE!$A$3:$W$302,'Seleção da Solucao'!N$2+1,FALSE),IF($B$2=$B$21,VLOOKUP($B5,PSO!$A$3:$W$302,'Seleção da Solucao'!N$2+1,FALSE),0))</f>
        <v>2.1595252692439598E-3</v>
      </c>
      <c r="O5" s="105">
        <f>IF($B$2=$B$20,VLOOKUP($B5,DE!$A$3:$W$302,'Seleção da Solucao'!O$2+1,FALSE),IF($B$2=$B$21,VLOOKUP($B5,PSO!$A$3:$W$302,'Seleção da Solucao'!O$2+1,FALSE),0))</f>
        <v>116.67492993226701</v>
      </c>
      <c r="P5" s="105">
        <f>IF($B$2=$B$20,VLOOKUP($B5,DE!$A$3:$W$302,'Seleção da Solucao'!P$2+1,FALSE),IF($B$2=$B$21,VLOOKUP($B5,PSO!$A$3:$W$302,'Seleção da Solucao'!P$2+1,FALSE),0))</f>
        <v>-43.988689406270304</v>
      </c>
      <c r="Q5" s="105">
        <f>IF($B$2=$B$20,VLOOKUP($B5,DE!$A$3:$W$302,'Seleção da Solucao'!Q$2+1,FALSE),IF($B$2=$B$21,VLOOKUP($B5,PSO!$A$3:$W$302,'Seleção da Solucao'!Q$2+1,FALSE),0))</f>
        <v>-105.868974001433</v>
      </c>
      <c r="R5" s="105">
        <f>IF($B$2=$B$20,VLOOKUP($B5,DE!$A$3:$W$302,'Seleção da Solucao'!R$2+1,FALSE),IF($B$2=$B$21,VLOOKUP($B5,PSO!$A$3:$W$302,'Seleção da Solucao'!R$2+1,FALSE),0))</f>
        <v>-346.998872208595</v>
      </c>
      <c r="S5" s="105">
        <f>IF($B$2=$B$20,VLOOKUP($B5,DE!$A$3:$W$302,'Seleção da Solucao'!S$2+1,FALSE),IF($B$2=$B$21,VLOOKUP($B5,PSO!$A$3:$W$302,'Seleção da Solucao'!S$2+1,FALSE),0))</f>
        <v>153.630947485598</v>
      </c>
      <c r="T5" s="105">
        <f>IF($B$2=$B$20,VLOOKUP($B5,DE!$A$3:$W$302,'Seleção da Solucao'!T$2+1,FALSE),IF($B$2=$B$21,VLOOKUP($B5,PSO!$A$3:$W$302,'Seleção da Solucao'!T$2+1,FALSE),0))</f>
        <v>108.071517188535</v>
      </c>
      <c r="U5" s="105">
        <f>IF($B$2=$B$20,VLOOKUP($B5,DE!$A$3:$W$302,'Seleção da Solucao'!U$2+1,FALSE),IF($B$2=$B$21,VLOOKUP($B5,PSO!$A$3:$W$302,'Seleção da Solucao'!U$2+1,FALSE),0))</f>
        <v>-81.602941704890796</v>
      </c>
      <c r="V5" s="105">
        <f>IF($B$2=$B$20,VLOOKUP($B5,DE!$A$3:$W$302,'Seleção da Solucao'!V$2+1,FALSE),IF($B$2=$B$21,VLOOKUP($B5,PSO!$A$3:$W$302,'Seleção da Solucao'!V$2+1,FALSE),0))</f>
        <v>-170.58885406879901</v>
      </c>
      <c r="W5" s="112">
        <f>IF($B$2=$B$20,VLOOKUP($B5,DE!$A$3:$W$302,'Seleção da Solucao'!W$2+1,FALSE),IF($B$2=$B$21,VLOOKUP($B5,PSO!$A$3:$W$302,'Seleção da Solucao'!W$2+1,FALSE),0))</f>
        <v>46212.4930029401</v>
      </c>
      <c r="X5" s="140">
        <f>IF($B$2=$B$20,VLOOKUP($B5,DE!$A$3:$W$302,'Seleção da Solucao'!X$2+1,FALSE),IF($B$2=$B$21,VLOOKUP($B5,PSO!$A$3:$W$302,'Seleção da Solucao'!X$2+1,FALSE),0))</f>
        <v>82800</v>
      </c>
    </row>
    <row r="7" spans="2:24" s="17" customFormat="1" ht="18" customHeight="1" x14ac:dyDescent="0.3">
      <c r="C7" s="146" t="s">
        <v>160</v>
      </c>
      <c r="D7" s="146"/>
      <c r="E7" s="146"/>
      <c r="F7" s="146"/>
      <c r="G7" s="146"/>
      <c r="H7" s="146"/>
      <c r="I7" s="146"/>
      <c r="J7" s="146"/>
      <c r="K7" s="146"/>
      <c r="L7" s="146"/>
    </row>
    <row r="8" spans="2:24" s="17" customFormat="1" ht="16.8" customHeight="1" x14ac:dyDescent="0.3">
      <c r="C8" s="103">
        <v>1</v>
      </c>
      <c r="D8" s="103">
        <v>2</v>
      </c>
      <c r="E8" s="103">
        <v>3</v>
      </c>
      <c r="F8" s="103">
        <v>4</v>
      </c>
      <c r="G8" s="103">
        <v>5</v>
      </c>
      <c r="H8" s="103">
        <v>6</v>
      </c>
      <c r="I8" s="103">
        <v>7</v>
      </c>
      <c r="J8" s="103">
        <v>8</v>
      </c>
      <c r="K8" s="103">
        <v>9</v>
      </c>
      <c r="L8" s="103">
        <v>10</v>
      </c>
    </row>
    <row r="9" spans="2:24" s="17" customFormat="1" ht="18.600000000000001" customHeight="1" x14ac:dyDescent="0.3">
      <c r="B9" s="103" t="s">
        <v>138</v>
      </c>
      <c r="C9" s="105">
        <f>C5</f>
        <v>148.58288343282101</v>
      </c>
      <c r="D9" s="105">
        <f>E5</f>
        <v>233.663207510875</v>
      </c>
      <c r="E9" s="105">
        <f>G5</f>
        <v>241.80708544963699</v>
      </c>
      <c r="F9" s="105">
        <f>I5</f>
        <v>186.612083053444</v>
      </c>
      <c r="G9" s="105">
        <f>K5</f>
        <v>-2.6320660386847301E-3</v>
      </c>
      <c r="H9" s="105">
        <f>M5</f>
        <v>8.4456975707650692E-3</v>
      </c>
      <c r="I9" s="105">
        <f>O5</f>
        <v>116.67492993226701</v>
      </c>
      <c r="J9" s="105">
        <f>Q5</f>
        <v>-105.868974001433</v>
      </c>
      <c r="K9" s="105">
        <f>S5</f>
        <v>153.630947485598</v>
      </c>
      <c r="L9" s="105">
        <f>U5</f>
        <v>-81.602941704890796</v>
      </c>
    </row>
    <row r="10" spans="2:24" s="17" customFormat="1" ht="18.600000000000001" customHeight="1" x14ac:dyDescent="0.3">
      <c r="B10" s="103" t="s">
        <v>139</v>
      </c>
      <c r="C10" s="105">
        <f>D5</f>
        <v>3.72029819806149</v>
      </c>
      <c r="D10" s="105">
        <f>F5</f>
        <v>252.136016581143</v>
      </c>
      <c r="E10" s="105">
        <f>H5</f>
        <v>293.587462091737</v>
      </c>
      <c r="F10" s="105">
        <f>J5</f>
        <v>29.874041345165299</v>
      </c>
      <c r="G10" s="105">
        <f>L5</f>
        <v>-3.8687174553721102E-4</v>
      </c>
      <c r="H10" s="105">
        <f>N5</f>
        <v>2.1595252692439598E-3</v>
      </c>
      <c r="I10" s="105">
        <f>P5</f>
        <v>-43.988689406270304</v>
      </c>
      <c r="J10" s="105">
        <f>R5</f>
        <v>-346.998872208595</v>
      </c>
      <c r="K10" s="105">
        <f>T5</f>
        <v>108.071517188535</v>
      </c>
      <c r="L10" s="105">
        <f>V5</f>
        <v>-170.58885406879901</v>
      </c>
    </row>
    <row r="13" spans="2:24" x14ac:dyDescent="0.3">
      <c r="B13" s="145" t="s">
        <v>163</v>
      </c>
      <c r="C13" s="146" t="s">
        <v>164</v>
      </c>
      <c r="D13" s="146"/>
      <c r="E13" s="146"/>
      <c r="F13" s="146"/>
      <c r="G13" s="146"/>
      <c r="H13" s="146"/>
      <c r="I13" s="146"/>
      <c r="J13" s="146"/>
      <c r="K13" s="146"/>
      <c r="L13" s="146"/>
    </row>
    <row r="14" spans="2:24" x14ac:dyDescent="0.3">
      <c r="C14" s="103">
        <f>C8</f>
        <v>1</v>
      </c>
      <c r="D14" s="103">
        <f t="shared" ref="D14:L14" si="0">D8</f>
        <v>2</v>
      </c>
      <c r="E14" s="103">
        <f t="shared" si="0"/>
        <v>3</v>
      </c>
      <c r="F14" s="103">
        <f t="shared" si="0"/>
        <v>4</v>
      </c>
      <c r="G14" s="103">
        <f t="shared" si="0"/>
        <v>5</v>
      </c>
      <c r="H14" s="103">
        <f t="shared" si="0"/>
        <v>6</v>
      </c>
      <c r="I14" s="103">
        <f t="shared" si="0"/>
        <v>7</v>
      </c>
      <c r="J14" s="103">
        <f t="shared" si="0"/>
        <v>8</v>
      </c>
      <c r="K14" s="103">
        <f t="shared" si="0"/>
        <v>9</v>
      </c>
      <c r="L14" s="103">
        <f t="shared" si="0"/>
        <v>10</v>
      </c>
    </row>
    <row r="15" spans="2:24" x14ac:dyDescent="0.3">
      <c r="B15" s="103" t="s">
        <v>138</v>
      </c>
      <c r="C15" s="105">
        <f>SMALL($C$9:$L$9,C8)</f>
        <v>-105.868974001433</v>
      </c>
      <c r="D15" s="105">
        <f t="shared" ref="D15:L15" si="1">SMALL($C$9:$L$9,D8)</f>
        <v>-81.602941704890796</v>
      </c>
      <c r="E15" s="105">
        <f t="shared" si="1"/>
        <v>-2.6320660386847301E-3</v>
      </c>
      <c r="F15" s="105">
        <f t="shared" si="1"/>
        <v>8.4456975707650692E-3</v>
      </c>
      <c r="G15" s="105">
        <f t="shared" si="1"/>
        <v>116.67492993226701</v>
      </c>
      <c r="H15" s="105">
        <f t="shared" si="1"/>
        <v>148.58288343282101</v>
      </c>
      <c r="I15" s="105">
        <f t="shared" si="1"/>
        <v>153.630947485598</v>
      </c>
      <c r="J15" s="105">
        <f t="shared" si="1"/>
        <v>186.612083053444</v>
      </c>
      <c r="K15" s="105">
        <f t="shared" si="1"/>
        <v>233.663207510875</v>
      </c>
      <c r="L15" s="105">
        <f t="shared" si="1"/>
        <v>241.80708544963699</v>
      </c>
    </row>
    <row r="16" spans="2:24" x14ac:dyDescent="0.3">
      <c r="B16" s="103" t="s">
        <v>139</v>
      </c>
      <c r="C16" s="105">
        <f>HLOOKUP(C15,$C$9:$L$10,2,FALSE)</f>
        <v>-346.998872208595</v>
      </c>
      <c r="D16" s="105">
        <f t="shared" ref="D16:L16" si="2">HLOOKUP(D15,$C$9:$L$10,2,FALSE)</f>
        <v>-170.58885406879901</v>
      </c>
      <c r="E16" s="105">
        <f t="shared" si="2"/>
        <v>-3.8687174553721102E-4</v>
      </c>
      <c r="F16" s="105">
        <f t="shared" si="2"/>
        <v>2.1595252692439598E-3</v>
      </c>
      <c r="G16" s="105">
        <f t="shared" si="2"/>
        <v>-43.988689406270304</v>
      </c>
      <c r="H16" s="105">
        <f t="shared" si="2"/>
        <v>3.72029819806149</v>
      </c>
      <c r="I16" s="105">
        <f t="shared" si="2"/>
        <v>108.071517188535</v>
      </c>
      <c r="J16" s="105">
        <f t="shared" si="2"/>
        <v>29.874041345165299</v>
      </c>
      <c r="K16" s="105">
        <f t="shared" si="2"/>
        <v>252.136016581143</v>
      </c>
      <c r="L16" s="105">
        <f t="shared" si="2"/>
        <v>293.587462091737</v>
      </c>
    </row>
    <row r="19" spans="1:4" x14ac:dyDescent="0.3">
      <c r="B19" s="147" t="s">
        <v>167</v>
      </c>
    </row>
    <row r="20" spans="1:4" x14ac:dyDescent="0.3">
      <c r="A20" s="145">
        <v>1</v>
      </c>
      <c r="B20" s="148" t="s">
        <v>165</v>
      </c>
    </row>
    <row r="21" spans="1:4" x14ac:dyDescent="0.3">
      <c r="A21" s="145">
        <v>2</v>
      </c>
      <c r="B21" s="148" t="s">
        <v>166</v>
      </c>
    </row>
    <row r="23" spans="1:4" s="149" customFormat="1" ht="40.799999999999997" customHeight="1" x14ac:dyDescent="0.3">
      <c r="B23" s="150" t="s">
        <v>168</v>
      </c>
      <c r="C23" s="150">
        <v>1</v>
      </c>
      <c r="D23" s="150" t="str">
        <f>VLOOKUP(C23,$A$20:$B$21,2,FALSE)</f>
        <v>DE</v>
      </c>
    </row>
  </sheetData>
  <mergeCells count="13">
    <mergeCell ref="C13:L13"/>
    <mergeCell ref="C7:L7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B3:B4"/>
    <mergeCell ref="M3:N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G125"/>
  <sheetViews>
    <sheetView showGridLines="0" topLeftCell="AD1" zoomScale="60" zoomScaleNormal="60" workbookViewId="0">
      <selection activeCell="AP33" sqref="AP33"/>
    </sheetView>
  </sheetViews>
  <sheetFormatPr defaultRowHeight="14.4" x14ac:dyDescent="0.3"/>
  <cols>
    <col min="1" max="1" width="8.88671875" style="11"/>
    <col min="2" max="2" width="15.88671875" style="11" customWidth="1"/>
    <col min="3" max="3" width="16.109375" style="11" customWidth="1"/>
    <col min="4" max="4" width="18.33203125" style="11" customWidth="1"/>
    <col min="5" max="5" width="18.109375" style="11" bestFit="1" customWidth="1"/>
    <col min="6" max="6" width="10.33203125" style="11" customWidth="1"/>
    <col min="7" max="7" width="10" style="11" customWidth="1"/>
    <col min="8" max="8" width="4.109375" style="11" customWidth="1"/>
    <col min="9" max="9" width="14.6640625" style="11" customWidth="1"/>
    <col min="10" max="11" width="10.44140625" style="11" bestFit="1" customWidth="1"/>
    <col min="12" max="12" width="10.44140625" style="11" customWidth="1"/>
    <col min="13" max="14" width="10.44140625" style="11" bestFit="1" customWidth="1"/>
    <col min="15" max="19" width="10.44140625" style="11" customWidth="1"/>
    <col min="20" max="20" width="13.44140625" style="12" customWidth="1"/>
    <col min="21" max="21" width="3.6640625" style="11" customWidth="1"/>
    <col min="22" max="22" width="10.44140625" style="11" customWidth="1"/>
    <col min="23" max="32" width="10.6640625" style="12" customWidth="1"/>
    <col min="33" max="33" width="10.44140625" style="11" customWidth="1"/>
    <col min="34" max="34" width="15" style="12" customWidth="1"/>
    <col min="35" max="35" width="3.21875" style="11" customWidth="1"/>
    <col min="36" max="36" width="17.21875" style="11" customWidth="1"/>
    <col min="37" max="37" width="12" style="11" customWidth="1"/>
    <col min="38" max="39" width="12" style="11" bestFit="1" customWidth="1"/>
    <col min="40" max="40" width="12.6640625" style="11" bestFit="1" customWidth="1"/>
    <col min="41" max="44" width="12" style="11" bestFit="1" customWidth="1"/>
    <col min="45" max="45" width="12" style="11" customWidth="1"/>
    <col min="46" max="46" width="12.6640625" style="11" bestFit="1" customWidth="1"/>
    <col min="47" max="47" width="10.44140625" style="11" bestFit="1" customWidth="1"/>
    <col min="48" max="48" width="20.44140625" style="11" customWidth="1"/>
    <col min="49" max="49" width="20.109375" style="11" customWidth="1"/>
    <col min="50" max="50" width="12.6640625" style="11" bestFit="1" customWidth="1"/>
    <col min="51" max="51" width="12" style="11" bestFit="1" customWidth="1"/>
    <col min="52" max="54" width="12.6640625" style="11" bestFit="1" customWidth="1"/>
    <col min="55" max="57" width="11.6640625" style="11" bestFit="1" customWidth="1"/>
    <col min="58" max="58" width="12.44140625" style="11" bestFit="1" customWidth="1"/>
    <col min="59" max="59" width="14.21875" style="11" customWidth="1"/>
    <col min="60" max="60" width="11.44140625" style="11" bestFit="1" customWidth="1"/>
    <col min="61" max="16384" width="8.88671875" style="11"/>
  </cols>
  <sheetData>
    <row r="1" spans="2:59" ht="57" customHeight="1" x14ac:dyDescent="0.3">
      <c r="B1" s="124" t="s">
        <v>136</v>
      </c>
      <c r="C1" s="125"/>
      <c r="D1" s="125"/>
      <c r="E1" s="125"/>
      <c r="F1" s="125"/>
      <c r="G1" s="125"/>
    </row>
    <row r="2" spans="2:59" ht="31.8" customHeight="1" x14ac:dyDescent="0.3">
      <c r="B2" s="51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7"/>
      <c r="U2" s="17"/>
      <c r="V2" s="19"/>
      <c r="W2" s="132" t="s">
        <v>74</v>
      </c>
      <c r="X2" s="132"/>
      <c r="Y2" s="132"/>
      <c r="Z2" s="132"/>
      <c r="AA2" s="132"/>
      <c r="AB2" s="132"/>
      <c r="AC2" s="132"/>
      <c r="AD2" s="132"/>
      <c r="AE2" s="132"/>
      <c r="AF2" s="132"/>
      <c r="AG2" s="17"/>
      <c r="AH2" s="17"/>
      <c r="AI2" s="19"/>
      <c r="AJ2" s="19"/>
      <c r="AK2" s="132" t="s">
        <v>74</v>
      </c>
      <c r="AL2" s="132"/>
      <c r="AM2" s="132"/>
      <c r="AN2" s="132"/>
      <c r="AO2" s="132"/>
      <c r="AP2" s="132"/>
      <c r="AQ2" s="132"/>
      <c r="AR2" s="132"/>
      <c r="AS2" s="132"/>
      <c r="AT2" s="132"/>
      <c r="AU2" s="19"/>
      <c r="AW2" s="132" t="s">
        <v>66</v>
      </c>
      <c r="AX2" s="132"/>
      <c r="AY2" s="132"/>
      <c r="AZ2" s="132"/>
      <c r="BA2" s="132"/>
      <c r="BB2" s="132"/>
      <c r="BC2" s="132"/>
      <c r="BD2" s="132"/>
      <c r="BE2" s="132"/>
      <c r="BF2" s="132"/>
    </row>
    <row r="3" spans="2:59" ht="25.8" x14ac:dyDescent="0.3">
      <c r="B3" s="129" t="s">
        <v>57</v>
      </c>
      <c r="C3" s="130"/>
      <c r="D3" s="130"/>
      <c r="E3" s="130"/>
      <c r="F3" s="130"/>
      <c r="G3" s="131"/>
      <c r="H3" s="46"/>
      <c r="I3" s="46"/>
      <c r="J3" s="132" t="s">
        <v>60</v>
      </c>
      <c r="K3" s="132"/>
      <c r="L3" s="132"/>
      <c r="M3" s="132"/>
      <c r="N3" s="132"/>
      <c r="O3" s="132"/>
      <c r="P3" s="132"/>
      <c r="Q3" s="132"/>
      <c r="R3" s="132"/>
      <c r="S3" s="132"/>
      <c r="T3" s="47"/>
      <c r="U3" s="19"/>
      <c r="V3" s="19"/>
      <c r="W3" s="28">
        <v>1</v>
      </c>
      <c r="X3" s="28">
        <v>2</v>
      </c>
      <c r="Y3" s="28">
        <v>3</v>
      </c>
      <c r="Z3" s="28">
        <v>4</v>
      </c>
      <c r="AA3" s="28">
        <v>5</v>
      </c>
      <c r="AB3" s="28">
        <v>6</v>
      </c>
      <c r="AC3" s="28">
        <v>7</v>
      </c>
      <c r="AD3" s="28">
        <v>8</v>
      </c>
      <c r="AE3" s="28">
        <v>9</v>
      </c>
      <c r="AF3" s="28">
        <v>10</v>
      </c>
      <c r="AG3" s="19"/>
      <c r="AH3" s="17"/>
      <c r="AI3" s="19"/>
      <c r="AJ3" s="19"/>
      <c r="AK3" s="27" t="s">
        <v>26</v>
      </c>
      <c r="AL3" s="27" t="s">
        <v>27</v>
      </c>
      <c r="AM3" s="27" t="s">
        <v>28</v>
      </c>
      <c r="AN3" s="27" t="s">
        <v>29</v>
      </c>
      <c r="AO3" s="27" t="s">
        <v>30</v>
      </c>
      <c r="AP3" s="27" t="s">
        <v>35</v>
      </c>
      <c r="AQ3" s="27" t="s">
        <v>36</v>
      </c>
      <c r="AR3" s="27" t="s">
        <v>37</v>
      </c>
      <c r="AS3" s="27" t="s">
        <v>46</v>
      </c>
      <c r="AT3" s="27" t="s">
        <v>47</v>
      </c>
      <c r="AU3" s="19"/>
      <c r="AV3" s="19"/>
      <c r="AW3" s="27" t="s">
        <v>26</v>
      </c>
      <c r="AX3" s="27" t="s">
        <v>27</v>
      </c>
      <c r="AY3" s="27" t="s">
        <v>28</v>
      </c>
      <c r="AZ3" s="27" t="s">
        <v>29</v>
      </c>
      <c r="BA3" s="27" t="s">
        <v>30</v>
      </c>
      <c r="BB3" s="27" t="s">
        <v>35</v>
      </c>
      <c r="BC3" s="27" t="s">
        <v>36</v>
      </c>
      <c r="BD3" s="27" t="s">
        <v>37</v>
      </c>
      <c r="BE3" s="27" t="s">
        <v>46</v>
      </c>
      <c r="BF3" s="27" t="s">
        <v>47</v>
      </c>
    </row>
    <row r="4" spans="2:59" ht="20.399999999999999" customHeight="1" x14ac:dyDescent="0.3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U4" s="19"/>
      <c r="V4" s="28" t="s">
        <v>24</v>
      </c>
      <c r="W4" s="29">
        <f t="shared" ref="W4:AF5" si="0">AK4</f>
        <v>-105.868974001433</v>
      </c>
      <c r="X4" s="29">
        <f t="shared" si="0"/>
        <v>-81.602941704890796</v>
      </c>
      <c r="Y4" s="29">
        <f t="shared" si="0"/>
        <v>-2.6320660386847301E-3</v>
      </c>
      <c r="Z4" s="29">
        <f t="shared" si="0"/>
        <v>8.4456975707650692E-3</v>
      </c>
      <c r="AA4" s="29">
        <f t="shared" si="0"/>
        <v>116.67492993226701</v>
      </c>
      <c r="AB4" s="29">
        <f t="shared" si="0"/>
        <v>148.58288343282101</v>
      </c>
      <c r="AC4" s="29">
        <f t="shared" si="0"/>
        <v>153.630947485598</v>
      </c>
      <c r="AD4" s="29">
        <f t="shared" si="0"/>
        <v>186.612083053444</v>
      </c>
      <c r="AE4" s="29">
        <f t="shared" si="0"/>
        <v>233.663207510875</v>
      </c>
      <c r="AF4" s="29">
        <f t="shared" si="0"/>
        <v>241.80708544963699</v>
      </c>
      <c r="AG4" s="19"/>
      <c r="AH4" s="17"/>
      <c r="AI4" s="19"/>
      <c r="AJ4" s="28" t="s">
        <v>24</v>
      </c>
      <c r="AK4" s="43">
        <f>'Seleção da Solucao'!C15</f>
        <v>-105.868974001433</v>
      </c>
      <c r="AL4" s="43">
        <f>'Seleção da Solucao'!D15</f>
        <v>-81.602941704890796</v>
      </c>
      <c r="AM4" s="43">
        <f>'Seleção da Solucao'!E15</f>
        <v>-2.6320660386847301E-3</v>
      </c>
      <c r="AN4" s="43">
        <f>'Seleção da Solucao'!F15</f>
        <v>8.4456975707650692E-3</v>
      </c>
      <c r="AO4" s="43">
        <f>'Seleção da Solucao'!G15</f>
        <v>116.67492993226701</v>
      </c>
      <c r="AP4" s="43">
        <f>'Seleção da Solucao'!H15</f>
        <v>148.58288343282101</v>
      </c>
      <c r="AQ4" s="43">
        <f>'Seleção da Solucao'!I15</f>
        <v>153.630947485598</v>
      </c>
      <c r="AR4" s="43">
        <f>'Seleção da Solucao'!J15</f>
        <v>186.612083053444</v>
      </c>
      <c r="AS4" s="43">
        <f>'Seleção da Solucao'!K15</f>
        <v>233.663207510875</v>
      </c>
      <c r="AT4" s="43">
        <f>'Seleção da Solucao'!L15</f>
        <v>241.80708544963699</v>
      </c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</row>
    <row r="5" spans="2:59" ht="18.600000000000001" customHeight="1" x14ac:dyDescent="0.3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7"/>
      <c r="U5" s="19"/>
      <c r="V5" s="28" t="s">
        <v>25</v>
      </c>
      <c r="W5" s="29">
        <f t="shared" si="0"/>
        <v>-346.998872208595</v>
      </c>
      <c r="X5" s="29">
        <f t="shared" si="0"/>
        <v>-170.58885406879901</v>
      </c>
      <c r="Y5" s="29">
        <f t="shared" si="0"/>
        <v>-3.8687174553721102E-4</v>
      </c>
      <c r="Z5" s="29">
        <f t="shared" si="0"/>
        <v>2.1595252692439598E-3</v>
      </c>
      <c r="AA5" s="29">
        <f t="shared" si="0"/>
        <v>-43.988689406270304</v>
      </c>
      <c r="AB5" s="29">
        <f t="shared" si="0"/>
        <v>3.72029819806149</v>
      </c>
      <c r="AC5" s="29">
        <f t="shared" si="0"/>
        <v>108.071517188535</v>
      </c>
      <c r="AD5" s="29">
        <f t="shared" si="0"/>
        <v>29.874041345165299</v>
      </c>
      <c r="AE5" s="29">
        <f t="shared" si="0"/>
        <v>252.136016581143</v>
      </c>
      <c r="AF5" s="29">
        <f t="shared" si="0"/>
        <v>293.587462091737</v>
      </c>
      <c r="AG5" s="45" t="s">
        <v>34</v>
      </c>
      <c r="AH5" s="17"/>
      <c r="AI5" s="19"/>
      <c r="AJ5" s="28" t="s">
        <v>25</v>
      </c>
      <c r="AK5" s="43">
        <f>'Seleção da Solucao'!C16</f>
        <v>-346.998872208595</v>
      </c>
      <c r="AL5" s="43">
        <f>'Seleção da Solucao'!D16</f>
        <v>-170.58885406879901</v>
      </c>
      <c r="AM5" s="43">
        <f>'Seleção da Solucao'!E16</f>
        <v>-3.8687174553721102E-4</v>
      </c>
      <c r="AN5" s="43">
        <f>'Seleção da Solucao'!F16</f>
        <v>2.1595252692439598E-3</v>
      </c>
      <c r="AO5" s="43">
        <f>'Seleção da Solucao'!G16</f>
        <v>-43.988689406270304</v>
      </c>
      <c r="AP5" s="43">
        <f>'Seleção da Solucao'!H16</f>
        <v>3.72029819806149</v>
      </c>
      <c r="AQ5" s="43">
        <f>'Seleção da Solucao'!I16</f>
        <v>108.071517188535</v>
      </c>
      <c r="AR5" s="43">
        <f>'Seleção da Solucao'!J16</f>
        <v>29.874041345165299</v>
      </c>
      <c r="AS5" s="43">
        <f>'Seleção da Solucao'!K16</f>
        <v>252.136016581143</v>
      </c>
      <c r="AT5" s="43">
        <f>'Seleção da Solucao'!L16</f>
        <v>293.587462091737</v>
      </c>
      <c r="AU5" s="19"/>
      <c r="AV5" s="17"/>
    </row>
    <row r="6" spans="2:59" ht="35.4" customHeight="1" x14ac:dyDescent="0.3">
      <c r="B6" s="133" t="s">
        <v>52</v>
      </c>
      <c r="C6" s="134"/>
      <c r="D6" s="134"/>
      <c r="E6" s="134"/>
      <c r="F6" s="135"/>
      <c r="G6" s="52">
        <v>30</v>
      </c>
      <c r="H6" s="19"/>
      <c r="I6" s="39" t="s">
        <v>59</v>
      </c>
      <c r="J6" s="36">
        <f t="shared" ref="J6:S6" si="1">SUM(J10:J29)</f>
        <v>5</v>
      </c>
      <c r="K6" s="36">
        <f t="shared" si="1"/>
        <v>1</v>
      </c>
      <c r="L6" s="36">
        <f t="shared" si="1"/>
        <v>0</v>
      </c>
      <c r="M6" s="36">
        <f t="shared" si="1"/>
        <v>0</v>
      </c>
      <c r="N6" s="36">
        <f t="shared" si="1"/>
        <v>2</v>
      </c>
      <c r="O6" s="36">
        <f t="shared" si="1"/>
        <v>4</v>
      </c>
      <c r="P6" s="36">
        <f t="shared" si="1"/>
        <v>1</v>
      </c>
      <c r="Q6" s="36">
        <f t="shared" si="1"/>
        <v>3</v>
      </c>
      <c r="R6" s="36">
        <f t="shared" si="1"/>
        <v>2</v>
      </c>
      <c r="S6" s="36">
        <f t="shared" si="1"/>
        <v>2</v>
      </c>
      <c r="T6" s="39">
        <f>SUM(J6:S6)</f>
        <v>20</v>
      </c>
      <c r="U6" s="19"/>
      <c r="V6" s="28" t="s">
        <v>61</v>
      </c>
      <c r="W6" s="42">
        <f t="shared" ref="W6:AF6" si="2">SQRT((W$4-$F30)^2+(W$5-$G30)^2)</f>
        <v>362.7898247886136</v>
      </c>
      <c r="X6" s="42">
        <f t="shared" si="2"/>
        <v>189.1020814993791</v>
      </c>
      <c r="Y6" s="42">
        <f t="shared" si="2"/>
        <v>2.6603461014485571E-3</v>
      </c>
      <c r="Z6" s="42">
        <f t="shared" si="2"/>
        <v>8.7174168677039993E-3</v>
      </c>
      <c r="AA6" s="42">
        <f t="shared" si="2"/>
        <v>124.6917963234981</v>
      </c>
      <c r="AB6" s="42">
        <f t="shared" si="2"/>
        <v>148.62945154946169</v>
      </c>
      <c r="AC6" s="42">
        <f t="shared" si="2"/>
        <v>187.83482332292482</v>
      </c>
      <c r="AD6" s="42">
        <f t="shared" si="2"/>
        <v>188.9881686451248</v>
      </c>
      <c r="AE6" s="42">
        <f t="shared" si="2"/>
        <v>343.76018588788992</v>
      </c>
      <c r="AF6" s="42">
        <f t="shared" si="2"/>
        <v>380.34755746700296</v>
      </c>
      <c r="AG6" s="41">
        <f>MIN(W6:AF6)</f>
        <v>2.6603461014485571E-3</v>
      </c>
      <c r="AH6" s="17"/>
      <c r="AI6" s="19"/>
      <c r="AJ6" s="28" t="s">
        <v>61</v>
      </c>
      <c r="AK6" s="42">
        <f t="shared" ref="AK6:AT6" si="3">J30*SQRT((AK$4-$F30)^2+(AK$5-$G30)^2)</f>
        <v>362.7898247886136</v>
      </c>
      <c r="AL6" s="42">
        <f t="shared" si="3"/>
        <v>189.1020814993791</v>
      </c>
      <c r="AM6" s="42">
        <f t="shared" si="3"/>
        <v>2.6603461014485571E-3</v>
      </c>
      <c r="AN6" s="42">
        <f t="shared" si="3"/>
        <v>8.7174168677039993E-3</v>
      </c>
      <c r="AO6" s="42">
        <f t="shared" si="3"/>
        <v>124.6917963234981</v>
      </c>
      <c r="AP6" s="42">
        <f t="shared" si="3"/>
        <v>148.62945154946169</v>
      </c>
      <c r="AQ6" s="42">
        <f t="shared" si="3"/>
        <v>187.83482332292482</v>
      </c>
      <c r="AR6" s="42">
        <f t="shared" si="3"/>
        <v>188.9881686451248</v>
      </c>
      <c r="AS6" s="42">
        <f t="shared" si="3"/>
        <v>343.76018588788992</v>
      </c>
      <c r="AT6" s="42">
        <f t="shared" si="3"/>
        <v>380.34755746700296</v>
      </c>
      <c r="AU6" s="19"/>
      <c r="AV6" s="28" t="s">
        <v>64</v>
      </c>
      <c r="AW6" s="42">
        <f t="shared" ref="AW6:BF6" si="4">IF(J6&gt;0, AK6*$E$34,0)</f>
        <v>12252.181869795144</v>
      </c>
      <c r="AX6" s="42">
        <f t="shared" si="4"/>
        <v>6386.3783826826175</v>
      </c>
      <c r="AY6" s="42">
        <f t="shared" si="4"/>
        <v>0</v>
      </c>
      <c r="AZ6" s="42">
        <f t="shared" si="4"/>
        <v>0</v>
      </c>
      <c r="BA6" s="42">
        <f t="shared" si="4"/>
        <v>4211.1064363977757</v>
      </c>
      <c r="BB6" s="42">
        <f t="shared" si="4"/>
        <v>5019.5318257698409</v>
      </c>
      <c r="BC6" s="42">
        <f t="shared" si="4"/>
        <v>6343.5803861761015</v>
      </c>
      <c r="BD6" s="42">
        <f t="shared" si="4"/>
        <v>6382.5313039823141</v>
      </c>
      <c r="BE6" s="42">
        <f t="shared" si="4"/>
        <v>11609.510601757109</v>
      </c>
      <c r="BF6" s="42">
        <f t="shared" si="4"/>
        <v>12845.143742753449</v>
      </c>
      <c r="BG6" s="56">
        <f>SUM(AW6:BF6)</f>
        <v>65049.964549314347</v>
      </c>
    </row>
    <row r="7" spans="2:59" s="53" customFormat="1" ht="7.8" customHeight="1" x14ac:dyDescent="0.3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7"/>
      <c r="AI7" s="47"/>
      <c r="AJ7" s="48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</row>
    <row r="8" spans="2:59" s="12" customFormat="1" ht="25.2" customHeight="1" x14ac:dyDescent="0.3">
      <c r="B8" s="47"/>
      <c r="C8" s="47"/>
      <c r="D8" s="47"/>
      <c r="E8" s="47"/>
      <c r="F8" s="47"/>
      <c r="G8" s="4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32" t="s">
        <v>62</v>
      </c>
      <c r="X8" s="132"/>
      <c r="Y8" s="132"/>
      <c r="Z8" s="132"/>
      <c r="AA8" s="132"/>
      <c r="AB8" s="132"/>
      <c r="AC8" s="132"/>
      <c r="AD8" s="132"/>
      <c r="AE8" s="132"/>
      <c r="AF8" s="132"/>
      <c r="AG8" s="17"/>
      <c r="AH8" s="17"/>
      <c r="AI8" s="17"/>
      <c r="AJ8" s="17"/>
      <c r="AK8" s="132" t="s">
        <v>63</v>
      </c>
      <c r="AL8" s="132"/>
      <c r="AM8" s="132"/>
      <c r="AN8" s="132"/>
      <c r="AO8" s="132"/>
      <c r="AP8" s="132"/>
      <c r="AQ8" s="132"/>
      <c r="AR8" s="132"/>
      <c r="AS8" s="132"/>
      <c r="AT8" s="132"/>
      <c r="AU8" s="17"/>
      <c r="AV8" s="17"/>
      <c r="AW8" s="132" t="s">
        <v>67</v>
      </c>
      <c r="AX8" s="132"/>
      <c r="AY8" s="132"/>
      <c r="AZ8" s="132"/>
      <c r="BA8" s="132"/>
      <c r="BB8" s="132"/>
      <c r="BC8" s="132"/>
      <c r="BD8" s="132"/>
      <c r="BE8" s="132"/>
      <c r="BF8" s="132"/>
    </row>
    <row r="9" spans="2:59" ht="28.8" x14ac:dyDescent="0.3">
      <c r="B9" s="26" t="s">
        <v>55</v>
      </c>
      <c r="C9" s="26" t="s">
        <v>53</v>
      </c>
      <c r="D9" s="26" t="s">
        <v>54</v>
      </c>
      <c r="E9" s="26" t="s">
        <v>50</v>
      </c>
      <c r="F9" s="26" t="s">
        <v>24</v>
      </c>
      <c r="G9" s="26" t="s">
        <v>25</v>
      </c>
      <c r="H9" s="19"/>
      <c r="I9" s="30" t="s">
        <v>51</v>
      </c>
      <c r="J9" s="26">
        <v>1</v>
      </c>
      <c r="K9" s="26">
        <v>2</v>
      </c>
      <c r="L9" s="26">
        <v>3</v>
      </c>
      <c r="M9" s="26">
        <v>4</v>
      </c>
      <c r="N9" s="26">
        <v>5</v>
      </c>
      <c r="O9" s="26">
        <v>6</v>
      </c>
      <c r="P9" s="26">
        <v>7</v>
      </c>
      <c r="Q9" s="26">
        <v>8</v>
      </c>
      <c r="R9" s="26">
        <v>9</v>
      </c>
      <c r="S9" s="26">
        <v>10</v>
      </c>
      <c r="T9" s="39" t="s">
        <v>58</v>
      </c>
      <c r="U9" s="19"/>
      <c r="V9" s="30" t="s">
        <v>51</v>
      </c>
      <c r="W9" s="26">
        <v>1</v>
      </c>
      <c r="X9" s="26">
        <v>2</v>
      </c>
      <c r="Y9" s="26">
        <v>3</v>
      </c>
      <c r="Z9" s="26">
        <v>4</v>
      </c>
      <c r="AA9" s="26">
        <v>5</v>
      </c>
      <c r="AB9" s="26">
        <v>6</v>
      </c>
      <c r="AC9" s="26">
        <v>7</v>
      </c>
      <c r="AD9" s="26">
        <v>8</v>
      </c>
      <c r="AE9" s="26">
        <v>9</v>
      </c>
      <c r="AF9" s="26">
        <v>10</v>
      </c>
      <c r="AG9" s="45" t="s">
        <v>34</v>
      </c>
      <c r="AH9" s="31" t="s">
        <v>69</v>
      </c>
      <c r="AI9" s="19"/>
      <c r="AJ9" s="30" t="s">
        <v>51</v>
      </c>
      <c r="AK9" s="26">
        <v>1</v>
      </c>
      <c r="AL9" s="26">
        <v>2</v>
      </c>
      <c r="AM9" s="26">
        <v>3</v>
      </c>
      <c r="AN9" s="26">
        <v>4</v>
      </c>
      <c r="AO9" s="26">
        <v>5</v>
      </c>
      <c r="AP9" s="26">
        <v>6</v>
      </c>
      <c r="AQ9" s="26">
        <v>7</v>
      </c>
      <c r="AR9" s="26">
        <v>8</v>
      </c>
      <c r="AS9" s="26">
        <v>9</v>
      </c>
      <c r="AT9" s="26">
        <v>10</v>
      </c>
      <c r="AU9" s="19"/>
      <c r="AV9" s="30" t="s">
        <v>51</v>
      </c>
      <c r="AW9" s="26">
        <v>1</v>
      </c>
      <c r="AX9" s="26">
        <v>2</v>
      </c>
      <c r="AY9" s="26">
        <v>3</v>
      </c>
      <c r="AZ9" s="26">
        <v>4</v>
      </c>
      <c r="BA9" s="26">
        <v>5</v>
      </c>
      <c r="BB9" s="26">
        <v>6</v>
      </c>
      <c r="BC9" s="26">
        <v>7</v>
      </c>
      <c r="BD9" s="26">
        <v>8</v>
      </c>
      <c r="BE9" s="26">
        <v>9</v>
      </c>
      <c r="BF9" s="26">
        <v>10</v>
      </c>
    </row>
    <row r="10" spans="2:59" ht="15.6" x14ac:dyDescent="0.3">
      <c r="B10" s="32">
        <v>1</v>
      </c>
      <c r="C10" s="33" t="s">
        <v>4</v>
      </c>
      <c r="D10" s="33" t="s">
        <v>2</v>
      </c>
      <c r="E10" s="35" t="s">
        <v>3</v>
      </c>
      <c r="F10" s="34">
        <v>138.75050329929246</v>
      </c>
      <c r="G10" s="34">
        <v>0.99463511999996768</v>
      </c>
      <c r="H10" s="19"/>
      <c r="I10" s="26">
        <v>1</v>
      </c>
      <c r="J10" s="25">
        <f t="shared" ref="J10:J29" si="5">IF(W10=$AG10,1,0)</f>
        <v>0</v>
      </c>
      <c r="K10" s="25">
        <f t="shared" ref="K10:K29" si="6">IF(X10=$AG10,1,0)</f>
        <v>0</v>
      </c>
      <c r="L10" s="25">
        <f t="shared" ref="L10:L29" si="7">IF(Y10=$AG10,1,0)</f>
        <v>0</v>
      </c>
      <c r="M10" s="25">
        <f t="shared" ref="M10:M29" si="8">IF(Z10=$AG10,1,0)</f>
        <v>0</v>
      </c>
      <c r="N10" s="25">
        <f t="shared" ref="N10:N29" si="9">IF(AA10=$AG10,1,0)</f>
        <v>0</v>
      </c>
      <c r="O10" s="25">
        <f t="shared" ref="O10:O29" si="10">IF(AB10=$AG10,1,0)</f>
        <v>1</v>
      </c>
      <c r="P10" s="25">
        <f t="shared" ref="P10:P29" si="11">IF(AC10=$AG10,1,0)</f>
        <v>0</v>
      </c>
      <c r="Q10" s="25">
        <f t="shared" ref="Q10:Q29" si="12">IF(AD10=$AG10,1,0)</f>
        <v>0</v>
      </c>
      <c r="R10" s="25">
        <f t="shared" ref="R10:R29" si="13">IF(AE10=$AG10,1,0)</f>
        <v>0</v>
      </c>
      <c r="S10" s="25">
        <f t="shared" ref="S10:S29" si="14">IF(AF10=$AG10,1,0)</f>
        <v>0</v>
      </c>
      <c r="T10" s="37">
        <f t="shared" ref="T10:T29" si="15">SUM(J10:S10)</f>
        <v>1</v>
      </c>
      <c r="U10" s="19"/>
      <c r="V10" s="26">
        <v>1</v>
      </c>
      <c r="W10" s="44">
        <f t="shared" ref="W10:W29" si="16">SQRT((W$4-$F10)^2+(W$5-$G10)^2)</f>
        <v>425.36827551868157</v>
      </c>
      <c r="X10" s="44">
        <f t="shared" ref="X10:AB25" si="17">SQRT((X$4-$F10)^2+(X$5-$G10)^2)</f>
        <v>279.278596543692</v>
      </c>
      <c r="Y10" s="44">
        <f>SQRT((Y$4-$F10)^2+(Y$5-$G10)^2)</f>
        <v>138.75670305420911</v>
      </c>
      <c r="Z10" s="44">
        <f t="shared" si="17"/>
        <v>138.74560733718957</v>
      </c>
      <c r="AA10" s="44">
        <f>SQRT((AA$4-$F10)^2+(AA$5-$G10)^2)</f>
        <v>50.108187204474604</v>
      </c>
      <c r="AB10" s="44">
        <f>SQRT((AB$4-$F10)^2+(AB$5-$G10)^2)</f>
        <v>10.203182753695762</v>
      </c>
      <c r="AC10" s="44">
        <f t="shared" ref="AC10:AF25" si="18">SQRT((AC$4-$F10)^2+(AC$5-$G10)^2)</f>
        <v>108.10590313530854</v>
      </c>
      <c r="AD10" s="44">
        <f t="shared" si="18"/>
        <v>55.899471558156307</v>
      </c>
      <c r="AE10" s="44">
        <f>SQRT((AE$4-$F10)^2+(AE$5-$G10)^2)</f>
        <v>268.47795980855994</v>
      </c>
      <c r="AF10" s="44">
        <f>SQRT((AF$4-$F10)^2+(AF$5-$G10)^2)</f>
        <v>310.21157541236846</v>
      </c>
      <c r="AG10" s="40">
        <f t="shared" ref="AG10:AG29" si="19">MIN(W10:AF10)</f>
        <v>10.203182753695762</v>
      </c>
      <c r="AH10" s="57">
        <f t="shared" ref="AH10:AH29" si="20">IF(AG10&gt;$G$6,(AG10-$G$6)*SUM(W10:AF10),0)</f>
        <v>0</v>
      </c>
      <c r="AI10" s="19"/>
      <c r="AJ10" s="26">
        <v>1</v>
      </c>
      <c r="AK10" s="24">
        <f t="shared" ref="AK10:AK29" si="21">J10*SQRT((AK$4-$F10)^2+(AK$5-$G10)^2)</f>
        <v>0</v>
      </c>
      <c r="AL10" s="24">
        <f t="shared" ref="AL10:AL29" si="22">K10*SQRT((AL$4-$F10)^2+(AL$5-$G10)^2)</f>
        <v>0</v>
      </c>
      <c r="AM10" s="24">
        <f t="shared" ref="AM10:AM29" si="23">L10*SQRT((AM$4-$F10)^2+(AM$5-$G10)^2)</f>
        <v>0</v>
      </c>
      <c r="AN10" s="24">
        <f t="shared" ref="AN10:AN29" si="24">M10*SQRT((AN$4-$F10)^2+(AN$5-$G10)^2)</f>
        <v>0</v>
      </c>
      <c r="AO10" s="24">
        <f t="shared" ref="AO10:AO29" si="25">N10*SQRT((AO$4-$F10)^2+(AO$5-$G10)^2)</f>
        <v>0</v>
      </c>
      <c r="AP10" s="24">
        <f t="shared" ref="AP10:AP29" si="26">O10*SQRT((AP$4-$F10)^2+(AP$5-$G10)^2)</f>
        <v>10.203182753695762</v>
      </c>
      <c r="AQ10" s="24">
        <f t="shared" ref="AQ10:AQ29" si="27">P10*SQRT((AQ$4-$F10)^2+(AQ$5-$G10)^2)</f>
        <v>0</v>
      </c>
      <c r="AR10" s="24">
        <f t="shared" ref="AR10:AR29" si="28">Q10*SQRT((AR$4-$F10)^2+(AR$5-$G10)^2)</f>
        <v>0</v>
      </c>
      <c r="AS10" s="24">
        <f t="shared" ref="AS10:AS29" si="29">R10*SQRT((AS$4-$F10)^2+(AS$5-$G10)^2)</f>
        <v>0</v>
      </c>
      <c r="AT10" s="24">
        <f t="shared" ref="AT10:AT29" si="30">S10*SQRT((AT$4-$F10)^2+(AT$5-$G10)^2)</f>
        <v>0</v>
      </c>
      <c r="AU10" s="19"/>
      <c r="AV10" s="26">
        <v>1</v>
      </c>
      <c r="AW10" s="23">
        <f t="shared" ref="AW10:AW29" si="31">AK10*$E$33</f>
        <v>0</v>
      </c>
      <c r="AX10" s="23">
        <f t="shared" ref="AX10:AX29" si="32">AL10*$E$33</f>
        <v>0</v>
      </c>
      <c r="AY10" s="23">
        <f t="shared" ref="AY10:AY29" si="33">AM10*$E$33</f>
        <v>0</v>
      </c>
      <c r="AZ10" s="23">
        <f t="shared" ref="AZ10:AZ29" si="34">AN10*$E$33</f>
        <v>0</v>
      </c>
      <c r="BA10" s="23">
        <f t="shared" ref="BA10:BA29" si="35">AO10*$E$33</f>
        <v>0</v>
      </c>
      <c r="BB10" s="23">
        <f t="shared" ref="BB10:BB29" si="36">AP10*$E$33</f>
        <v>202.84326270014211</v>
      </c>
      <c r="BC10" s="23">
        <f t="shared" ref="BC10:BC29" si="37">AQ10*$E$33</f>
        <v>0</v>
      </c>
      <c r="BD10" s="23">
        <f t="shared" ref="BD10:BD29" si="38">AR10*$E$33</f>
        <v>0</v>
      </c>
      <c r="BE10" s="23">
        <f t="shared" ref="BE10:BE29" si="39">AS10*$E$33</f>
        <v>0</v>
      </c>
      <c r="BF10" s="23">
        <f t="shared" ref="BF10:BF29" si="40">AT10*$E$33</f>
        <v>0</v>
      </c>
    </row>
    <row r="11" spans="2:59" ht="15.6" x14ac:dyDescent="0.3">
      <c r="B11" s="32">
        <v>2</v>
      </c>
      <c r="C11" s="33" t="s">
        <v>4</v>
      </c>
      <c r="D11" s="33" t="s">
        <v>2</v>
      </c>
      <c r="E11" s="35" t="s">
        <v>5</v>
      </c>
      <c r="F11" s="34">
        <v>187.15555025761509</v>
      </c>
      <c r="G11" s="34">
        <v>25.742837039999788</v>
      </c>
      <c r="H11" s="19"/>
      <c r="I11" s="26">
        <v>2</v>
      </c>
      <c r="J11" s="25">
        <f t="shared" si="5"/>
        <v>0</v>
      </c>
      <c r="K11" s="25">
        <f t="shared" si="6"/>
        <v>0</v>
      </c>
      <c r="L11" s="25">
        <f t="shared" si="7"/>
        <v>0</v>
      </c>
      <c r="M11" s="25">
        <f t="shared" si="8"/>
        <v>0</v>
      </c>
      <c r="N11" s="25">
        <f t="shared" si="9"/>
        <v>0</v>
      </c>
      <c r="O11" s="25">
        <f t="shared" si="10"/>
        <v>0</v>
      </c>
      <c r="P11" s="25">
        <f t="shared" si="11"/>
        <v>0</v>
      </c>
      <c r="Q11" s="25">
        <f t="shared" si="12"/>
        <v>1</v>
      </c>
      <c r="R11" s="25">
        <f t="shared" si="13"/>
        <v>0</v>
      </c>
      <c r="S11" s="25">
        <f t="shared" si="14"/>
        <v>0</v>
      </c>
      <c r="T11" s="38">
        <f t="shared" si="15"/>
        <v>1</v>
      </c>
      <c r="U11" s="19"/>
      <c r="V11" s="26">
        <v>2</v>
      </c>
      <c r="W11" s="44">
        <f t="shared" si="16"/>
        <v>474.13052383368597</v>
      </c>
      <c r="X11" s="44">
        <f t="shared" si="17"/>
        <v>332.8321798378293</v>
      </c>
      <c r="Y11" s="44">
        <f t="shared" si="17"/>
        <v>188.92035038095889</v>
      </c>
      <c r="Z11" s="44">
        <f t="shared" si="17"/>
        <v>188.9090289640109</v>
      </c>
      <c r="AA11" s="44">
        <f t="shared" si="17"/>
        <v>99.146374729350214</v>
      </c>
      <c r="AB11" s="44">
        <f t="shared" si="17"/>
        <v>44.416695543694502</v>
      </c>
      <c r="AC11" s="44">
        <f t="shared" si="18"/>
        <v>88.89269129698657</v>
      </c>
      <c r="AD11" s="44">
        <f t="shared" si="18"/>
        <v>4.1667980048266795</v>
      </c>
      <c r="AE11" s="44">
        <f t="shared" si="18"/>
        <v>231.12082105672565</v>
      </c>
      <c r="AF11" s="44">
        <f t="shared" si="18"/>
        <v>273.36337257933894</v>
      </c>
      <c r="AG11" s="40">
        <f t="shared" si="19"/>
        <v>4.1667980048266795</v>
      </c>
      <c r="AH11" s="57">
        <f t="shared" si="20"/>
        <v>0</v>
      </c>
      <c r="AI11" s="19"/>
      <c r="AJ11" s="26">
        <v>2</v>
      </c>
      <c r="AK11" s="24">
        <f t="shared" si="21"/>
        <v>0</v>
      </c>
      <c r="AL11" s="24">
        <f t="shared" si="22"/>
        <v>0</v>
      </c>
      <c r="AM11" s="24">
        <f t="shared" si="23"/>
        <v>0</v>
      </c>
      <c r="AN11" s="24">
        <f t="shared" si="24"/>
        <v>0</v>
      </c>
      <c r="AO11" s="24">
        <f t="shared" si="25"/>
        <v>0</v>
      </c>
      <c r="AP11" s="24">
        <f t="shared" si="26"/>
        <v>0</v>
      </c>
      <c r="AQ11" s="24">
        <f t="shared" si="27"/>
        <v>0</v>
      </c>
      <c r="AR11" s="24">
        <f t="shared" si="28"/>
        <v>4.1667980048266795</v>
      </c>
      <c r="AS11" s="24">
        <f t="shared" si="29"/>
        <v>0</v>
      </c>
      <c r="AT11" s="24">
        <f t="shared" si="30"/>
        <v>0</v>
      </c>
      <c r="AU11" s="19"/>
      <c r="AV11" s="26">
        <v>2</v>
      </c>
      <c r="AW11" s="23">
        <f t="shared" si="31"/>
        <v>0</v>
      </c>
      <c r="AX11" s="23">
        <f t="shared" si="32"/>
        <v>0</v>
      </c>
      <c r="AY11" s="23">
        <f t="shared" si="33"/>
        <v>0</v>
      </c>
      <c r="AZ11" s="23">
        <f t="shared" si="34"/>
        <v>0</v>
      </c>
      <c r="BA11" s="23">
        <f t="shared" si="35"/>
        <v>0</v>
      </c>
      <c r="BB11" s="23">
        <f t="shared" si="36"/>
        <v>0</v>
      </c>
      <c r="BC11" s="23">
        <f t="shared" si="37"/>
        <v>0</v>
      </c>
      <c r="BD11" s="23">
        <f t="shared" si="38"/>
        <v>82.837573599800336</v>
      </c>
      <c r="BE11" s="23">
        <f t="shared" si="39"/>
        <v>0</v>
      </c>
      <c r="BF11" s="23">
        <f t="shared" si="40"/>
        <v>0</v>
      </c>
    </row>
    <row r="12" spans="2:59" ht="15.6" x14ac:dyDescent="0.3">
      <c r="B12" s="32">
        <v>3</v>
      </c>
      <c r="C12" s="33" t="s">
        <v>4</v>
      </c>
      <c r="D12" s="33" t="s">
        <v>2</v>
      </c>
      <c r="E12" s="35" t="s">
        <v>17</v>
      </c>
      <c r="F12" s="34">
        <v>197.31262144035065</v>
      </c>
      <c r="G12" s="34">
        <v>36.618670370400125</v>
      </c>
      <c r="H12" s="19"/>
      <c r="I12" s="26">
        <v>3</v>
      </c>
      <c r="J12" s="25">
        <f t="shared" si="5"/>
        <v>0</v>
      </c>
      <c r="K12" s="25">
        <f t="shared" si="6"/>
        <v>0</v>
      </c>
      <c r="L12" s="25">
        <f t="shared" si="7"/>
        <v>0</v>
      </c>
      <c r="M12" s="25">
        <f t="shared" si="8"/>
        <v>0</v>
      </c>
      <c r="N12" s="25">
        <f t="shared" si="9"/>
        <v>0</v>
      </c>
      <c r="O12" s="25">
        <f t="shared" si="10"/>
        <v>0</v>
      </c>
      <c r="P12" s="25">
        <f t="shared" si="11"/>
        <v>0</v>
      </c>
      <c r="Q12" s="25">
        <f t="shared" si="12"/>
        <v>1</v>
      </c>
      <c r="R12" s="25">
        <f t="shared" si="13"/>
        <v>0</v>
      </c>
      <c r="S12" s="25">
        <f t="shared" si="14"/>
        <v>0</v>
      </c>
      <c r="T12" s="38">
        <f t="shared" si="15"/>
        <v>1</v>
      </c>
      <c r="U12" s="19"/>
      <c r="V12" s="26">
        <v>3</v>
      </c>
      <c r="W12" s="44">
        <f t="shared" si="16"/>
        <v>488.95960854550401</v>
      </c>
      <c r="X12" s="44">
        <f t="shared" si="17"/>
        <v>347.46057265371633</v>
      </c>
      <c r="Y12" s="44">
        <f t="shared" si="17"/>
        <v>200.68449023179201</v>
      </c>
      <c r="Z12" s="44">
        <f t="shared" si="17"/>
        <v>200.67313380721734</v>
      </c>
      <c r="AA12" s="44">
        <f t="shared" si="17"/>
        <v>114.0174712134875</v>
      </c>
      <c r="AB12" s="44">
        <f t="shared" si="17"/>
        <v>58.79532513620606</v>
      </c>
      <c r="AC12" s="44">
        <f t="shared" si="18"/>
        <v>83.747226568437256</v>
      </c>
      <c r="AD12" s="44">
        <f t="shared" si="18"/>
        <v>12.648776322542155</v>
      </c>
      <c r="AE12" s="44">
        <f t="shared" si="18"/>
        <v>218.56141385293012</v>
      </c>
      <c r="AF12" s="44">
        <f t="shared" si="18"/>
        <v>260.79247927460921</v>
      </c>
      <c r="AG12" s="40">
        <f t="shared" si="19"/>
        <v>12.648776322542155</v>
      </c>
      <c r="AH12" s="57">
        <f t="shared" si="20"/>
        <v>0</v>
      </c>
      <c r="AI12" s="19"/>
      <c r="AJ12" s="26">
        <v>3</v>
      </c>
      <c r="AK12" s="24">
        <f t="shared" si="21"/>
        <v>0</v>
      </c>
      <c r="AL12" s="24">
        <f t="shared" si="22"/>
        <v>0</v>
      </c>
      <c r="AM12" s="24">
        <f t="shared" si="23"/>
        <v>0</v>
      </c>
      <c r="AN12" s="24">
        <f t="shared" si="24"/>
        <v>0</v>
      </c>
      <c r="AO12" s="24">
        <f t="shared" si="25"/>
        <v>0</v>
      </c>
      <c r="AP12" s="24">
        <f t="shared" si="26"/>
        <v>0</v>
      </c>
      <c r="AQ12" s="24">
        <f t="shared" si="27"/>
        <v>0</v>
      </c>
      <c r="AR12" s="24">
        <f t="shared" si="28"/>
        <v>12.648776322542155</v>
      </c>
      <c r="AS12" s="24">
        <f t="shared" si="29"/>
        <v>0</v>
      </c>
      <c r="AT12" s="24">
        <f t="shared" si="30"/>
        <v>0</v>
      </c>
      <c r="AU12" s="19"/>
      <c r="AV12" s="26">
        <v>3</v>
      </c>
      <c r="AW12" s="23">
        <f t="shared" si="31"/>
        <v>0</v>
      </c>
      <c r="AX12" s="23">
        <f t="shared" si="32"/>
        <v>0</v>
      </c>
      <c r="AY12" s="23">
        <f t="shared" si="33"/>
        <v>0</v>
      </c>
      <c r="AZ12" s="23">
        <f t="shared" si="34"/>
        <v>0</v>
      </c>
      <c r="BA12" s="23">
        <f t="shared" si="35"/>
        <v>0</v>
      </c>
      <c r="BB12" s="23">
        <f t="shared" si="36"/>
        <v>0</v>
      </c>
      <c r="BC12" s="23">
        <f t="shared" si="37"/>
        <v>0</v>
      </c>
      <c r="BD12" s="23">
        <f t="shared" si="38"/>
        <v>251.46261910279023</v>
      </c>
      <c r="BE12" s="23">
        <f t="shared" si="39"/>
        <v>0</v>
      </c>
      <c r="BF12" s="23">
        <f t="shared" si="40"/>
        <v>0</v>
      </c>
    </row>
    <row r="13" spans="2:59" ht="15.6" x14ac:dyDescent="0.3">
      <c r="B13" s="32">
        <v>4</v>
      </c>
      <c r="C13" s="33" t="s">
        <v>4</v>
      </c>
      <c r="D13" s="33" t="s">
        <v>2</v>
      </c>
      <c r="E13" s="35" t="s">
        <v>6</v>
      </c>
      <c r="F13" s="34">
        <v>145.3292280110459</v>
      </c>
      <c r="G13" s="34">
        <v>-52.870402627200185</v>
      </c>
      <c r="H13" s="19"/>
      <c r="I13" s="26">
        <v>4</v>
      </c>
      <c r="J13" s="25">
        <f t="shared" si="5"/>
        <v>0</v>
      </c>
      <c r="K13" s="25">
        <f t="shared" si="6"/>
        <v>0</v>
      </c>
      <c r="L13" s="25">
        <f t="shared" si="7"/>
        <v>0</v>
      </c>
      <c r="M13" s="25">
        <f t="shared" si="8"/>
        <v>0</v>
      </c>
      <c r="N13" s="25">
        <f t="shared" si="9"/>
        <v>1</v>
      </c>
      <c r="O13" s="25">
        <f t="shared" si="10"/>
        <v>0</v>
      </c>
      <c r="P13" s="25">
        <f t="shared" si="11"/>
        <v>0</v>
      </c>
      <c r="Q13" s="25">
        <f t="shared" si="12"/>
        <v>0</v>
      </c>
      <c r="R13" s="25">
        <f t="shared" si="13"/>
        <v>0</v>
      </c>
      <c r="S13" s="25">
        <f t="shared" si="14"/>
        <v>0</v>
      </c>
      <c r="T13" s="38">
        <f t="shared" si="15"/>
        <v>1</v>
      </c>
      <c r="U13" s="19"/>
      <c r="V13" s="26">
        <v>4</v>
      </c>
      <c r="W13" s="44">
        <f t="shared" si="16"/>
        <v>386.79722505803431</v>
      </c>
      <c r="X13" s="44">
        <f t="shared" si="17"/>
        <v>255.64788960949934</v>
      </c>
      <c r="Y13" s="44">
        <f t="shared" si="17"/>
        <v>154.64988884395393</v>
      </c>
      <c r="Z13" s="44">
        <f t="shared" si="17"/>
        <v>154.64034920022382</v>
      </c>
      <c r="AA13" s="44">
        <f t="shared" si="17"/>
        <v>29.999227125483625</v>
      </c>
      <c r="AB13" s="44">
        <f t="shared" si="17"/>
        <v>56.684157341341141</v>
      </c>
      <c r="AC13" s="44">
        <f t="shared" si="18"/>
        <v>161.15588757538055</v>
      </c>
      <c r="AD13" s="44">
        <f t="shared" si="18"/>
        <v>92.471169175844125</v>
      </c>
      <c r="AE13" s="44">
        <f t="shared" si="18"/>
        <v>317.54024578401362</v>
      </c>
      <c r="AF13" s="44">
        <f t="shared" si="18"/>
        <v>359.64013819587279</v>
      </c>
      <c r="AG13" s="40">
        <f t="shared" si="19"/>
        <v>29.999227125483625</v>
      </c>
      <c r="AH13" s="57">
        <f t="shared" si="20"/>
        <v>0</v>
      </c>
      <c r="AI13" s="19"/>
      <c r="AJ13" s="26">
        <v>4</v>
      </c>
      <c r="AK13" s="24">
        <f t="shared" si="21"/>
        <v>0</v>
      </c>
      <c r="AL13" s="24">
        <f t="shared" si="22"/>
        <v>0</v>
      </c>
      <c r="AM13" s="24">
        <f t="shared" si="23"/>
        <v>0</v>
      </c>
      <c r="AN13" s="24">
        <f t="shared" si="24"/>
        <v>0</v>
      </c>
      <c r="AO13" s="24">
        <f t="shared" si="25"/>
        <v>29.999227125483625</v>
      </c>
      <c r="AP13" s="24">
        <f t="shared" si="26"/>
        <v>0</v>
      </c>
      <c r="AQ13" s="24">
        <f t="shared" si="27"/>
        <v>0</v>
      </c>
      <c r="AR13" s="24">
        <f t="shared" si="28"/>
        <v>0</v>
      </c>
      <c r="AS13" s="24">
        <f t="shared" si="29"/>
        <v>0</v>
      </c>
      <c r="AT13" s="24">
        <f t="shared" si="30"/>
        <v>0</v>
      </c>
      <c r="AU13" s="19"/>
      <c r="AV13" s="26">
        <v>4</v>
      </c>
      <c r="AW13" s="23">
        <f t="shared" si="31"/>
        <v>0</v>
      </c>
      <c r="AX13" s="23">
        <f t="shared" si="32"/>
        <v>0</v>
      </c>
      <c r="AY13" s="23">
        <f t="shared" si="33"/>
        <v>0</v>
      </c>
      <c r="AZ13" s="23">
        <f t="shared" si="34"/>
        <v>0</v>
      </c>
      <c r="BA13" s="23">
        <f t="shared" si="35"/>
        <v>596.39636528234928</v>
      </c>
      <c r="BB13" s="23">
        <f t="shared" si="36"/>
        <v>0</v>
      </c>
      <c r="BC13" s="23">
        <f t="shared" si="37"/>
        <v>0</v>
      </c>
      <c r="BD13" s="23">
        <f t="shared" si="38"/>
        <v>0</v>
      </c>
      <c r="BE13" s="23">
        <f t="shared" si="39"/>
        <v>0</v>
      </c>
      <c r="BF13" s="23">
        <f t="shared" si="40"/>
        <v>0</v>
      </c>
    </row>
    <row r="14" spans="2:59" ht="15.6" x14ac:dyDescent="0.3">
      <c r="B14" s="32">
        <v>5</v>
      </c>
      <c r="C14" s="33" t="s">
        <v>0</v>
      </c>
      <c r="D14" s="33" t="s">
        <v>2</v>
      </c>
      <c r="E14" s="35" t="s">
        <v>7</v>
      </c>
      <c r="F14" s="34">
        <v>178.22108152485387</v>
      </c>
      <c r="G14" s="34">
        <v>125.25424842719976</v>
      </c>
      <c r="H14" s="19"/>
      <c r="I14" s="26">
        <v>5</v>
      </c>
      <c r="J14" s="25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0</v>
      </c>
      <c r="N14" s="25">
        <f t="shared" si="9"/>
        <v>0</v>
      </c>
      <c r="O14" s="25">
        <f t="shared" si="10"/>
        <v>0</v>
      </c>
      <c r="P14" s="25">
        <f t="shared" si="11"/>
        <v>1</v>
      </c>
      <c r="Q14" s="25">
        <f t="shared" si="12"/>
        <v>0</v>
      </c>
      <c r="R14" s="25">
        <f t="shared" si="13"/>
        <v>0</v>
      </c>
      <c r="S14" s="25">
        <f t="shared" si="14"/>
        <v>0</v>
      </c>
      <c r="T14" s="38">
        <f t="shared" si="15"/>
        <v>1</v>
      </c>
      <c r="U14" s="19"/>
      <c r="V14" s="26">
        <v>5</v>
      </c>
      <c r="W14" s="44">
        <f t="shared" si="16"/>
        <v>551.11720132760809</v>
      </c>
      <c r="X14" s="44">
        <f t="shared" si="17"/>
        <v>393.74060540125771</v>
      </c>
      <c r="Y14" s="44">
        <f t="shared" si="17"/>
        <v>217.83575406714181</v>
      </c>
      <c r="Z14" s="44">
        <f t="shared" si="17"/>
        <v>217.82522659876869</v>
      </c>
      <c r="AA14" s="44">
        <f t="shared" si="17"/>
        <v>180.08637034034945</v>
      </c>
      <c r="AB14" s="44">
        <f t="shared" si="17"/>
        <v>125.09565877535974</v>
      </c>
      <c r="AC14" s="44">
        <f t="shared" si="18"/>
        <v>29.998682385877483</v>
      </c>
      <c r="AD14" s="44">
        <f t="shared" si="18"/>
        <v>95.748591685019463</v>
      </c>
      <c r="AE14" s="44">
        <f t="shared" si="18"/>
        <v>138.46592513582843</v>
      </c>
      <c r="AF14" s="44">
        <f t="shared" si="18"/>
        <v>179.94235387410404</v>
      </c>
      <c r="AG14" s="40">
        <f t="shared" si="19"/>
        <v>29.998682385877483</v>
      </c>
      <c r="AH14" s="57">
        <f t="shared" si="20"/>
        <v>0</v>
      </c>
      <c r="AI14" s="19"/>
      <c r="AJ14" s="26">
        <v>5</v>
      </c>
      <c r="AK14" s="24">
        <f t="shared" si="21"/>
        <v>0</v>
      </c>
      <c r="AL14" s="24">
        <f t="shared" si="22"/>
        <v>0</v>
      </c>
      <c r="AM14" s="24">
        <f t="shared" si="23"/>
        <v>0</v>
      </c>
      <c r="AN14" s="24">
        <f t="shared" si="24"/>
        <v>0</v>
      </c>
      <c r="AO14" s="24">
        <f t="shared" si="25"/>
        <v>0</v>
      </c>
      <c r="AP14" s="24">
        <f t="shared" si="26"/>
        <v>0</v>
      </c>
      <c r="AQ14" s="24">
        <f t="shared" si="27"/>
        <v>29.998682385877483</v>
      </c>
      <c r="AR14" s="24">
        <f t="shared" si="28"/>
        <v>0</v>
      </c>
      <c r="AS14" s="24">
        <f t="shared" si="29"/>
        <v>0</v>
      </c>
      <c r="AT14" s="24">
        <f t="shared" si="30"/>
        <v>0</v>
      </c>
      <c r="AU14" s="19"/>
      <c r="AV14" s="26">
        <v>5</v>
      </c>
      <c r="AW14" s="23">
        <f t="shared" si="31"/>
        <v>0</v>
      </c>
      <c r="AX14" s="23">
        <f t="shared" si="32"/>
        <v>0</v>
      </c>
      <c r="AY14" s="23">
        <f t="shared" si="33"/>
        <v>0</v>
      </c>
      <c r="AZ14" s="23">
        <f t="shared" si="34"/>
        <v>0</v>
      </c>
      <c r="BA14" s="23">
        <f t="shared" si="35"/>
        <v>0</v>
      </c>
      <c r="BB14" s="23">
        <f t="shared" si="36"/>
        <v>0</v>
      </c>
      <c r="BC14" s="23">
        <f t="shared" si="37"/>
        <v>596.38553564597999</v>
      </c>
      <c r="BD14" s="23">
        <f t="shared" si="38"/>
        <v>0</v>
      </c>
      <c r="BE14" s="23">
        <f t="shared" si="39"/>
        <v>0</v>
      </c>
      <c r="BF14" s="23">
        <f t="shared" si="40"/>
        <v>0</v>
      </c>
    </row>
    <row r="15" spans="2:59" ht="15.6" x14ac:dyDescent="0.3">
      <c r="B15" s="32">
        <v>6</v>
      </c>
      <c r="C15" s="33" t="s">
        <v>4</v>
      </c>
      <c r="D15" s="33" t="s">
        <v>2</v>
      </c>
      <c r="E15" s="35" t="s">
        <v>8</v>
      </c>
      <c r="F15" s="34">
        <v>97.242455849967683</v>
      </c>
      <c r="G15" s="34">
        <v>-41.176516080000013</v>
      </c>
      <c r="H15" s="19"/>
      <c r="I15" s="26">
        <v>6</v>
      </c>
      <c r="J15" s="25">
        <f t="shared" si="5"/>
        <v>0</v>
      </c>
      <c r="K15" s="25">
        <f t="shared" si="6"/>
        <v>0</v>
      </c>
      <c r="L15" s="25">
        <f t="shared" si="7"/>
        <v>0</v>
      </c>
      <c r="M15" s="25">
        <f t="shared" si="8"/>
        <v>0</v>
      </c>
      <c r="N15" s="25">
        <f t="shared" si="9"/>
        <v>1</v>
      </c>
      <c r="O15" s="25">
        <f t="shared" si="10"/>
        <v>0</v>
      </c>
      <c r="P15" s="25">
        <f t="shared" si="11"/>
        <v>0</v>
      </c>
      <c r="Q15" s="25">
        <f t="shared" si="12"/>
        <v>0</v>
      </c>
      <c r="R15" s="25">
        <f t="shared" si="13"/>
        <v>0</v>
      </c>
      <c r="S15" s="25">
        <f t="shared" si="14"/>
        <v>0</v>
      </c>
      <c r="T15" s="38">
        <f t="shared" si="15"/>
        <v>1</v>
      </c>
      <c r="U15" s="19"/>
      <c r="V15" s="26">
        <v>6</v>
      </c>
      <c r="W15" s="44">
        <f t="shared" si="16"/>
        <v>367.12609066140431</v>
      </c>
      <c r="X15" s="44">
        <f t="shared" si="17"/>
        <v>220.7560405748448</v>
      </c>
      <c r="Y15" s="44">
        <f t="shared" si="17"/>
        <v>105.60341254129374</v>
      </c>
      <c r="Z15" s="44">
        <f t="shared" si="17"/>
        <v>105.59420464646922</v>
      </c>
      <c r="AA15" s="44">
        <f t="shared" si="17"/>
        <v>19.634901776587043</v>
      </c>
      <c r="AB15" s="44">
        <f t="shared" si="17"/>
        <v>68.202371195647984</v>
      </c>
      <c r="AC15" s="44">
        <f t="shared" si="18"/>
        <v>159.54509526609485</v>
      </c>
      <c r="AD15" s="44">
        <f t="shared" si="18"/>
        <v>114.17141488531639</v>
      </c>
      <c r="AE15" s="44">
        <f t="shared" si="18"/>
        <v>323.4854916372928</v>
      </c>
      <c r="AF15" s="44">
        <f t="shared" si="18"/>
        <v>364.64483160008831</v>
      </c>
      <c r="AG15" s="40">
        <f t="shared" si="19"/>
        <v>19.634901776587043</v>
      </c>
      <c r="AH15" s="57">
        <f t="shared" si="20"/>
        <v>0</v>
      </c>
      <c r="AI15" s="19"/>
      <c r="AJ15" s="26">
        <v>6</v>
      </c>
      <c r="AK15" s="24">
        <f t="shared" si="21"/>
        <v>0</v>
      </c>
      <c r="AL15" s="24">
        <f t="shared" si="22"/>
        <v>0</v>
      </c>
      <c r="AM15" s="24">
        <f t="shared" si="23"/>
        <v>0</v>
      </c>
      <c r="AN15" s="24">
        <f t="shared" si="24"/>
        <v>0</v>
      </c>
      <c r="AO15" s="24">
        <f t="shared" si="25"/>
        <v>19.634901776587043</v>
      </c>
      <c r="AP15" s="24">
        <f t="shared" si="26"/>
        <v>0</v>
      </c>
      <c r="AQ15" s="24">
        <f t="shared" si="27"/>
        <v>0</v>
      </c>
      <c r="AR15" s="24">
        <f t="shared" si="28"/>
        <v>0</v>
      </c>
      <c r="AS15" s="24">
        <f t="shared" si="29"/>
        <v>0</v>
      </c>
      <c r="AT15" s="24">
        <f t="shared" si="30"/>
        <v>0</v>
      </c>
      <c r="AU15" s="19"/>
      <c r="AV15" s="26">
        <v>6</v>
      </c>
      <c r="AW15" s="23">
        <f t="shared" si="31"/>
        <v>0</v>
      </c>
      <c r="AX15" s="23">
        <f t="shared" si="32"/>
        <v>0</v>
      </c>
      <c r="AY15" s="23">
        <f t="shared" si="33"/>
        <v>0</v>
      </c>
      <c r="AZ15" s="23">
        <f t="shared" si="34"/>
        <v>0</v>
      </c>
      <c r="BA15" s="23">
        <f t="shared" si="35"/>
        <v>390.34952478108789</v>
      </c>
      <c r="BB15" s="23">
        <f t="shared" si="36"/>
        <v>0</v>
      </c>
      <c r="BC15" s="23">
        <f t="shared" si="37"/>
        <v>0</v>
      </c>
      <c r="BD15" s="23">
        <f t="shared" si="38"/>
        <v>0</v>
      </c>
      <c r="BE15" s="23">
        <f t="shared" si="39"/>
        <v>0</v>
      </c>
      <c r="BF15" s="23">
        <f t="shared" si="40"/>
        <v>0</v>
      </c>
    </row>
    <row r="16" spans="2:59" ht="15.6" x14ac:dyDescent="0.3">
      <c r="B16" s="32">
        <v>7</v>
      </c>
      <c r="C16" s="33" t="s">
        <v>4</v>
      </c>
      <c r="D16" s="33" t="s">
        <v>2</v>
      </c>
      <c r="E16" s="35" t="s">
        <v>9</v>
      </c>
      <c r="F16" s="34">
        <v>177.1303169836857</v>
      </c>
      <c r="G16" s="34">
        <v>-5.4964396800000443</v>
      </c>
      <c r="H16" s="19"/>
      <c r="I16" s="26">
        <v>7</v>
      </c>
      <c r="J16" s="25">
        <f t="shared" si="5"/>
        <v>0</v>
      </c>
      <c r="K16" s="25">
        <f t="shared" si="6"/>
        <v>0</v>
      </c>
      <c r="L16" s="25">
        <f t="shared" si="7"/>
        <v>0</v>
      </c>
      <c r="M16" s="25">
        <f t="shared" si="8"/>
        <v>0</v>
      </c>
      <c r="N16" s="25">
        <f t="shared" si="9"/>
        <v>0</v>
      </c>
      <c r="O16" s="25">
        <f t="shared" si="10"/>
        <v>1</v>
      </c>
      <c r="P16" s="25">
        <f t="shared" si="11"/>
        <v>0</v>
      </c>
      <c r="Q16" s="25">
        <f t="shared" si="12"/>
        <v>0</v>
      </c>
      <c r="R16" s="25">
        <f t="shared" si="13"/>
        <v>0</v>
      </c>
      <c r="S16" s="25">
        <f t="shared" si="14"/>
        <v>0</v>
      </c>
      <c r="T16" s="38">
        <f t="shared" si="15"/>
        <v>1</v>
      </c>
      <c r="U16" s="19"/>
      <c r="V16" s="26">
        <v>7</v>
      </c>
      <c r="W16" s="44">
        <f t="shared" si="16"/>
        <v>443.52284058549617</v>
      </c>
      <c r="X16" s="44">
        <f t="shared" si="17"/>
        <v>306.91758574629239</v>
      </c>
      <c r="Y16" s="44">
        <f t="shared" si="17"/>
        <v>177.2181938614751</v>
      </c>
      <c r="Z16" s="44">
        <f t="shared" si="17"/>
        <v>177.20720042118845</v>
      </c>
      <c r="AA16" s="44">
        <f t="shared" si="17"/>
        <v>71.669429413986521</v>
      </c>
      <c r="AB16" s="44">
        <f t="shared" si="17"/>
        <v>29.998403615091412</v>
      </c>
      <c r="AC16" s="44">
        <f t="shared" si="18"/>
        <v>115.97370906417149</v>
      </c>
      <c r="AD16" s="44">
        <f t="shared" si="18"/>
        <v>36.61932298327212</v>
      </c>
      <c r="AE16" s="44">
        <f t="shared" si="18"/>
        <v>263.76210916374805</v>
      </c>
      <c r="AF16" s="44">
        <f t="shared" si="18"/>
        <v>305.99716449373238</v>
      </c>
      <c r="AG16" s="40">
        <f t="shared" si="19"/>
        <v>29.998403615091412</v>
      </c>
      <c r="AH16" s="57">
        <f t="shared" si="20"/>
        <v>0</v>
      </c>
      <c r="AI16" s="19"/>
      <c r="AJ16" s="26">
        <v>7</v>
      </c>
      <c r="AK16" s="24">
        <f t="shared" si="21"/>
        <v>0</v>
      </c>
      <c r="AL16" s="24">
        <f t="shared" si="22"/>
        <v>0</v>
      </c>
      <c r="AM16" s="24">
        <f t="shared" si="23"/>
        <v>0</v>
      </c>
      <c r="AN16" s="24">
        <f t="shared" si="24"/>
        <v>0</v>
      </c>
      <c r="AO16" s="24">
        <f t="shared" si="25"/>
        <v>0</v>
      </c>
      <c r="AP16" s="24">
        <f t="shared" si="26"/>
        <v>29.998403615091412</v>
      </c>
      <c r="AQ16" s="24">
        <f t="shared" si="27"/>
        <v>0</v>
      </c>
      <c r="AR16" s="24">
        <f t="shared" si="28"/>
        <v>0</v>
      </c>
      <c r="AS16" s="24">
        <f t="shared" si="29"/>
        <v>0</v>
      </c>
      <c r="AT16" s="24">
        <f t="shared" si="30"/>
        <v>0</v>
      </c>
      <c r="AU16" s="19"/>
      <c r="AV16" s="26">
        <v>7</v>
      </c>
      <c r="AW16" s="23">
        <f t="shared" si="31"/>
        <v>0</v>
      </c>
      <c r="AX16" s="23">
        <f t="shared" si="32"/>
        <v>0</v>
      </c>
      <c r="AY16" s="23">
        <f t="shared" si="33"/>
        <v>0</v>
      </c>
      <c r="AZ16" s="23">
        <f t="shared" si="34"/>
        <v>0</v>
      </c>
      <c r="BA16" s="23">
        <f t="shared" si="35"/>
        <v>0</v>
      </c>
      <c r="BB16" s="23">
        <f t="shared" si="36"/>
        <v>596.37999357375043</v>
      </c>
      <c r="BC16" s="23">
        <f t="shared" si="37"/>
        <v>0</v>
      </c>
      <c r="BD16" s="23">
        <f t="shared" si="38"/>
        <v>0</v>
      </c>
      <c r="BE16" s="23">
        <f t="shared" si="39"/>
        <v>0</v>
      </c>
      <c r="BF16" s="23">
        <f t="shared" si="40"/>
        <v>0</v>
      </c>
    </row>
    <row r="17" spans="2:59" ht="15.6" x14ac:dyDescent="0.3">
      <c r="B17" s="32">
        <v>8</v>
      </c>
      <c r="C17" s="33" t="s">
        <v>4</v>
      </c>
      <c r="D17" s="33" t="s">
        <v>2</v>
      </c>
      <c r="E17" s="35" t="s">
        <v>10</v>
      </c>
      <c r="F17" s="34">
        <v>175.1681896325675</v>
      </c>
      <c r="G17" s="34">
        <v>-1.8056999999999368</v>
      </c>
      <c r="H17" s="19"/>
      <c r="I17" s="26">
        <v>8</v>
      </c>
      <c r="J17" s="25">
        <f t="shared" si="5"/>
        <v>0</v>
      </c>
      <c r="K17" s="25">
        <f t="shared" si="6"/>
        <v>0</v>
      </c>
      <c r="L17" s="25">
        <f t="shared" si="7"/>
        <v>0</v>
      </c>
      <c r="M17" s="25">
        <f t="shared" si="8"/>
        <v>0</v>
      </c>
      <c r="N17" s="25">
        <f t="shared" si="9"/>
        <v>0</v>
      </c>
      <c r="O17" s="25">
        <f t="shared" si="10"/>
        <v>1</v>
      </c>
      <c r="P17" s="25">
        <f t="shared" si="11"/>
        <v>0</v>
      </c>
      <c r="Q17" s="25">
        <f t="shared" si="12"/>
        <v>0</v>
      </c>
      <c r="R17" s="25">
        <f t="shared" si="13"/>
        <v>0</v>
      </c>
      <c r="S17" s="25">
        <f t="shared" si="14"/>
        <v>0</v>
      </c>
      <c r="T17" s="38">
        <f t="shared" si="15"/>
        <v>1</v>
      </c>
      <c r="U17" s="19"/>
      <c r="V17" s="26">
        <v>8</v>
      </c>
      <c r="W17" s="44">
        <f t="shared" si="16"/>
        <v>445.12943452761778</v>
      </c>
      <c r="X17" s="44">
        <f>SQRT((X$4-$F17)^2+(X$5-$G17)^2)</f>
        <v>307.27701994410552</v>
      </c>
      <c r="Y17" s="44">
        <f t="shared" si="17"/>
        <v>175.18012424375067</v>
      </c>
      <c r="Z17" s="44">
        <f t="shared" si="17"/>
        <v>175.16907333041621</v>
      </c>
      <c r="AA17" s="44">
        <f t="shared" si="17"/>
        <v>72.117030066526709</v>
      </c>
      <c r="AB17" s="44">
        <f t="shared" si="17"/>
        <v>27.153547867990614</v>
      </c>
      <c r="AC17" s="44">
        <f t="shared" si="18"/>
        <v>111.96810106630225</v>
      </c>
      <c r="AD17" s="44">
        <f t="shared" si="18"/>
        <v>33.683359516606295</v>
      </c>
      <c r="AE17" s="44">
        <f t="shared" si="18"/>
        <v>260.59175454484557</v>
      </c>
      <c r="AF17" s="44">
        <f t="shared" si="18"/>
        <v>302.81654949205375</v>
      </c>
      <c r="AG17" s="40">
        <f t="shared" si="19"/>
        <v>27.153547867990614</v>
      </c>
      <c r="AH17" s="57">
        <f t="shared" si="20"/>
        <v>0</v>
      </c>
      <c r="AI17" s="19"/>
      <c r="AJ17" s="26">
        <v>8</v>
      </c>
      <c r="AK17" s="24">
        <f t="shared" si="21"/>
        <v>0</v>
      </c>
      <c r="AL17" s="24">
        <f t="shared" si="22"/>
        <v>0</v>
      </c>
      <c r="AM17" s="24">
        <f t="shared" si="23"/>
        <v>0</v>
      </c>
      <c r="AN17" s="24">
        <f t="shared" si="24"/>
        <v>0</v>
      </c>
      <c r="AO17" s="24">
        <f t="shared" si="25"/>
        <v>0</v>
      </c>
      <c r="AP17" s="24">
        <f t="shared" si="26"/>
        <v>27.153547867990614</v>
      </c>
      <c r="AQ17" s="24">
        <f t="shared" si="27"/>
        <v>0</v>
      </c>
      <c r="AR17" s="24">
        <f t="shared" si="28"/>
        <v>0</v>
      </c>
      <c r="AS17" s="24">
        <f t="shared" si="29"/>
        <v>0</v>
      </c>
      <c r="AT17" s="24">
        <f t="shared" si="30"/>
        <v>0</v>
      </c>
      <c r="AU17" s="19"/>
      <c r="AV17" s="26">
        <v>8</v>
      </c>
      <c r="AW17" s="23">
        <f t="shared" si="31"/>
        <v>0</v>
      </c>
      <c r="AX17" s="23">
        <f t="shared" si="32"/>
        <v>0</v>
      </c>
      <c r="AY17" s="23">
        <f t="shared" si="33"/>
        <v>0</v>
      </c>
      <c r="AZ17" s="23">
        <f t="shared" si="34"/>
        <v>0</v>
      </c>
      <c r="BA17" s="23">
        <f t="shared" si="35"/>
        <v>0</v>
      </c>
      <c r="BB17" s="23">
        <f t="shared" si="36"/>
        <v>539.82314895150205</v>
      </c>
      <c r="BC17" s="23">
        <f t="shared" si="37"/>
        <v>0</v>
      </c>
      <c r="BD17" s="23">
        <f t="shared" si="38"/>
        <v>0</v>
      </c>
      <c r="BE17" s="23">
        <f t="shared" si="39"/>
        <v>0</v>
      </c>
      <c r="BF17" s="23">
        <f t="shared" si="40"/>
        <v>0</v>
      </c>
    </row>
    <row r="18" spans="2:59" ht="15.6" x14ac:dyDescent="0.3">
      <c r="B18" s="32">
        <v>9</v>
      </c>
      <c r="C18" s="33" t="s">
        <v>4</v>
      </c>
      <c r="D18" s="33" t="s">
        <v>2</v>
      </c>
      <c r="E18" s="35" t="s">
        <v>11</v>
      </c>
      <c r="F18" s="34">
        <v>202.49217255065452</v>
      </c>
      <c r="G18" s="34">
        <v>46.062665829600043</v>
      </c>
      <c r="H18" s="19"/>
      <c r="I18" s="26">
        <v>9</v>
      </c>
      <c r="J18" s="25">
        <f t="shared" si="5"/>
        <v>0</v>
      </c>
      <c r="K18" s="25">
        <f t="shared" si="6"/>
        <v>0</v>
      </c>
      <c r="L18" s="25">
        <f t="shared" si="7"/>
        <v>0</v>
      </c>
      <c r="M18" s="25">
        <f t="shared" si="8"/>
        <v>0</v>
      </c>
      <c r="N18" s="25">
        <f t="shared" si="9"/>
        <v>0</v>
      </c>
      <c r="O18" s="25">
        <f t="shared" si="10"/>
        <v>0</v>
      </c>
      <c r="P18" s="25">
        <f t="shared" si="11"/>
        <v>0</v>
      </c>
      <c r="Q18" s="25">
        <f t="shared" si="12"/>
        <v>1</v>
      </c>
      <c r="R18" s="25">
        <f t="shared" si="13"/>
        <v>0</v>
      </c>
      <c r="S18" s="25">
        <f t="shared" si="14"/>
        <v>0</v>
      </c>
      <c r="T18" s="38">
        <f t="shared" si="15"/>
        <v>1</v>
      </c>
      <c r="U18" s="19"/>
      <c r="V18" s="26">
        <v>9</v>
      </c>
      <c r="W18" s="44">
        <f t="shared" si="16"/>
        <v>499.58379616223488</v>
      </c>
      <c r="X18" s="44">
        <f t="shared" si="17"/>
        <v>357.27848384440637</v>
      </c>
      <c r="Y18" s="44">
        <f t="shared" si="17"/>
        <v>207.66788562731526</v>
      </c>
      <c r="Z18" s="44">
        <f>SQRT((Z$4-$F18)^2+(Z$5-$G18)^2)</f>
        <v>207.65651899549295</v>
      </c>
      <c r="AA18" s="44">
        <f t="shared" si="17"/>
        <v>124.39391347827312</v>
      </c>
      <c r="AB18" s="44">
        <f t="shared" si="17"/>
        <v>68.54989095421324</v>
      </c>
      <c r="AC18" s="44">
        <f t="shared" si="18"/>
        <v>78.946291627362697</v>
      </c>
      <c r="AD18" s="44">
        <f t="shared" si="18"/>
        <v>22.677054595724197</v>
      </c>
      <c r="AE18" s="44">
        <f t="shared" si="18"/>
        <v>208.41751200525292</v>
      </c>
      <c r="AF18" s="44">
        <f t="shared" si="18"/>
        <v>250.62758655197354</v>
      </c>
      <c r="AG18" s="40">
        <f t="shared" si="19"/>
        <v>22.677054595724197</v>
      </c>
      <c r="AH18" s="57">
        <f t="shared" si="20"/>
        <v>0</v>
      </c>
      <c r="AI18" s="19"/>
      <c r="AJ18" s="26">
        <v>9</v>
      </c>
      <c r="AK18" s="24">
        <f t="shared" si="21"/>
        <v>0</v>
      </c>
      <c r="AL18" s="24">
        <f t="shared" si="22"/>
        <v>0</v>
      </c>
      <c r="AM18" s="24">
        <f t="shared" si="23"/>
        <v>0</v>
      </c>
      <c r="AN18" s="24">
        <f t="shared" si="24"/>
        <v>0</v>
      </c>
      <c r="AO18" s="24">
        <f t="shared" si="25"/>
        <v>0</v>
      </c>
      <c r="AP18" s="24">
        <f t="shared" si="26"/>
        <v>0</v>
      </c>
      <c r="AQ18" s="24">
        <f t="shared" si="27"/>
        <v>0</v>
      </c>
      <c r="AR18" s="24">
        <f t="shared" si="28"/>
        <v>22.677054595724197</v>
      </c>
      <c r="AS18" s="24">
        <f t="shared" si="29"/>
        <v>0</v>
      </c>
      <c r="AT18" s="24">
        <f t="shared" si="30"/>
        <v>0</v>
      </c>
      <c r="AU18" s="19"/>
      <c r="AV18" s="26">
        <v>9</v>
      </c>
      <c r="AW18" s="23">
        <f t="shared" si="31"/>
        <v>0</v>
      </c>
      <c r="AX18" s="23">
        <f t="shared" si="32"/>
        <v>0</v>
      </c>
      <c r="AY18" s="23">
        <f t="shared" si="33"/>
        <v>0</v>
      </c>
      <c r="AZ18" s="23">
        <f t="shared" si="34"/>
        <v>0</v>
      </c>
      <c r="BA18" s="23">
        <f t="shared" si="35"/>
        <v>0</v>
      </c>
      <c r="BB18" s="23">
        <f t="shared" si="36"/>
        <v>0</v>
      </c>
      <c r="BC18" s="23">
        <f t="shared" si="37"/>
        <v>0</v>
      </c>
      <c r="BD18" s="23">
        <f t="shared" si="38"/>
        <v>450.82871234074412</v>
      </c>
      <c r="BE18" s="23">
        <f t="shared" si="39"/>
        <v>0</v>
      </c>
      <c r="BF18" s="23">
        <f t="shared" si="40"/>
        <v>0</v>
      </c>
    </row>
    <row r="19" spans="2:59" ht="15.6" x14ac:dyDescent="0.3">
      <c r="B19" s="32">
        <v>10</v>
      </c>
      <c r="C19" s="33" t="s">
        <v>4</v>
      </c>
      <c r="D19" s="33" t="s">
        <v>2</v>
      </c>
      <c r="E19" s="35" t="s">
        <v>16</v>
      </c>
      <c r="F19" s="34">
        <v>152.48255061688815</v>
      </c>
      <c r="G19" s="34">
        <v>25.432145519999786</v>
      </c>
      <c r="H19" s="19"/>
      <c r="I19" s="26">
        <v>10</v>
      </c>
      <c r="J19" s="25">
        <f t="shared" si="5"/>
        <v>0</v>
      </c>
      <c r="K19" s="25">
        <f t="shared" si="6"/>
        <v>0</v>
      </c>
      <c r="L19" s="25">
        <f t="shared" si="7"/>
        <v>0</v>
      </c>
      <c r="M19" s="25">
        <f t="shared" si="8"/>
        <v>0</v>
      </c>
      <c r="N19" s="25">
        <f t="shared" si="9"/>
        <v>0</v>
      </c>
      <c r="O19" s="25">
        <f t="shared" si="10"/>
        <v>1</v>
      </c>
      <c r="P19" s="25">
        <f t="shared" si="11"/>
        <v>0</v>
      </c>
      <c r="Q19" s="25">
        <f t="shared" si="12"/>
        <v>0</v>
      </c>
      <c r="R19" s="25">
        <f t="shared" si="13"/>
        <v>0</v>
      </c>
      <c r="S19" s="25">
        <f t="shared" si="14"/>
        <v>0</v>
      </c>
      <c r="T19" s="38">
        <f t="shared" si="15"/>
        <v>1</v>
      </c>
      <c r="U19" s="19"/>
      <c r="V19" s="26">
        <v>10</v>
      </c>
      <c r="W19" s="44">
        <f t="shared" si="16"/>
        <v>453.26633808277438</v>
      </c>
      <c r="X19" s="44">
        <f t="shared" si="17"/>
        <v>305.31991418071874</v>
      </c>
      <c r="Y19" s="44">
        <f t="shared" si="17"/>
        <v>154.59154130062467</v>
      </c>
      <c r="Z19" s="44">
        <f t="shared" si="17"/>
        <v>154.58019555764312</v>
      </c>
      <c r="AA19" s="44">
        <f t="shared" si="17"/>
        <v>78.111702202385459</v>
      </c>
      <c r="AB19" s="44">
        <f t="shared" si="17"/>
        <v>22.059277374330495</v>
      </c>
      <c r="AC19" s="44">
        <f>SQRT((AC$4-$F19)^2+(AC$5-$G19)^2)</f>
        <v>82.64735062383042</v>
      </c>
      <c r="AD19" s="44">
        <f t="shared" si="18"/>
        <v>34.417370946362837</v>
      </c>
      <c r="AE19" s="44">
        <f t="shared" si="18"/>
        <v>240.80063165998271</v>
      </c>
      <c r="AF19" s="44">
        <f t="shared" si="18"/>
        <v>282.64137405690548</v>
      </c>
      <c r="AG19" s="40">
        <f t="shared" si="19"/>
        <v>22.059277374330495</v>
      </c>
      <c r="AH19" s="57">
        <f t="shared" si="20"/>
        <v>0</v>
      </c>
      <c r="AI19" s="19"/>
      <c r="AJ19" s="26">
        <v>10</v>
      </c>
      <c r="AK19" s="24">
        <f t="shared" si="21"/>
        <v>0</v>
      </c>
      <c r="AL19" s="24">
        <f t="shared" si="22"/>
        <v>0</v>
      </c>
      <c r="AM19" s="24">
        <f t="shared" si="23"/>
        <v>0</v>
      </c>
      <c r="AN19" s="24">
        <f t="shared" si="24"/>
        <v>0</v>
      </c>
      <c r="AO19" s="24">
        <f t="shared" si="25"/>
        <v>0</v>
      </c>
      <c r="AP19" s="24">
        <f t="shared" si="26"/>
        <v>22.059277374330495</v>
      </c>
      <c r="AQ19" s="24">
        <f t="shared" si="27"/>
        <v>0</v>
      </c>
      <c r="AR19" s="24">
        <f t="shared" si="28"/>
        <v>0</v>
      </c>
      <c r="AS19" s="24">
        <f t="shared" si="29"/>
        <v>0</v>
      </c>
      <c r="AT19" s="24">
        <f t="shared" si="30"/>
        <v>0</v>
      </c>
      <c r="AU19" s="19"/>
      <c r="AV19" s="26">
        <v>10</v>
      </c>
      <c r="AW19" s="23">
        <f t="shared" si="31"/>
        <v>0</v>
      </c>
      <c r="AX19" s="23">
        <f t="shared" si="32"/>
        <v>0</v>
      </c>
      <c r="AY19" s="23">
        <f t="shared" si="33"/>
        <v>0</v>
      </c>
      <c r="AZ19" s="23">
        <f t="shared" si="34"/>
        <v>0</v>
      </c>
      <c r="BA19" s="23">
        <f t="shared" si="35"/>
        <v>0</v>
      </c>
      <c r="BB19" s="23">
        <f t="shared" si="36"/>
        <v>438.5470596217495</v>
      </c>
      <c r="BC19" s="23">
        <f t="shared" si="37"/>
        <v>0</v>
      </c>
      <c r="BD19" s="23">
        <f t="shared" si="38"/>
        <v>0</v>
      </c>
      <c r="BE19" s="23">
        <f t="shared" si="39"/>
        <v>0</v>
      </c>
      <c r="BF19" s="23">
        <f t="shared" si="40"/>
        <v>0</v>
      </c>
    </row>
    <row r="20" spans="2:59" ht="15.6" x14ac:dyDescent="0.3">
      <c r="B20" s="32">
        <v>11</v>
      </c>
      <c r="C20" s="33" t="s">
        <v>0</v>
      </c>
      <c r="D20" s="33" t="s">
        <v>0</v>
      </c>
      <c r="E20" s="35" t="s">
        <v>12</v>
      </c>
      <c r="F20" s="34">
        <v>223.4416511504169</v>
      </c>
      <c r="G20" s="34">
        <v>280.09700485680008</v>
      </c>
      <c r="H20" s="19"/>
      <c r="I20" s="26">
        <v>11</v>
      </c>
      <c r="J20" s="25">
        <f t="shared" si="5"/>
        <v>0</v>
      </c>
      <c r="K20" s="25">
        <f t="shared" si="6"/>
        <v>0</v>
      </c>
      <c r="L20" s="25">
        <f t="shared" si="7"/>
        <v>0</v>
      </c>
      <c r="M20" s="25">
        <f t="shared" si="8"/>
        <v>0</v>
      </c>
      <c r="N20" s="25">
        <f t="shared" si="9"/>
        <v>0</v>
      </c>
      <c r="O20" s="25">
        <f t="shared" si="10"/>
        <v>0</v>
      </c>
      <c r="P20" s="25">
        <f t="shared" si="11"/>
        <v>0</v>
      </c>
      <c r="Q20" s="25">
        <f t="shared" si="12"/>
        <v>0</v>
      </c>
      <c r="R20" s="25">
        <f t="shared" si="13"/>
        <v>0</v>
      </c>
      <c r="S20" s="25">
        <f t="shared" si="14"/>
        <v>1</v>
      </c>
      <c r="T20" s="38">
        <f t="shared" si="15"/>
        <v>1</v>
      </c>
      <c r="U20" s="19"/>
      <c r="V20" s="26">
        <v>11</v>
      </c>
      <c r="W20" s="44">
        <f t="shared" si="16"/>
        <v>708.30412032566869</v>
      </c>
      <c r="X20" s="44">
        <f t="shared" si="17"/>
        <v>544.21498239736604</v>
      </c>
      <c r="Y20" s="44">
        <f t="shared" si="17"/>
        <v>358.30419555909469</v>
      </c>
      <c r="Z20" s="44">
        <f t="shared" si="17"/>
        <v>358.29529675984855</v>
      </c>
      <c r="AA20" s="44">
        <f t="shared" si="17"/>
        <v>341.21938688423091</v>
      </c>
      <c r="AB20" s="44">
        <f t="shared" si="17"/>
        <v>286.3353263006984</v>
      </c>
      <c r="AC20" s="44">
        <f t="shared" si="18"/>
        <v>185.65102411158841</v>
      </c>
      <c r="AD20" s="44">
        <f t="shared" si="18"/>
        <v>252.91885764955225</v>
      </c>
      <c r="AE20" s="44">
        <f t="shared" si="18"/>
        <v>29.77074200925221</v>
      </c>
      <c r="AF20" s="44">
        <f t="shared" si="18"/>
        <v>22.78775138987239</v>
      </c>
      <c r="AG20" s="40">
        <f t="shared" si="19"/>
        <v>22.78775138987239</v>
      </c>
      <c r="AH20" s="57">
        <f t="shared" si="20"/>
        <v>0</v>
      </c>
      <c r="AI20" s="19"/>
      <c r="AJ20" s="26">
        <v>11</v>
      </c>
      <c r="AK20" s="24">
        <f t="shared" si="21"/>
        <v>0</v>
      </c>
      <c r="AL20" s="24">
        <f t="shared" si="22"/>
        <v>0</v>
      </c>
      <c r="AM20" s="24">
        <f t="shared" si="23"/>
        <v>0</v>
      </c>
      <c r="AN20" s="24">
        <f t="shared" si="24"/>
        <v>0</v>
      </c>
      <c r="AO20" s="24">
        <f t="shared" si="25"/>
        <v>0</v>
      </c>
      <c r="AP20" s="24">
        <f t="shared" si="26"/>
        <v>0</v>
      </c>
      <c r="AQ20" s="24">
        <f t="shared" si="27"/>
        <v>0</v>
      </c>
      <c r="AR20" s="24">
        <f t="shared" si="28"/>
        <v>0</v>
      </c>
      <c r="AS20" s="24">
        <f t="shared" si="29"/>
        <v>0</v>
      </c>
      <c r="AT20" s="24">
        <f t="shared" si="30"/>
        <v>22.78775138987239</v>
      </c>
      <c r="AU20" s="19"/>
      <c r="AV20" s="26">
        <v>11</v>
      </c>
      <c r="AW20" s="23">
        <f t="shared" si="31"/>
        <v>0</v>
      </c>
      <c r="AX20" s="23">
        <f t="shared" si="32"/>
        <v>0</v>
      </c>
      <c r="AY20" s="23">
        <f t="shared" si="33"/>
        <v>0</v>
      </c>
      <c r="AZ20" s="23">
        <f t="shared" si="34"/>
        <v>0</v>
      </c>
      <c r="BA20" s="23">
        <f t="shared" si="35"/>
        <v>0</v>
      </c>
      <c r="BB20" s="23">
        <f t="shared" si="36"/>
        <v>0</v>
      </c>
      <c r="BC20" s="23">
        <f t="shared" si="37"/>
        <v>0</v>
      </c>
      <c r="BD20" s="23">
        <f t="shared" si="38"/>
        <v>0</v>
      </c>
      <c r="BE20" s="23">
        <f t="shared" si="39"/>
        <v>0</v>
      </c>
      <c r="BF20" s="23">
        <f t="shared" si="40"/>
        <v>453.02940789207418</v>
      </c>
    </row>
    <row r="21" spans="2:59" ht="15.6" x14ac:dyDescent="0.3">
      <c r="B21" s="32">
        <v>12</v>
      </c>
      <c r="C21" s="33" t="s">
        <v>0</v>
      </c>
      <c r="D21" s="33" t="s">
        <v>0</v>
      </c>
      <c r="E21" s="35" t="s">
        <v>18</v>
      </c>
      <c r="F21" s="34">
        <v>235.50617196959516</v>
      </c>
      <c r="G21" s="34">
        <v>252.50445762959995</v>
      </c>
      <c r="H21" s="19"/>
      <c r="I21" s="26">
        <v>12</v>
      </c>
      <c r="J21" s="25">
        <f t="shared" si="5"/>
        <v>0</v>
      </c>
      <c r="K21" s="25">
        <f t="shared" si="6"/>
        <v>0</v>
      </c>
      <c r="L21" s="25">
        <f t="shared" si="7"/>
        <v>0</v>
      </c>
      <c r="M21" s="25">
        <f t="shared" si="8"/>
        <v>0</v>
      </c>
      <c r="N21" s="25">
        <f t="shared" si="9"/>
        <v>0</v>
      </c>
      <c r="O21" s="25">
        <f t="shared" si="10"/>
        <v>0</v>
      </c>
      <c r="P21" s="25">
        <f t="shared" si="11"/>
        <v>0</v>
      </c>
      <c r="Q21" s="25">
        <f t="shared" si="12"/>
        <v>0</v>
      </c>
      <c r="R21" s="25">
        <f t="shared" si="13"/>
        <v>1</v>
      </c>
      <c r="S21" s="25">
        <f t="shared" si="14"/>
        <v>0</v>
      </c>
      <c r="T21" s="38">
        <f t="shared" si="15"/>
        <v>1</v>
      </c>
      <c r="U21" s="19"/>
      <c r="V21" s="26">
        <v>12</v>
      </c>
      <c r="W21" s="44">
        <f t="shared" si="16"/>
        <v>689.88494169232627</v>
      </c>
      <c r="X21" s="44">
        <f t="shared" si="17"/>
        <v>528.74014447489867</v>
      </c>
      <c r="Y21" s="44">
        <f t="shared" si="17"/>
        <v>345.28697235045411</v>
      </c>
      <c r="Z21" s="44">
        <f t="shared" si="17"/>
        <v>345.27755447938057</v>
      </c>
      <c r="AA21" s="44">
        <f t="shared" si="17"/>
        <v>319.41986526102011</v>
      </c>
      <c r="AB21" s="44">
        <f t="shared" si="17"/>
        <v>263.53219172257576</v>
      </c>
      <c r="AC21" s="44">
        <f t="shared" si="18"/>
        <v>166.02537959226939</v>
      </c>
      <c r="AD21" s="44">
        <f t="shared" si="18"/>
        <v>227.93625026730865</v>
      </c>
      <c r="AE21" s="44">
        <f t="shared" si="18"/>
        <v>1.8794325745537555</v>
      </c>
      <c r="AF21" s="44">
        <f t="shared" si="18"/>
        <v>41.563382517775729</v>
      </c>
      <c r="AG21" s="40">
        <f t="shared" si="19"/>
        <v>1.8794325745537555</v>
      </c>
      <c r="AH21" s="57">
        <f t="shared" si="20"/>
        <v>0</v>
      </c>
      <c r="AI21" s="19"/>
      <c r="AJ21" s="26">
        <v>12</v>
      </c>
      <c r="AK21" s="24">
        <f t="shared" si="21"/>
        <v>0</v>
      </c>
      <c r="AL21" s="24">
        <f t="shared" si="22"/>
        <v>0</v>
      </c>
      <c r="AM21" s="24">
        <f t="shared" si="23"/>
        <v>0</v>
      </c>
      <c r="AN21" s="24">
        <f t="shared" si="24"/>
        <v>0</v>
      </c>
      <c r="AO21" s="24">
        <f t="shared" si="25"/>
        <v>0</v>
      </c>
      <c r="AP21" s="24">
        <f t="shared" si="26"/>
        <v>0</v>
      </c>
      <c r="AQ21" s="24">
        <f t="shared" si="27"/>
        <v>0</v>
      </c>
      <c r="AR21" s="24">
        <f t="shared" si="28"/>
        <v>0</v>
      </c>
      <c r="AS21" s="24">
        <f t="shared" si="29"/>
        <v>1.8794325745537555</v>
      </c>
      <c r="AT21" s="24">
        <f t="shared" si="30"/>
        <v>0</v>
      </c>
      <c r="AU21" s="19"/>
      <c r="AV21" s="26">
        <v>12</v>
      </c>
      <c r="AW21" s="23">
        <f t="shared" si="31"/>
        <v>0</v>
      </c>
      <c r="AX21" s="23">
        <f t="shared" si="32"/>
        <v>0</v>
      </c>
      <c r="AY21" s="23">
        <f t="shared" si="33"/>
        <v>0</v>
      </c>
      <c r="AZ21" s="23">
        <f t="shared" si="34"/>
        <v>0</v>
      </c>
      <c r="BA21" s="23">
        <f t="shared" si="35"/>
        <v>0</v>
      </c>
      <c r="BB21" s="23">
        <f t="shared" si="36"/>
        <v>0</v>
      </c>
      <c r="BC21" s="23">
        <f t="shared" si="37"/>
        <v>0</v>
      </c>
      <c r="BD21" s="23">
        <f t="shared" si="38"/>
        <v>0</v>
      </c>
      <c r="BE21" s="23">
        <f t="shared" si="39"/>
        <v>37.363854460935137</v>
      </c>
      <c r="BF21" s="23">
        <f t="shared" si="40"/>
        <v>0</v>
      </c>
    </row>
    <row r="22" spans="2:59" ht="15.6" x14ac:dyDescent="0.3">
      <c r="B22" s="32">
        <v>13</v>
      </c>
      <c r="C22" s="33" t="s">
        <v>0</v>
      </c>
      <c r="D22" s="33" t="s">
        <v>0</v>
      </c>
      <c r="E22" s="35" t="s">
        <v>19</v>
      </c>
      <c r="F22" s="34">
        <v>234.63561711998963</v>
      </c>
      <c r="G22" s="34">
        <v>258.67698917040008</v>
      </c>
      <c r="H22" s="19"/>
      <c r="I22" s="26">
        <v>13</v>
      </c>
      <c r="J22" s="25">
        <f t="shared" si="5"/>
        <v>0</v>
      </c>
      <c r="K22" s="25">
        <f t="shared" si="6"/>
        <v>0</v>
      </c>
      <c r="L22" s="25">
        <f t="shared" si="7"/>
        <v>0</v>
      </c>
      <c r="M22" s="25">
        <f t="shared" si="8"/>
        <v>0</v>
      </c>
      <c r="N22" s="25">
        <f t="shared" si="9"/>
        <v>0</v>
      </c>
      <c r="O22" s="25">
        <f t="shared" si="10"/>
        <v>0</v>
      </c>
      <c r="P22" s="25">
        <f t="shared" si="11"/>
        <v>0</v>
      </c>
      <c r="Q22" s="25">
        <f t="shared" si="12"/>
        <v>0</v>
      </c>
      <c r="R22" s="25">
        <f t="shared" si="13"/>
        <v>1</v>
      </c>
      <c r="S22" s="25">
        <f t="shared" si="14"/>
        <v>0</v>
      </c>
      <c r="T22" s="38">
        <f t="shared" si="15"/>
        <v>1</v>
      </c>
      <c r="U22" s="19"/>
      <c r="V22" s="26">
        <v>13</v>
      </c>
      <c r="W22" s="44">
        <f t="shared" si="16"/>
        <v>694.8284864856613</v>
      </c>
      <c r="X22" s="44">
        <f t="shared" si="17"/>
        <v>533.17538414624698</v>
      </c>
      <c r="Y22" s="44">
        <f t="shared" si="17"/>
        <v>349.24073768266828</v>
      </c>
      <c r="Z22" s="44">
        <f t="shared" si="17"/>
        <v>349.23140904223175</v>
      </c>
      <c r="AA22" s="44">
        <f t="shared" si="17"/>
        <v>324.84032494454266</v>
      </c>
      <c r="AB22" s="44">
        <f t="shared" si="17"/>
        <v>269.08732271625007</v>
      </c>
      <c r="AC22" s="44">
        <f t="shared" si="18"/>
        <v>171.00808370792674</v>
      </c>
      <c r="AD22" s="44">
        <f t="shared" si="18"/>
        <v>233.78847011295869</v>
      </c>
      <c r="AE22" s="44">
        <f t="shared" si="18"/>
        <v>6.6128589022684396</v>
      </c>
      <c r="AF22" s="44">
        <f t="shared" si="18"/>
        <v>35.639459558115263</v>
      </c>
      <c r="AG22" s="40">
        <f t="shared" si="19"/>
        <v>6.6128589022684396</v>
      </c>
      <c r="AH22" s="57">
        <f t="shared" si="20"/>
        <v>0</v>
      </c>
      <c r="AI22" s="19"/>
      <c r="AJ22" s="26">
        <v>13</v>
      </c>
      <c r="AK22" s="24">
        <f t="shared" si="21"/>
        <v>0</v>
      </c>
      <c r="AL22" s="24">
        <f t="shared" si="22"/>
        <v>0</v>
      </c>
      <c r="AM22" s="24">
        <f t="shared" si="23"/>
        <v>0</v>
      </c>
      <c r="AN22" s="24">
        <f t="shared" si="24"/>
        <v>0</v>
      </c>
      <c r="AO22" s="24">
        <f t="shared" si="25"/>
        <v>0</v>
      </c>
      <c r="AP22" s="24">
        <f t="shared" si="26"/>
        <v>0</v>
      </c>
      <c r="AQ22" s="24">
        <f t="shared" si="27"/>
        <v>0</v>
      </c>
      <c r="AR22" s="24">
        <f t="shared" si="28"/>
        <v>0</v>
      </c>
      <c r="AS22" s="24">
        <f t="shared" si="29"/>
        <v>6.6128589022684396</v>
      </c>
      <c r="AT22" s="24">
        <f t="shared" si="30"/>
        <v>0</v>
      </c>
      <c r="AU22" s="19"/>
      <c r="AV22" s="26">
        <v>13</v>
      </c>
      <c r="AW22" s="23">
        <f t="shared" si="31"/>
        <v>0</v>
      </c>
      <c r="AX22" s="23">
        <f t="shared" si="32"/>
        <v>0</v>
      </c>
      <c r="AY22" s="23">
        <f t="shared" si="33"/>
        <v>0</v>
      </c>
      <c r="AZ22" s="23">
        <f t="shared" si="34"/>
        <v>0</v>
      </c>
      <c r="BA22" s="23">
        <f t="shared" si="35"/>
        <v>0</v>
      </c>
      <c r="BB22" s="23">
        <f t="shared" si="36"/>
        <v>0</v>
      </c>
      <c r="BC22" s="23">
        <f t="shared" si="37"/>
        <v>0</v>
      </c>
      <c r="BD22" s="23">
        <f t="shared" si="38"/>
        <v>0</v>
      </c>
      <c r="BE22" s="23">
        <f t="shared" si="39"/>
        <v>131.46622067765497</v>
      </c>
      <c r="BF22" s="23">
        <f t="shared" si="40"/>
        <v>0</v>
      </c>
    </row>
    <row r="23" spans="2:59" ht="15.6" x14ac:dyDescent="0.3">
      <c r="B23" s="32">
        <v>14</v>
      </c>
      <c r="C23" s="33" t="s">
        <v>0</v>
      </c>
      <c r="D23" s="33" t="s">
        <v>0</v>
      </c>
      <c r="E23" s="35" t="s">
        <v>13</v>
      </c>
      <c r="F23" s="34">
        <v>262.61113273228921</v>
      </c>
      <c r="G23" s="34">
        <v>315.19845497040012</v>
      </c>
      <c r="H23" s="19"/>
      <c r="I23" s="26">
        <v>14</v>
      </c>
      <c r="J23" s="25">
        <f t="shared" si="5"/>
        <v>0</v>
      </c>
      <c r="K23" s="25">
        <f t="shared" si="6"/>
        <v>0</v>
      </c>
      <c r="L23" s="25">
        <f t="shared" si="7"/>
        <v>0</v>
      </c>
      <c r="M23" s="25">
        <f t="shared" si="8"/>
        <v>0</v>
      </c>
      <c r="N23" s="25">
        <f t="shared" si="9"/>
        <v>0</v>
      </c>
      <c r="O23" s="25">
        <f t="shared" si="10"/>
        <v>0</v>
      </c>
      <c r="P23" s="25">
        <f t="shared" si="11"/>
        <v>0</v>
      </c>
      <c r="Q23" s="25">
        <f t="shared" si="12"/>
        <v>0</v>
      </c>
      <c r="R23" s="25">
        <f t="shared" si="13"/>
        <v>0</v>
      </c>
      <c r="S23" s="25">
        <f t="shared" si="14"/>
        <v>1</v>
      </c>
      <c r="T23" s="38">
        <f t="shared" si="15"/>
        <v>1</v>
      </c>
      <c r="U23" s="19"/>
      <c r="V23" s="26">
        <v>14</v>
      </c>
      <c r="W23" s="44">
        <f t="shared" si="16"/>
        <v>757.8145480138927</v>
      </c>
      <c r="X23" s="44">
        <f t="shared" si="17"/>
        <v>595.37604811093206</v>
      </c>
      <c r="Y23" s="44">
        <f t="shared" si="17"/>
        <v>410.26369490875186</v>
      </c>
      <c r="Z23" s="44">
        <f t="shared" si="17"/>
        <v>410.25464762777341</v>
      </c>
      <c r="AA23" s="44">
        <f t="shared" si="17"/>
        <v>387.70192154947631</v>
      </c>
      <c r="AB23" s="44">
        <f t="shared" si="17"/>
        <v>331.69426251383248</v>
      </c>
      <c r="AC23" s="44">
        <f t="shared" si="18"/>
        <v>234.04753605046938</v>
      </c>
      <c r="AD23" s="44">
        <f t="shared" si="18"/>
        <v>295.27254623935437</v>
      </c>
      <c r="AE23" s="44">
        <f t="shared" si="18"/>
        <v>69.389145478406348</v>
      </c>
      <c r="AF23" s="44">
        <f t="shared" si="18"/>
        <v>29.997389828791064</v>
      </c>
      <c r="AG23" s="40">
        <f t="shared" si="19"/>
        <v>29.997389828791064</v>
      </c>
      <c r="AH23" s="57">
        <f t="shared" si="20"/>
        <v>0</v>
      </c>
      <c r="AI23" s="19"/>
      <c r="AJ23" s="26">
        <v>14</v>
      </c>
      <c r="AK23" s="24">
        <f t="shared" si="21"/>
        <v>0</v>
      </c>
      <c r="AL23" s="24">
        <f t="shared" si="22"/>
        <v>0</v>
      </c>
      <c r="AM23" s="24">
        <f t="shared" si="23"/>
        <v>0</v>
      </c>
      <c r="AN23" s="24">
        <f t="shared" si="24"/>
        <v>0</v>
      </c>
      <c r="AO23" s="24">
        <f t="shared" si="25"/>
        <v>0</v>
      </c>
      <c r="AP23" s="24">
        <f t="shared" si="26"/>
        <v>0</v>
      </c>
      <c r="AQ23" s="24">
        <f t="shared" si="27"/>
        <v>0</v>
      </c>
      <c r="AR23" s="24">
        <f t="shared" si="28"/>
        <v>0</v>
      </c>
      <c r="AS23" s="24">
        <f t="shared" si="29"/>
        <v>0</v>
      </c>
      <c r="AT23" s="24">
        <f t="shared" si="30"/>
        <v>29.997389828791064</v>
      </c>
      <c r="AU23" s="19"/>
      <c r="AV23" s="26">
        <v>14</v>
      </c>
      <c r="AW23" s="23">
        <f t="shared" si="31"/>
        <v>0</v>
      </c>
      <c r="AX23" s="23">
        <f t="shared" si="32"/>
        <v>0</v>
      </c>
      <c r="AY23" s="23">
        <f t="shared" si="33"/>
        <v>0</v>
      </c>
      <c r="AZ23" s="23">
        <f t="shared" si="34"/>
        <v>0</v>
      </c>
      <c r="BA23" s="23">
        <f t="shared" si="35"/>
        <v>0</v>
      </c>
      <c r="BB23" s="23">
        <f t="shared" si="36"/>
        <v>0</v>
      </c>
      <c r="BC23" s="23">
        <f t="shared" si="37"/>
        <v>0</v>
      </c>
      <c r="BD23" s="23">
        <f t="shared" si="38"/>
        <v>0</v>
      </c>
      <c r="BE23" s="23">
        <f t="shared" si="39"/>
        <v>0</v>
      </c>
      <c r="BF23" s="23">
        <f t="shared" si="40"/>
        <v>596.35983910569792</v>
      </c>
    </row>
    <row r="24" spans="2:59" ht="15.6" x14ac:dyDescent="0.3">
      <c r="B24" s="32">
        <v>15</v>
      </c>
      <c r="C24" s="33" t="s">
        <v>4</v>
      </c>
      <c r="D24" s="33" t="s">
        <v>1</v>
      </c>
      <c r="E24" s="35" t="s">
        <v>14</v>
      </c>
      <c r="F24" s="34">
        <v>-107.14172175511503</v>
      </c>
      <c r="G24" s="34">
        <v>-353.67113142719995</v>
      </c>
      <c r="H24" s="19"/>
      <c r="I24" s="26">
        <v>15</v>
      </c>
      <c r="J24" s="25">
        <f t="shared" si="5"/>
        <v>1</v>
      </c>
      <c r="K24" s="25">
        <f t="shared" si="6"/>
        <v>0</v>
      </c>
      <c r="L24" s="25">
        <f t="shared" si="7"/>
        <v>0</v>
      </c>
      <c r="M24" s="25">
        <f t="shared" si="8"/>
        <v>0</v>
      </c>
      <c r="N24" s="25">
        <f t="shared" si="9"/>
        <v>0</v>
      </c>
      <c r="O24" s="25">
        <f t="shared" si="10"/>
        <v>0</v>
      </c>
      <c r="P24" s="25">
        <f t="shared" si="11"/>
        <v>0</v>
      </c>
      <c r="Q24" s="25">
        <f t="shared" si="12"/>
        <v>0</v>
      </c>
      <c r="R24" s="25">
        <f t="shared" si="13"/>
        <v>0</v>
      </c>
      <c r="S24" s="25">
        <f t="shared" si="14"/>
        <v>0</v>
      </c>
      <c r="T24" s="38">
        <f t="shared" si="15"/>
        <v>1</v>
      </c>
      <c r="U24" s="19"/>
      <c r="V24" s="26">
        <v>15</v>
      </c>
      <c r="W24" s="44">
        <f t="shared" si="16"/>
        <v>6.7925643114188752</v>
      </c>
      <c r="X24" s="44">
        <f t="shared" si="17"/>
        <v>184.85494196583488</v>
      </c>
      <c r="Y24" s="44">
        <f t="shared" si="17"/>
        <v>369.54266342847808</v>
      </c>
      <c r="Z24" s="44">
        <f t="shared" si="17"/>
        <v>369.54831229257229</v>
      </c>
      <c r="AA24" s="44">
        <f t="shared" si="17"/>
        <v>382.09567973034888</v>
      </c>
      <c r="AB24" s="44">
        <f t="shared" si="17"/>
        <v>439.45842541486672</v>
      </c>
      <c r="AC24" s="44">
        <f t="shared" si="18"/>
        <v>530.291107386877</v>
      </c>
      <c r="AD24" s="44">
        <f t="shared" si="18"/>
        <v>483.11302755823976</v>
      </c>
      <c r="AE24" s="44">
        <f t="shared" si="18"/>
        <v>695.09013832020287</v>
      </c>
      <c r="AF24" s="44">
        <f t="shared" si="18"/>
        <v>735.32914870398804</v>
      </c>
      <c r="AG24" s="40">
        <f t="shared" si="19"/>
        <v>6.7925643114188752</v>
      </c>
      <c r="AH24" s="57">
        <f t="shared" si="20"/>
        <v>0</v>
      </c>
      <c r="AI24" s="19"/>
      <c r="AJ24" s="26">
        <v>15</v>
      </c>
      <c r="AK24" s="24">
        <f t="shared" si="21"/>
        <v>6.7925643114188752</v>
      </c>
      <c r="AL24" s="24">
        <f t="shared" si="22"/>
        <v>0</v>
      </c>
      <c r="AM24" s="24">
        <f t="shared" si="23"/>
        <v>0</v>
      </c>
      <c r="AN24" s="24">
        <f t="shared" si="24"/>
        <v>0</v>
      </c>
      <c r="AO24" s="24">
        <f t="shared" si="25"/>
        <v>0</v>
      </c>
      <c r="AP24" s="24">
        <f t="shared" si="26"/>
        <v>0</v>
      </c>
      <c r="AQ24" s="24">
        <f t="shared" si="27"/>
        <v>0</v>
      </c>
      <c r="AR24" s="24">
        <f t="shared" si="28"/>
        <v>0</v>
      </c>
      <c r="AS24" s="24">
        <f t="shared" si="29"/>
        <v>0</v>
      </c>
      <c r="AT24" s="24">
        <f t="shared" si="30"/>
        <v>0</v>
      </c>
      <c r="AU24" s="19"/>
      <c r="AV24" s="26">
        <v>15</v>
      </c>
      <c r="AW24" s="23">
        <f t="shared" si="31"/>
        <v>135.03883447835699</v>
      </c>
      <c r="AX24" s="23">
        <f t="shared" si="32"/>
        <v>0</v>
      </c>
      <c r="AY24" s="23">
        <f t="shared" si="33"/>
        <v>0</v>
      </c>
      <c r="AZ24" s="23">
        <f t="shared" si="34"/>
        <v>0</v>
      </c>
      <c r="BA24" s="23">
        <f t="shared" si="35"/>
        <v>0</v>
      </c>
      <c r="BB24" s="23">
        <f t="shared" si="36"/>
        <v>0</v>
      </c>
      <c r="BC24" s="23">
        <f t="shared" si="37"/>
        <v>0</v>
      </c>
      <c r="BD24" s="23">
        <f t="shared" si="38"/>
        <v>0</v>
      </c>
      <c r="BE24" s="23">
        <f t="shared" si="39"/>
        <v>0</v>
      </c>
      <c r="BF24" s="23">
        <f t="shared" si="40"/>
        <v>0</v>
      </c>
    </row>
    <row r="25" spans="2:59" ht="15.6" x14ac:dyDescent="0.3">
      <c r="B25" s="32">
        <v>16</v>
      </c>
      <c r="C25" s="33" t="s">
        <v>4</v>
      </c>
      <c r="D25" s="33" t="s">
        <v>1</v>
      </c>
      <c r="E25" s="35" t="s">
        <v>23</v>
      </c>
      <c r="F25" s="34">
        <v>-95.561312729579242</v>
      </c>
      <c r="G25" s="34">
        <v>-335.71981877040008</v>
      </c>
      <c r="H25" s="19"/>
      <c r="I25" s="26">
        <v>16</v>
      </c>
      <c r="J25" s="25">
        <f t="shared" si="5"/>
        <v>1</v>
      </c>
      <c r="K25" s="25">
        <f t="shared" si="6"/>
        <v>0</v>
      </c>
      <c r="L25" s="25">
        <f t="shared" si="7"/>
        <v>0</v>
      </c>
      <c r="M25" s="25">
        <f t="shared" si="8"/>
        <v>0</v>
      </c>
      <c r="N25" s="25">
        <f t="shared" si="9"/>
        <v>0</v>
      </c>
      <c r="O25" s="25">
        <f t="shared" si="10"/>
        <v>0</v>
      </c>
      <c r="P25" s="25">
        <f t="shared" si="11"/>
        <v>0</v>
      </c>
      <c r="Q25" s="25">
        <f t="shared" si="12"/>
        <v>0</v>
      </c>
      <c r="R25" s="25">
        <f t="shared" si="13"/>
        <v>0</v>
      </c>
      <c r="S25" s="25">
        <f t="shared" si="14"/>
        <v>0</v>
      </c>
      <c r="T25" s="38">
        <f t="shared" si="15"/>
        <v>1</v>
      </c>
      <c r="U25" s="19"/>
      <c r="V25" s="26">
        <v>16</v>
      </c>
      <c r="W25" s="44">
        <f t="shared" si="16"/>
        <v>15.279559134900802</v>
      </c>
      <c r="X25" s="44">
        <f t="shared" si="17"/>
        <v>165.71985887317271</v>
      </c>
      <c r="Y25" s="44">
        <f t="shared" si="17"/>
        <v>349.05443472975941</v>
      </c>
      <c r="Z25" s="44">
        <f t="shared" si="17"/>
        <v>349.05991668563388</v>
      </c>
      <c r="AA25" s="44">
        <f t="shared" si="17"/>
        <v>360.76484659579671</v>
      </c>
      <c r="AB25" s="44">
        <f t="shared" si="17"/>
        <v>418.12196967792477</v>
      </c>
      <c r="AC25" s="44">
        <f t="shared" si="18"/>
        <v>508.96712312620446</v>
      </c>
      <c r="AD25" s="44">
        <f t="shared" si="18"/>
        <v>461.82323008043056</v>
      </c>
      <c r="AE25" s="44">
        <f t="shared" si="18"/>
        <v>673.76796294007465</v>
      </c>
      <c r="AF25" s="44">
        <f t="shared" si="18"/>
        <v>714.0343758084108</v>
      </c>
      <c r="AG25" s="40">
        <f t="shared" si="19"/>
        <v>15.279559134900802</v>
      </c>
      <c r="AH25" s="57">
        <f t="shared" si="20"/>
        <v>0</v>
      </c>
      <c r="AI25" s="19"/>
      <c r="AJ25" s="26">
        <v>16</v>
      </c>
      <c r="AK25" s="24">
        <f t="shared" si="21"/>
        <v>15.279559134900802</v>
      </c>
      <c r="AL25" s="24">
        <f t="shared" si="22"/>
        <v>0</v>
      </c>
      <c r="AM25" s="24">
        <f t="shared" si="23"/>
        <v>0</v>
      </c>
      <c r="AN25" s="24">
        <f t="shared" si="24"/>
        <v>0</v>
      </c>
      <c r="AO25" s="24">
        <f t="shared" si="25"/>
        <v>0</v>
      </c>
      <c r="AP25" s="24">
        <f t="shared" si="26"/>
        <v>0</v>
      </c>
      <c r="AQ25" s="24">
        <f t="shared" si="27"/>
        <v>0</v>
      </c>
      <c r="AR25" s="24">
        <f t="shared" si="28"/>
        <v>0</v>
      </c>
      <c r="AS25" s="24">
        <f t="shared" si="29"/>
        <v>0</v>
      </c>
      <c r="AT25" s="24">
        <f t="shared" si="30"/>
        <v>0</v>
      </c>
      <c r="AU25" s="19"/>
      <c r="AV25" s="26">
        <v>16</v>
      </c>
      <c r="AW25" s="23">
        <f t="shared" si="31"/>
        <v>303.7636100774929</v>
      </c>
      <c r="AX25" s="23">
        <f t="shared" si="32"/>
        <v>0</v>
      </c>
      <c r="AY25" s="23">
        <f t="shared" si="33"/>
        <v>0</v>
      </c>
      <c r="AZ25" s="23">
        <f t="shared" si="34"/>
        <v>0</v>
      </c>
      <c r="BA25" s="23">
        <f t="shared" si="35"/>
        <v>0</v>
      </c>
      <c r="BB25" s="23">
        <f t="shared" si="36"/>
        <v>0</v>
      </c>
      <c r="BC25" s="23">
        <f t="shared" si="37"/>
        <v>0</v>
      </c>
      <c r="BD25" s="23">
        <f t="shared" si="38"/>
        <v>0</v>
      </c>
      <c r="BE25" s="23">
        <f t="shared" si="39"/>
        <v>0</v>
      </c>
      <c r="BF25" s="23">
        <f t="shared" si="40"/>
        <v>0</v>
      </c>
    </row>
    <row r="26" spans="2:59" ht="15.6" x14ac:dyDescent="0.3">
      <c r="B26" s="32">
        <v>17</v>
      </c>
      <c r="C26" s="33" t="s">
        <v>4</v>
      </c>
      <c r="D26" s="33" t="s">
        <v>1</v>
      </c>
      <c r="E26" s="35" t="s">
        <v>22</v>
      </c>
      <c r="F26" s="34">
        <v>-110.4007282802485</v>
      </c>
      <c r="G26" s="34">
        <v>-349.53005905680021</v>
      </c>
      <c r="H26" s="19"/>
      <c r="I26" s="26">
        <v>17</v>
      </c>
      <c r="J26" s="25">
        <f t="shared" si="5"/>
        <v>1</v>
      </c>
      <c r="K26" s="25">
        <f t="shared" si="6"/>
        <v>0</v>
      </c>
      <c r="L26" s="25">
        <f t="shared" si="7"/>
        <v>0</v>
      </c>
      <c r="M26" s="25">
        <f t="shared" si="8"/>
        <v>0</v>
      </c>
      <c r="N26" s="25">
        <f t="shared" si="9"/>
        <v>0</v>
      </c>
      <c r="O26" s="25">
        <f t="shared" si="10"/>
        <v>0</v>
      </c>
      <c r="P26" s="25">
        <f t="shared" si="11"/>
        <v>0</v>
      </c>
      <c r="Q26" s="25">
        <f t="shared" si="12"/>
        <v>0</v>
      </c>
      <c r="R26" s="25">
        <f t="shared" si="13"/>
        <v>0</v>
      </c>
      <c r="S26" s="25">
        <f t="shared" si="14"/>
        <v>0</v>
      </c>
      <c r="T26" s="38">
        <f t="shared" si="15"/>
        <v>1</v>
      </c>
      <c r="U26" s="19"/>
      <c r="V26" s="26">
        <v>17</v>
      </c>
      <c r="W26" s="44">
        <f t="shared" si="16"/>
        <v>5.1907324824238046</v>
      </c>
      <c r="X26" s="44">
        <f t="shared" ref="X26:AF29" si="41">SQRT((X$4-$F26)^2+(X$5-$G26)^2)</f>
        <v>181.24366845271513</v>
      </c>
      <c r="Y26" s="44">
        <f t="shared" si="41"/>
        <v>366.54976658772233</v>
      </c>
      <c r="Z26" s="44">
        <f t="shared" si="41"/>
        <v>366.5555312982849</v>
      </c>
      <c r="AA26" s="44">
        <f t="shared" si="41"/>
        <v>380.68212871182823</v>
      </c>
      <c r="AB26" s="44">
        <f t="shared" si="41"/>
        <v>438.01635361779978</v>
      </c>
      <c r="AC26" s="44">
        <f t="shared" si="41"/>
        <v>528.31044698163635</v>
      </c>
      <c r="AD26" s="44">
        <f t="shared" si="41"/>
        <v>481.83408088072014</v>
      </c>
      <c r="AE26" s="44">
        <f t="shared" si="41"/>
        <v>693.09599514471415</v>
      </c>
      <c r="AF26" s="44">
        <f t="shared" si="41"/>
        <v>733.24654111739585</v>
      </c>
      <c r="AG26" s="40">
        <f t="shared" si="19"/>
        <v>5.1907324824238046</v>
      </c>
      <c r="AH26" s="57">
        <f t="shared" si="20"/>
        <v>0</v>
      </c>
      <c r="AI26" s="19"/>
      <c r="AJ26" s="26">
        <v>17</v>
      </c>
      <c r="AK26" s="24">
        <f t="shared" si="21"/>
        <v>5.1907324824238046</v>
      </c>
      <c r="AL26" s="24">
        <f t="shared" si="22"/>
        <v>0</v>
      </c>
      <c r="AM26" s="24">
        <f t="shared" si="23"/>
        <v>0</v>
      </c>
      <c r="AN26" s="24">
        <f t="shared" si="24"/>
        <v>0</v>
      </c>
      <c r="AO26" s="24">
        <f t="shared" si="25"/>
        <v>0</v>
      </c>
      <c r="AP26" s="24">
        <f t="shared" si="26"/>
        <v>0</v>
      </c>
      <c r="AQ26" s="24">
        <f t="shared" si="27"/>
        <v>0</v>
      </c>
      <c r="AR26" s="24">
        <f t="shared" si="28"/>
        <v>0</v>
      </c>
      <c r="AS26" s="24">
        <f t="shared" si="29"/>
        <v>0</v>
      </c>
      <c r="AT26" s="24">
        <f t="shared" si="30"/>
        <v>0</v>
      </c>
      <c r="AU26" s="19"/>
      <c r="AV26" s="26">
        <v>17</v>
      </c>
      <c r="AW26" s="23">
        <f t="shared" si="31"/>
        <v>103.19379138407307</v>
      </c>
      <c r="AX26" s="23">
        <f t="shared" si="32"/>
        <v>0</v>
      </c>
      <c r="AY26" s="23">
        <f t="shared" si="33"/>
        <v>0</v>
      </c>
      <c r="AZ26" s="23">
        <f t="shared" si="34"/>
        <v>0</v>
      </c>
      <c r="BA26" s="23">
        <f t="shared" si="35"/>
        <v>0</v>
      </c>
      <c r="BB26" s="23">
        <f t="shared" si="36"/>
        <v>0</v>
      </c>
      <c r="BC26" s="23">
        <f t="shared" si="37"/>
        <v>0</v>
      </c>
      <c r="BD26" s="23">
        <f t="shared" si="38"/>
        <v>0</v>
      </c>
      <c r="BE26" s="23">
        <f t="shared" si="39"/>
        <v>0</v>
      </c>
      <c r="BF26" s="23">
        <f t="shared" si="40"/>
        <v>0</v>
      </c>
    </row>
    <row r="27" spans="2:59" ht="15.6" x14ac:dyDescent="0.3">
      <c r="B27" s="32">
        <v>18</v>
      </c>
      <c r="C27" s="33" t="s">
        <v>4</v>
      </c>
      <c r="D27" s="33" t="s">
        <v>1</v>
      </c>
      <c r="E27" s="35" t="s">
        <v>15</v>
      </c>
      <c r="F27" s="34">
        <v>-94.533312502294947</v>
      </c>
      <c r="G27" s="34">
        <v>-197.64294017039998</v>
      </c>
      <c r="H27" s="19"/>
      <c r="I27" s="26">
        <v>18</v>
      </c>
      <c r="J27" s="25">
        <f t="shared" si="5"/>
        <v>0</v>
      </c>
      <c r="K27" s="25">
        <f t="shared" si="6"/>
        <v>1</v>
      </c>
      <c r="L27" s="25">
        <f t="shared" si="7"/>
        <v>0</v>
      </c>
      <c r="M27" s="25">
        <f t="shared" si="8"/>
        <v>0</v>
      </c>
      <c r="N27" s="25">
        <f t="shared" si="9"/>
        <v>0</v>
      </c>
      <c r="O27" s="25">
        <f t="shared" si="10"/>
        <v>0</v>
      </c>
      <c r="P27" s="25">
        <f t="shared" si="11"/>
        <v>0</v>
      </c>
      <c r="Q27" s="25">
        <f t="shared" si="12"/>
        <v>0</v>
      </c>
      <c r="R27" s="25">
        <f t="shared" si="13"/>
        <v>0</v>
      </c>
      <c r="S27" s="25">
        <f t="shared" si="14"/>
        <v>0</v>
      </c>
      <c r="T27" s="38">
        <f t="shared" si="15"/>
        <v>1</v>
      </c>
      <c r="U27" s="19"/>
      <c r="V27" s="26">
        <v>18</v>
      </c>
      <c r="W27" s="44">
        <f t="shared" si="16"/>
        <v>149.78548546712051</v>
      </c>
      <c r="X27" s="44">
        <f t="shared" si="41"/>
        <v>29.9852974597752</v>
      </c>
      <c r="Y27" s="44">
        <f t="shared" si="41"/>
        <v>219.08589278671747</v>
      </c>
      <c r="Z27" s="44">
        <f t="shared" si="41"/>
        <v>219.09296994023541</v>
      </c>
      <c r="AA27" s="44">
        <f t="shared" si="41"/>
        <v>261.18681140169144</v>
      </c>
      <c r="AB27" s="44">
        <f t="shared" si="41"/>
        <v>315.67806146800183</v>
      </c>
      <c r="AC27" s="44">
        <f t="shared" si="41"/>
        <v>393.75986257312542</v>
      </c>
      <c r="AD27" s="44">
        <f t="shared" si="41"/>
        <v>361.67210332032386</v>
      </c>
      <c r="AE27" s="44">
        <f t="shared" si="41"/>
        <v>556.78906749797216</v>
      </c>
      <c r="AF27" s="44">
        <f t="shared" si="41"/>
        <v>595.34206251623516</v>
      </c>
      <c r="AG27" s="40">
        <f t="shared" si="19"/>
        <v>29.9852974597752</v>
      </c>
      <c r="AH27" s="57">
        <f t="shared" si="20"/>
        <v>0</v>
      </c>
      <c r="AI27" s="19"/>
      <c r="AJ27" s="26">
        <v>18</v>
      </c>
      <c r="AK27" s="24">
        <f t="shared" si="21"/>
        <v>0</v>
      </c>
      <c r="AL27" s="24">
        <f t="shared" si="22"/>
        <v>29.9852974597752</v>
      </c>
      <c r="AM27" s="24">
        <f t="shared" si="23"/>
        <v>0</v>
      </c>
      <c r="AN27" s="24">
        <f t="shared" si="24"/>
        <v>0</v>
      </c>
      <c r="AO27" s="24">
        <f t="shared" si="25"/>
        <v>0</v>
      </c>
      <c r="AP27" s="24">
        <f t="shared" si="26"/>
        <v>0</v>
      </c>
      <c r="AQ27" s="24">
        <f t="shared" si="27"/>
        <v>0</v>
      </c>
      <c r="AR27" s="24">
        <f t="shared" si="28"/>
        <v>0</v>
      </c>
      <c r="AS27" s="24">
        <f t="shared" si="29"/>
        <v>0</v>
      </c>
      <c r="AT27" s="24">
        <f t="shared" si="30"/>
        <v>0</v>
      </c>
      <c r="AU27" s="19"/>
      <c r="AV27" s="26">
        <v>18</v>
      </c>
      <c r="AW27" s="23">
        <f t="shared" si="31"/>
        <v>0</v>
      </c>
      <c r="AX27" s="23">
        <f t="shared" si="32"/>
        <v>596.11943808141325</v>
      </c>
      <c r="AY27" s="23">
        <f t="shared" si="33"/>
        <v>0</v>
      </c>
      <c r="AZ27" s="23">
        <f t="shared" si="34"/>
        <v>0</v>
      </c>
      <c r="BA27" s="23">
        <f t="shared" si="35"/>
        <v>0</v>
      </c>
      <c r="BB27" s="23">
        <f t="shared" si="36"/>
        <v>0</v>
      </c>
      <c r="BC27" s="23">
        <f t="shared" si="37"/>
        <v>0</v>
      </c>
      <c r="BD27" s="23">
        <f t="shared" si="38"/>
        <v>0</v>
      </c>
      <c r="BE27" s="23">
        <f t="shared" si="39"/>
        <v>0</v>
      </c>
      <c r="BF27" s="23">
        <f t="shared" si="40"/>
        <v>0</v>
      </c>
    </row>
    <row r="28" spans="2:59" ht="15.6" x14ac:dyDescent="0.3">
      <c r="B28" s="32">
        <v>19</v>
      </c>
      <c r="C28" s="33" t="s">
        <v>4</v>
      </c>
      <c r="D28" s="33" t="s">
        <v>1</v>
      </c>
      <c r="E28" s="35" t="s">
        <v>20</v>
      </c>
      <c r="F28" s="34">
        <v>-104.79527278289937</v>
      </c>
      <c r="G28" s="34">
        <v>-350.71333260000029</v>
      </c>
      <c r="H28" s="19"/>
      <c r="I28" s="26">
        <v>19</v>
      </c>
      <c r="J28" s="25">
        <f t="shared" si="5"/>
        <v>1</v>
      </c>
      <c r="K28" s="25">
        <f t="shared" si="6"/>
        <v>0</v>
      </c>
      <c r="L28" s="25">
        <f t="shared" si="7"/>
        <v>0</v>
      </c>
      <c r="M28" s="25">
        <f t="shared" si="8"/>
        <v>0</v>
      </c>
      <c r="N28" s="25">
        <f t="shared" si="9"/>
        <v>0</v>
      </c>
      <c r="O28" s="25">
        <f t="shared" si="10"/>
        <v>0</v>
      </c>
      <c r="P28" s="25">
        <f t="shared" si="11"/>
        <v>0</v>
      </c>
      <c r="Q28" s="25">
        <f t="shared" si="12"/>
        <v>0</v>
      </c>
      <c r="R28" s="25">
        <f t="shared" si="13"/>
        <v>0</v>
      </c>
      <c r="S28" s="25">
        <f t="shared" si="14"/>
        <v>0</v>
      </c>
      <c r="T28" s="38">
        <f t="shared" si="15"/>
        <v>1</v>
      </c>
      <c r="U28" s="19"/>
      <c r="V28" s="26">
        <v>19</v>
      </c>
      <c r="W28" s="44">
        <f t="shared" si="16"/>
        <v>3.8665294911586128</v>
      </c>
      <c r="X28" s="44">
        <f t="shared" si="41"/>
        <v>181.61143132239542</v>
      </c>
      <c r="Y28" s="44">
        <f t="shared" si="41"/>
        <v>366.03424409446012</v>
      </c>
      <c r="Z28" s="44">
        <f t="shared" si="41"/>
        <v>366.03985551303509</v>
      </c>
      <c r="AA28" s="44">
        <f t="shared" si="41"/>
        <v>378.32401117695116</v>
      </c>
      <c r="AB28" s="44">
        <f t="shared" si="41"/>
        <v>435.68760446904469</v>
      </c>
      <c r="AC28" s="44">
        <f t="shared" si="41"/>
        <v>526.5621043312467</v>
      </c>
      <c r="AD28" s="44">
        <f t="shared" si="41"/>
        <v>479.33808136012578</v>
      </c>
      <c r="AE28" s="44">
        <f t="shared" si="41"/>
        <v>691.36204747650072</v>
      </c>
      <c r="AF28" s="44">
        <f t="shared" si="41"/>
        <v>731.61240337542108</v>
      </c>
      <c r="AG28" s="40">
        <f t="shared" si="19"/>
        <v>3.8665294911586128</v>
      </c>
      <c r="AH28" s="57">
        <f t="shared" si="20"/>
        <v>0</v>
      </c>
      <c r="AI28" s="19"/>
      <c r="AJ28" s="26">
        <v>19</v>
      </c>
      <c r="AK28" s="24">
        <f t="shared" si="21"/>
        <v>3.8665294911586128</v>
      </c>
      <c r="AL28" s="24">
        <f t="shared" si="22"/>
        <v>0</v>
      </c>
      <c r="AM28" s="24">
        <f t="shared" si="23"/>
        <v>0</v>
      </c>
      <c r="AN28" s="24">
        <f t="shared" si="24"/>
        <v>0</v>
      </c>
      <c r="AO28" s="24">
        <f t="shared" si="25"/>
        <v>0</v>
      </c>
      <c r="AP28" s="24">
        <f t="shared" si="26"/>
        <v>0</v>
      </c>
      <c r="AQ28" s="24">
        <f t="shared" si="27"/>
        <v>0</v>
      </c>
      <c r="AR28" s="24">
        <f t="shared" si="28"/>
        <v>0</v>
      </c>
      <c r="AS28" s="24">
        <f t="shared" si="29"/>
        <v>0</v>
      </c>
      <c r="AT28" s="24">
        <f t="shared" si="30"/>
        <v>0</v>
      </c>
      <c r="AU28" s="19"/>
      <c r="AV28" s="26">
        <v>19</v>
      </c>
      <c r="AW28" s="23">
        <f t="shared" si="31"/>
        <v>76.868118139787995</v>
      </c>
      <c r="AX28" s="23">
        <f t="shared" si="32"/>
        <v>0</v>
      </c>
      <c r="AY28" s="23">
        <f t="shared" si="33"/>
        <v>0</v>
      </c>
      <c r="AZ28" s="23">
        <f t="shared" si="34"/>
        <v>0</v>
      </c>
      <c r="BA28" s="23">
        <f t="shared" si="35"/>
        <v>0</v>
      </c>
      <c r="BB28" s="23">
        <f t="shared" si="36"/>
        <v>0</v>
      </c>
      <c r="BC28" s="23">
        <f t="shared" si="37"/>
        <v>0</v>
      </c>
      <c r="BD28" s="23">
        <f t="shared" si="38"/>
        <v>0</v>
      </c>
      <c r="BE28" s="23">
        <f t="shared" si="39"/>
        <v>0</v>
      </c>
      <c r="BF28" s="23">
        <f t="shared" si="40"/>
        <v>0</v>
      </c>
    </row>
    <row r="29" spans="2:59" ht="18" customHeight="1" x14ac:dyDescent="0.3">
      <c r="B29" s="32">
        <v>20</v>
      </c>
      <c r="C29" s="33" t="s">
        <v>4</v>
      </c>
      <c r="D29" s="33" t="s">
        <v>1</v>
      </c>
      <c r="E29" s="35" t="s">
        <v>21</v>
      </c>
      <c r="F29" s="34">
        <v>-105.87265507952158</v>
      </c>
      <c r="G29" s="34">
        <v>-346.9953196272001</v>
      </c>
      <c r="H29" s="19"/>
      <c r="I29" s="26">
        <v>20</v>
      </c>
      <c r="J29" s="25">
        <f t="shared" si="5"/>
        <v>1</v>
      </c>
      <c r="K29" s="25">
        <f t="shared" si="6"/>
        <v>0</v>
      </c>
      <c r="L29" s="25">
        <f t="shared" si="7"/>
        <v>0</v>
      </c>
      <c r="M29" s="25">
        <f t="shared" si="8"/>
        <v>0</v>
      </c>
      <c r="N29" s="25">
        <f t="shared" si="9"/>
        <v>0</v>
      </c>
      <c r="O29" s="25">
        <f t="shared" si="10"/>
        <v>0</v>
      </c>
      <c r="P29" s="25">
        <f t="shared" si="11"/>
        <v>0</v>
      </c>
      <c r="Q29" s="25">
        <f t="shared" si="12"/>
        <v>0</v>
      </c>
      <c r="R29" s="25">
        <f t="shared" si="13"/>
        <v>0</v>
      </c>
      <c r="S29" s="25">
        <f t="shared" si="14"/>
        <v>0</v>
      </c>
      <c r="T29" s="38">
        <f t="shared" si="15"/>
        <v>1</v>
      </c>
      <c r="U29" s="19"/>
      <c r="V29" s="26">
        <v>20</v>
      </c>
      <c r="W29" s="44">
        <f t="shared" si="16"/>
        <v>5.1157766235028585E-3</v>
      </c>
      <c r="X29" s="44">
        <f t="shared" si="41"/>
        <v>178.06813324706386</v>
      </c>
      <c r="Y29" s="44">
        <f t="shared" si="41"/>
        <v>362.78636293394192</v>
      </c>
      <c r="Z29" s="44">
        <f t="shared" si="41"/>
        <v>362.79203138979938</v>
      </c>
      <c r="AA29" s="44">
        <f t="shared" si="41"/>
        <v>375.95271717653878</v>
      </c>
      <c r="AB29" s="44">
        <f t="shared" si="41"/>
        <v>433.30020270726988</v>
      </c>
      <c r="AC29" s="44">
        <f t="shared" si="41"/>
        <v>523.85870777696766</v>
      </c>
      <c r="AD29" s="44">
        <f t="shared" si="41"/>
        <v>477.05118937114969</v>
      </c>
      <c r="AE29" s="44">
        <f t="shared" si="41"/>
        <v>688.65300406794086</v>
      </c>
      <c r="AF29" s="44">
        <f t="shared" si="41"/>
        <v>728.85355333509517</v>
      </c>
      <c r="AG29" s="40">
        <f t="shared" si="19"/>
        <v>5.1157766235028585E-3</v>
      </c>
      <c r="AH29" s="57">
        <f t="shared" si="20"/>
        <v>0</v>
      </c>
      <c r="AI29" s="19"/>
      <c r="AJ29" s="26">
        <v>20</v>
      </c>
      <c r="AK29" s="24">
        <f t="shared" si="21"/>
        <v>5.1157766235028585E-3</v>
      </c>
      <c r="AL29" s="24">
        <f t="shared" si="22"/>
        <v>0</v>
      </c>
      <c r="AM29" s="24">
        <f t="shared" si="23"/>
        <v>0</v>
      </c>
      <c r="AN29" s="24">
        <f t="shared" si="24"/>
        <v>0</v>
      </c>
      <c r="AO29" s="24">
        <f t="shared" si="25"/>
        <v>0</v>
      </c>
      <c r="AP29" s="24">
        <f t="shared" si="26"/>
        <v>0</v>
      </c>
      <c r="AQ29" s="24">
        <f t="shared" si="27"/>
        <v>0</v>
      </c>
      <c r="AR29" s="24">
        <f t="shared" si="28"/>
        <v>0</v>
      </c>
      <c r="AS29" s="24">
        <f t="shared" si="29"/>
        <v>0</v>
      </c>
      <c r="AT29" s="24">
        <f t="shared" si="30"/>
        <v>0</v>
      </c>
      <c r="AU29" s="19"/>
      <c r="AV29" s="26">
        <v>20</v>
      </c>
      <c r="AW29" s="23">
        <f t="shared" si="31"/>
        <v>0.10170363960015946</v>
      </c>
      <c r="AX29" s="23">
        <f t="shared" si="32"/>
        <v>0</v>
      </c>
      <c r="AY29" s="23">
        <f t="shared" si="33"/>
        <v>0</v>
      </c>
      <c r="AZ29" s="23">
        <f t="shared" si="34"/>
        <v>0</v>
      </c>
      <c r="BA29" s="23">
        <f t="shared" si="35"/>
        <v>0</v>
      </c>
      <c r="BB29" s="23">
        <f t="shared" si="36"/>
        <v>0</v>
      </c>
      <c r="BC29" s="23">
        <f t="shared" si="37"/>
        <v>0</v>
      </c>
      <c r="BD29" s="23">
        <f t="shared" si="38"/>
        <v>0</v>
      </c>
      <c r="BE29" s="23">
        <f t="shared" si="39"/>
        <v>0</v>
      </c>
      <c r="BF29" s="23">
        <f t="shared" si="40"/>
        <v>0</v>
      </c>
      <c r="BG29" s="54" t="s">
        <v>68</v>
      </c>
    </row>
    <row r="30" spans="2:59" ht="29.4" customHeight="1" x14ac:dyDescent="0.3">
      <c r="B30" s="126" t="s">
        <v>56</v>
      </c>
      <c r="C30" s="127"/>
      <c r="D30" s="127"/>
      <c r="E30" s="128"/>
      <c r="F30" s="34">
        <v>0</v>
      </c>
      <c r="G30" s="34">
        <v>0</v>
      </c>
      <c r="H30" s="19"/>
      <c r="I30" s="17"/>
      <c r="J30" s="17">
        <v>1</v>
      </c>
      <c r="K30" s="17">
        <v>1</v>
      </c>
      <c r="L30" s="17">
        <v>1</v>
      </c>
      <c r="M30" s="17">
        <v>1</v>
      </c>
      <c r="N30" s="17">
        <v>1</v>
      </c>
      <c r="O30" s="17">
        <v>1</v>
      </c>
      <c r="P30" s="17">
        <v>1</v>
      </c>
      <c r="Q30" s="17">
        <v>1</v>
      </c>
      <c r="R30" s="17">
        <v>1</v>
      </c>
      <c r="S30" s="17">
        <v>1</v>
      </c>
      <c r="T30" s="17"/>
      <c r="U30" s="19"/>
      <c r="AG30" s="12" t="s">
        <v>65</v>
      </c>
      <c r="AH30" s="31">
        <f>SUM(AH10:AH29)</f>
        <v>0</v>
      </c>
      <c r="AI30" s="19"/>
      <c r="AJ30" s="19"/>
      <c r="AU30" s="19"/>
      <c r="AV30" s="39" t="s">
        <v>65</v>
      </c>
      <c r="AW30" s="55">
        <f>SUM(AW10:AW29)</f>
        <v>618.96605771931104</v>
      </c>
      <c r="AX30" s="55">
        <f t="shared" ref="AX30:BF30" si="42">SUM(AX10:AX29)</f>
        <v>596.11943808141325</v>
      </c>
      <c r="AY30" s="55">
        <f t="shared" si="42"/>
        <v>0</v>
      </c>
      <c r="AZ30" s="55">
        <f t="shared" si="42"/>
        <v>0</v>
      </c>
      <c r="BA30" s="55">
        <f t="shared" si="42"/>
        <v>986.74589006343717</v>
      </c>
      <c r="BB30" s="55">
        <f t="shared" si="42"/>
        <v>1777.5934648471441</v>
      </c>
      <c r="BC30" s="55">
        <f t="shared" si="42"/>
        <v>596.38553564597999</v>
      </c>
      <c r="BD30" s="55">
        <f t="shared" si="42"/>
        <v>785.12890504333473</v>
      </c>
      <c r="BE30" s="55">
        <f t="shared" si="42"/>
        <v>168.8300751385901</v>
      </c>
      <c r="BF30" s="55">
        <f t="shared" si="42"/>
        <v>1049.389246997772</v>
      </c>
      <c r="BG30" s="56">
        <f>SUM(AW30:BF30)</f>
        <v>6579.1586135369826</v>
      </c>
    </row>
    <row r="31" spans="2:59" x14ac:dyDescent="0.3">
      <c r="B31" s="19"/>
      <c r="C31" s="19"/>
      <c r="D31" s="19"/>
      <c r="E31" s="19"/>
      <c r="F31" s="18"/>
      <c r="G31" s="18"/>
      <c r="T31" s="17"/>
      <c r="U31" s="19"/>
      <c r="V31" s="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9"/>
      <c r="AI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</row>
    <row r="32" spans="2:59" ht="27.6" customHeight="1" x14ac:dyDescent="0.3">
      <c r="B32" s="68" t="s">
        <v>84</v>
      </c>
      <c r="C32" s="68" t="s">
        <v>39</v>
      </c>
      <c r="D32" s="68" t="s">
        <v>38</v>
      </c>
      <c r="E32" s="68" t="s">
        <v>82</v>
      </c>
      <c r="F32" s="13"/>
      <c r="G32" s="13"/>
      <c r="AM32" s="58"/>
      <c r="AN32" s="58"/>
      <c r="AO32" s="66"/>
      <c r="AP32" s="58"/>
      <c r="AQ32" s="58"/>
      <c r="AR32" s="58"/>
      <c r="AS32" s="58"/>
      <c r="AT32" s="58"/>
      <c r="AU32" s="58"/>
      <c r="AV32" s="62" t="s">
        <v>71</v>
      </c>
      <c r="AW32" s="59">
        <f>BG6+BG30+AH30</f>
        <v>71629.123162851334</v>
      </c>
      <c r="AX32" s="60" t="s">
        <v>72</v>
      </c>
      <c r="AY32" s="63"/>
      <c r="AZ32" s="58"/>
      <c r="BA32" s="58"/>
      <c r="BB32" s="58"/>
      <c r="BC32" s="58"/>
      <c r="BD32" s="58"/>
      <c r="BE32" s="58"/>
      <c r="BF32" s="58"/>
    </row>
    <row r="33" spans="2:58" ht="33" customHeight="1" x14ac:dyDescent="0.3">
      <c r="B33" s="68" t="s">
        <v>83</v>
      </c>
      <c r="C33" s="67">
        <v>10.75</v>
      </c>
      <c r="D33" s="67">
        <v>0.625</v>
      </c>
      <c r="E33" s="67">
        <f>PI()*(C33^2-(C33-2*D33)^2)/4</f>
        <v>19.880391010997908</v>
      </c>
      <c r="Y33" s="11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64" t="s">
        <v>75</v>
      </c>
      <c r="AW33" s="59">
        <f>AW32*1000*0.0254^2</f>
        <v>46212.245099745167</v>
      </c>
      <c r="AX33" s="61" t="s">
        <v>73</v>
      </c>
      <c r="AY33" s="63"/>
      <c r="AZ33" s="58"/>
      <c r="BA33" s="58"/>
      <c r="BB33" s="58"/>
      <c r="BC33" s="58"/>
      <c r="BD33" s="58"/>
      <c r="BE33" s="58"/>
      <c r="BF33" s="58"/>
    </row>
    <row r="34" spans="2:58" ht="25.2" customHeight="1" x14ac:dyDescent="0.3">
      <c r="B34" s="68" t="s">
        <v>42</v>
      </c>
      <c r="C34" s="67">
        <v>22</v>
      </c>
      <c r="D34" s="67">
        <v>0.5</v>
      </c>
      <c r="E34" s="67">
        <f>PI()*(C34^2-(C34-2*D34)^2)/4</f>
        <v>33.772121026090275</v>
      </c>
      <c r="Y34" s="11"/>
      <c r="AK34" s="15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</row>
    <row r="35" spans="2:58" ht="23.4" x14ac:dyDescent="0.3">
      <c r="Y35" s="11"/>
      <c r="AK35" s="15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9"/>
      <c r="AX35" s="60"/>
      <c r="AY35" s="58"/>
      <c r="AZ35" s="58"/>
      <c r="BA35" s="58"/>
      <c r="BB35" s="58"/>
      <c r="BC35" s="58"/>
      <c r="BD35" s="58"/>
      <c r="BE35" s="58"/>
      <c r="BF35" s="58"/>
    </row>
    <row r="36" spans="2:58" x14ac:dyDescent="0.3">
      <c r="W36" s="11"/>
      <c r="X36" s="11"/>
      <c r="Y36" s="11"/>
      <c r="AK36" s="15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</row>
    <row r="37" spans="2:58" ht="25.2" customHeight="1" x14ac:dyDescent="0.3">
      <c r="B37" s="69" t="s">
        <v>85</v>
      </c>
      <c r="AK37" s="15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</row>
    <row r="38" spans="2:58" ht="15.6" customHeight="1" x14ac:dyDescent="0.3">
      <c r="AK38" s="15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</row>
    <row r="39" spans="2:58" ht="23.4" customHeight="1" x14ac:dyDescent="0.3">
      <c r="B39" s="11" t="s">
        <v>86</v>
      </c>
      <c r="AK39" s="15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</row>
    <row r="40" spans="2:58" ht="23.4" customHeight="1" x14ac:dyDescent="0.3">
      <c r="B40" s="11" t="s">
        <v>76</v>
      </c>
      <c r="AK40" s="15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</row>
    <row r="41" spans="2:58" ht="23.4" customHeight="1" x14ac:dyDescent="0.3">
      <c r="B41" s="65" t="s">
        <v>77</v>
      </c>
      <c r="AK41" s="15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</row>
    <row r="42" spans="2:58" ht="23.4" customHeight="1" x14ac:dyDescent="0.3">
      <c r="B42" s="11" t="s">
        <v>78</v>
      </c>
      <c r="AK42" s="15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</row>
    <row r="43" spans="2:58" ht="23.4" customHeight="1" x14ac:dyDescent="0.3">
      <c r="B43" s="11" t="s">
        <v>79</v>
      </c>
      <c r="AK43" s="15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</row>
    <row r="44" spans="2:58" ht="23.4" customHeight="1" x14ac:dyDescent="0.3">
      <c r="B44" s="11" t="s">
        <v>80</v>
      </c>
      <c r="AK44" s="15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</row>
    <row r="45" spans="2:58" ht="23.4" customHeight="1" x14ac:dyDescent="0.3">
      <c r="B45" s="11" t="s">
        <v>81</v>
      </c>
      <c r="AK45" s="15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</row>
    <row r="46" spans="2:58" ht="19.8" customHeight="1" x14ac:dyDescent="0.3">
      <c r="B46" s="11" t="s">
        <v>87</v>
      </c>
      <c r="AK46" s="15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</row>
    <row r="47" spans="2:58" x14ac:dyDescent="0.3">
      <c r="AK47" s="15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</row>
    <row r="48" spans="2:58" ht="21" customHeight="1" x14ac:dyDescent="0.3">
      <c r="B48" s="11" t="s">
        <v>92</v>
      </c>
      <c r="AK48" s="15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</row>
    <row r="49" spans="2:58" ht="21" customHeight="1" x14ac:dyDescent="0.3">
      <c r="B49" s="11" t="s">
        <v>88</v>
      </c>
      <c r="AK49" s="15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</row>
    <row r="50" spans="2:58" x14ac:dyDescent="0.3">
      <c r="AK50" s="15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</row>
    <row r="51" spans="2:58" x14ac:dyDescent="0.3">
      <c r="B51" s="11" t="s">
        <v>89</v>
      </c>
      <c r="AK51" s="15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</row>
    <row r="52" spans="2:58" x14ac:dyDescent="0.3">
      <c r="B52" s="11" t="s">
        <v>90</v>
      </c>
      <c r="AK52" s="15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</row>
    <row r="53" spans="2:58" x14ac:dyDescent="0.3">
      <c r="B53" s="11" t="s">
        <v>91</v>
      </c>
      <c r="AK53" s="15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</row>
    <row r="54" spans="2:58" x14ac:dyDescent="0.3">
      <c r="AK54" s="15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</row>
    <row r="55" spans="2:58" x14ac:dyDescent="0.3">
      <c r="AK55" s="15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</row>
    <row r="56" spans="2:58" x14ac:dyDescent="0.3">
      <c r="AK56" s="15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</row>
    <row r="57" spans="2:58" x14ac:dyDescent="0.3">
      <c r="AK57" s="15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</row>
    <row r="58" spans="2:58" x14ac:dyDescent="0.3">
      <c r="AK58" s="15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</row>
    <row r="59" spans="2:58" x14ac:dyDescent="0.3">
      <c r="AK59" s="15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</row>
    <row r="60" spans="2:58" x14ac:dyDescent="0.3">
      <c r="AK60" s="15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</row>
    <row r="61" spans="2:58" x14ac:dyDescent="0.3">
      <c r="AK61" s="15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</row>
    <row r="62" spans="2:58" x14ac:dyDescent="0.3">
      <c r="AK62" s="15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</row>
    <row r="63" spans="2:58" x14ac:dyDescent="0.3">
      <c r="AK63" s="15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</row>
    <row r="64" spans="2:58" x14ac:dyDescent="0.3">
      <c r="AK64" s="15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</row>
    <row r="65" spans="32:58" x14ac:dyDescent="0.3">
      <c r="AK65" s="15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</row>
    <row r="66" spans="32:58" x14ac:dyDescent="0.3">
      <c r="AK66" s="15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</row>
    <row r="67" spans="32:58" x14ac:dyDescent="0.3">
      <c r="AK67" s="15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</row>
    <row r="68" spans="32:58" x14ac:dyDescent="0.3">
      <c r="AK68" s="15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</row>
    <row r="69" spans="32:58" x14ac:dyDescent="0.3">
      <c r="AK69" s="15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</row>
    <row r="70" spans="32:58" ht="25.8" x14ac:dyDescent="0.3">
      <c r="AJ70" s="136" t="s">
        <v>70</v>
      </c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58"/>
      <c r="BF70" s="58"/>
    </row>
    <row r="72" spans="32:58" x14ac:dyDescent="0.3">
      <c r="AJ72" s="20"/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</row>
    <row r="73" spans="32:58" x14ac:dyDescent="0.3">
      <c r="AJ73" s="20"/>
      <c r="AK73" s="20">
        <f>IF(J$6&gt;0,AK4,0)</f>
        <v>-105.868974001433</v>
      </c>
      <c r="AL73" s="20">
        <f>IF(J$6&gt;0,AK5,0)</f>
        <v>-346.998872208595</v>
      </c>
      <c r="AM73" s="20">
        <f>IF(K$6&gt;0,AL4,0)</f>
        <v>-81.602941704890796</v>
      </c>
      <c r="AN73" s="20">
        <f>IF(K$6&gt;0,AL5,0)</f>
        <v>-170.58885406879901</v>
      </c>
      <c r="AO73" s="20">
        <f>IF(L$6&gt;0,AM4,0)</f>
        <v>0</v>
      </c>
      <c r="AP73" s="20">
        <f>IF(L$6&gt;0,AM5,0)</f>
        <v>0</v>
      </c>
      <c r="AQ73" s="20">
        <f>IF(M$6&gt;0,AN4,0)</f>
        <v>0</v>
      </c>
      <c r="AR73" s="20">
        <f>IF(M$6&gt;0,AN5,0)</f>
        <v>0</v>
      </c>
      <c r="AS73" s="20">
        <f>IF(N$6&gt;0,AO4,0)</f>
        <v>116.67492993226701</v>
      </c>
      <c r="AT73" s="20">
        <f>IF(N$6&gt;0,AO5,0)</f>
        <v>-43.988689406270304</v>
      </c>
      <c r="AU73" s="20">
        <f>IF(O$6&gt;0,AP4,0)</f>
        <v>148.58288343282101</v>
      </c>
      <c r="AV73" s="20">
        <f>IF(O$6&gt;0,AP5,0)</f>
        <v>3.72029819806149</v>
      </c>
      <c r="AW73" s="20">
        <f>IF(P$6&gt;0,AQ4,0)</f>
        <v>153.630947485598</v>
      </c>
      <c r="AX73" s="20">
        <f>IF(P$6&gt;0,AQ5,0)</f>
        <v>108.071517188535</v>
      </c>
      <c r="AY73" s="20">
        <f>IF(Q$6&gt;0,AR4,0)</f>
        <v>186.612083053444</v>
      </c>
      <c r="AZ73" s="20">
        <f>IF(Q$6&gt;0,AR5,0)</f>
        <v>29.874041345165299</v>
      </c>
      <c r="BA73" s="20">
        <f>IF(R$6&gt;0,AS4,0)</f>
        <v>233.663207510875</v>
      </c>
      <c r="BB73" s="20">
        <f>IF(R$6&gt;0,AS5,0)</f>
        <v>252.136016581143</v>
      </c>
      <c r="BC73" s="20">
        <f>IF(S$6&gt;0,AT4,0)</f>
        <v>241.80708544963699</v>
      </c>
      <c r="BD73" s="20">
        <f>IF(S$6&gt;0,AT5,0)</f>
        <v>293.587462091737</v>
      </c>
    </row>
    <row r="74" spans="32:58" x14ac:dyDescent="0.3">
      <c r="AF74" s="16"/>
      <c r="AJ74" s="20"/>
      <c r="AK74" s="21" t="s">
        <v>24</v>
      </c>
      <c r="AL74" s="21" t="s">
        <v>25</v>
      </c>
      <c r="AM74" s="21" t="s">
        <v>24</v>
      </c>
      <c r="AN74" s="21" t="s">
        <v>25</v>
      </c>
      <c r="AO74" s="21" t="s">
        <v>24</v>
      </c>
      <c r="AP74" s="21" t="s">
        <v>25</v>
      </c>
      <c r="AQ74" s="21" t="s">
        <v>24</v>
      </c>
      <c r="AR74" s="21" t="s">
        <v>25</v>
      </c>
      <c r="AS74" s="21" t="s">
        <v>24</v>
      </c>
      <c r="AT74" s="21" t="s">
        <v>25</v>
      </c>
      <c r="AU74" s="21" t="s">
        <v>24</v>
      </c>
      <c r="AV74" s="21" t="s">
        <v>25</v>
      </c>
      <c r="AW74" s="21" t="s">
        <v>24</v>
      </c>
      <c r="AX74" s="21" t="s">
        <v>25</v>
      </c>
      <c r="AY74" s="21" t="s">
        <v>24</v>
      </c>
      <c r="AZ74" s="21" t="s">
        <v>25</v>
      </c>
      <c r="BA74" s="21" t="s">
        <v>24</v>
      </c>
      <c r="BB74" s="21" t="s">
        <v>25</v>
      </c>
      <c r="BC74" s="21" t="s">
        <v>24</v>
      </c>
      <c r="BD74" s="21" t="s">
        <v>25</v>
      </c>
    </row>
    <row r="75" spans="32:58" x14ac:dyDescent="0.3">
      <c r="AF75" s="16"/>
      <c r="AJ75" s="20"/>
      <c r="AK75" s="20" t="s">
        <v>26</v>
      </c>
      <c r="AL75" s="20" t="s">
        <v>26</v>
      </c>
      <c r="AM75" s="20" t="s">
        <v>27</v>
      </c>
      <c r="AN75" s="20" t="s">
        <v>27</v>
      </c>
      <c r="AO75" s="20" t="s">
        <v>28</v>
      </c>
      <c r="AP75" s="20" t="s">
        <v>28</v>
      </c>
      <c r="AQ75" s="20" t="s">
        <v>29</v>
      </c>
      <c r="AR75" s="20" t="s">
        <v>29</v>
      </c>
      <c r="AS75" s="20" t="s">
        <v>30</v>
      </c>
      <c r="AT75" s="20" t="s">
        <v>30</v>
      </c>
      <c r="AU75" s="20" t="s">
        <v>35</v>
      </c>
      <c r="AV75" s="20" t="s">
        <v>35</v>
      </c>
      <c r="AW75" s="20" t="s">
        <v>36</v>
      </c>
      <c r="AX75" s="20" t="s">
        <v>36</v>
      </c>
      <c r="AY75" s="20" t="s">
        <v>37</v>
      </c>
      <c r="AZ75" s="20" t="s">
        <v>37</v>
      </c>
      <c r="BA75" s="20" t="s">
        <v>46</v>
      </c>
      <c r="BB75" s="20" t="s">
        <v>46</v>
      </c>
      <c r="BC75" s="20" t="s">
        <v>47</v>
      </c>
      <c r="BD75" s="20" t="s">
        <v>47</v>
      </c>
    </row>
    <row r="76" spans="32:58" ht="15.6" x14ac:dyDescent="0.3">
      <c r="AJ76" s="22">
        <v>1</v>
      </c>
      <c r="AK76" s="20">
        <f t="shared" ref="AK76:AK95" si="43">IF(J10=1,$F10,0)</f>
        <v>0</v>
      </c>
      <c r="AL76" s="20">
        <f t="shared" ref="AL76:AL95" si="44">IF(J10=1,$G10,0)</f>
        <v>0</v>
      </c>
      <c r="AM76" s="20">
        <f t="shared" ref="AM76:AM95" si="45">IF(K10=1,$F10,0)</f>
        <v>0</v>
      </c>
      <c r="AN76" s="20">
        <f t="shared" ref="AN76:AN95" si="46">IF(K10=1,$G10,0)</f>
        <v>0</v>
      </c>
      <c r="AO76" s="20">
        <f t="shared" ref="AO76:AO95" si="47">IF(L10=1,$F10,0)</f>
        <v>0</v>
      </c>
      <c r="AP76" s="20">
        <f t="shared" ref="AP76:AP95" si="48">IF(L10=1,$G10,0)</f>
        <v>0</v>
      </c>
      <c r="AQ76" s="20">
        <f t="shared" ref="AQ76:AQ95" si="49">IF(M10=1,$F10,0)</f>
        <v>0</v>
      </c>
      <c r="AR76" s="20">
        <f t="shared" ref="AR76:AR95" si="50">IF(M10=1,$G10,0)</f>
        <v>0</v>
      </c>
      <c r="AS76" s="20">
        <f t="shared" ref="AS76:AS95" si="51">IF(N10=1,$F10,0)</f>
        <v>0</v>
      </c>
      <c r="AT76" s="20">
        <f t="shared" ref="AT76:AT95" si="52">IF(N10=1,$G10,0)</f>
        <v>0</v>
      </c>
      <c r="AU76" s="20">
        <f t="shared" ref="AU76:AU95" si="53">IF(O10=1,$F10,0)</f>
        <v>138.75050329929246</v>
      </c>
      <c r="AV76" s="20">
        <f t="shared" ref="AV76:AV95" si="54">IF(O10=1,$G10,0)</f>
        <v>0.99463511999996768</v>
      </c>
      <c r="AW76" s="20">
        <f t="shared" ref="AW76:AW95" si="55">IF(P10=1,$F10,0)</f>
        <v>0</v>
      </c>
      <c r="AX76" s="20">
        <f t="shared" ref="AX76:AX95" si="56">IF(P10=1,$G10,0)</f>
        <v>0</v>
      </c>
      <c r="AY76" s="20">
        <f t="shared" ref="AY76:AY95" si="57">IF(Q10=1,$F10,0)</f>
        <v>0</v>
      </c>
      <c r="AZ76" s="20">
        <f t="shared" ref="AZ76:AZ95" si="58">IF(Q10=1,$G10,0)</f>
        <v>0</v>
      </c>
      <c r="BA76" s="20">
        <f t="shared" ref="BA76:BA95" si="59">IF(R10=1,$F10,0)</f>
        <v>0</v>
      </c>
      <c r="BB76" s="20">
        <f t="shared" ref="BB76:BB95" si="60">IF(R10=1,$G10,0)</f>
        <v>0</v>
      </c>
      <c r="BC76" s="20">
        <f t="shared" ref="BC76:BC95" si="61">IF(S10=1,$F10,0)</f>
        <v>0</v>
      </c>
      <c r="BD76" s="20">
        <f t="shared" ref="BD76:BD95" si="62">IF(S10=1,$G10,0)</f>
        <v>0</v>
      </c>
    </row>
    <row r="77" spans="32:58" ht="15.6" x14ac:dyDescent="0.3">
      <c r="AJ77" s="22">
        <v>2</v>
      </c>
      <c r="AK77" s="20">
        <f t="shared" si="43"/>
        <v>0</v>
      </c>
      <c r="AL77" s="20">
        <f t="shared" si="44"/>
        <v>0</v>
      </c>
      <c r="AM77" s="20">
        <f t="shared" si="45"/>
        <v>0</v>
      </c>
      <c r="AN77" s="20">
        <f t="shared" si="46"/>
        <v>0</v>
      </c>
      <c r="AO77" s="20">
        <f t="shared" si="47"/>
        <v>0</v>
      </c>
      <c r="AP77" s="20">
        <f t="shared" si="48"/>
        <v>0</v>
      </c>
      <c r="AQ77" s="20">
        <f t="shared" si="49"/>
        <v>0</v>
      </c>
      <c r="AR77" s="20">
        <f t="shared" si="50"/>
        <v>0</v>
      </c>
      <c r="AS77" s="20">
        <f t="shared" si="51"/>
        <v>0</v>
      </c>
      <c r="AT77" s="20">
        <f t="shared" si="52"/>
        <v>0</v>
      </c>
      <c r="AU77" s="20">
        <f t="shared" si="53"/>
        <v>0</v>
      </c>
      <c r="AV77" s="20">
        <f t="shared" si="54"/>
        <v>0</v>
      </c>
      <c r="AW77" s="20">
        <f t="shared" si="55"/>
        <v>0</v>
      </c>
      <c r="AX77" s="20">
        <f t="shared" si="56"/>
        <v>0</v>
      </c>
      <c r="AY77" s="20">
        <f t="shared" si="57"/>
        <v>187.15555025761509</v>
      </c>
      <c r="AZ77" s="20">
        <f t="shared" si="58"/>
        <v>25.742837039999788</v>
      </c>
      <c r="BA77" s="20">
        <f t="shared" si="59"/>
        <v>0</v>
      </c>
      <c r="BB77" s="20">
        <f t="shared" si="60"/>
        <v>0</v>
      </c>
      <c r="BC77" s="20">
        <f t="shared" si="61"/>
        <v>0</v>
      </c>
      <c r="BD77" s="20">
        <f t="shared" si="62"/>
        <v>0</v>
      </c>
    </row>
    <row r="78" spans="32:58" ht="15.6" x14ac:dyDescent="0.3">
      <c r="AJ78" s="22">
        <v>3</v>
      </c>
      <c r="AK78" s="20">
        <f t="shared" si="43"/>
        <v>0</v>
      </c>
      <c r="AL78" s="20">
        <f t="shared" si="44"/>
        <v>0</v>
      </c>
      <c r="AM78" s="20">
        <f t="shared" si="45"/>
        <v>0</v>
      </c>
      <c r="AN78" s="20">
        <f t="shared" si="46"/>
        <v>0</v>
      </c>
      <c r="AO78" s="20">
        <f t="shared" si="47"/>
        <v>0</v>
      </c>
      <c r="AP78" s="20">
        <f t="shared" si="48"/>
        <v>0</v>
      </c>
      <c r="AQ78" s="20">
        <f t="shared" si="49"/>
        <v>0</v>
      </c>
      <c r="AR78" s="20">
        <f t="shared" si="50"/>
        <v>0</v>
      </c>
      <c r="AS78" s="20">
        <f t="shared" si="51"/>
        <v>0</v>
      </c>
      <c r="AT78" s="20">
        <f t="shared" si="52"/>
        <v>0</v>
      </c>
      <c r="AU78" s="20">
        <f t="shared" si="53"/>
        <v>0</v>
      </c>
      <c r="AV78" s="20">
        <f t="shared" si="54"/>
        <v>0</v>
      </c>
      <c r="AW78" s="20">
        <f t="shared" si="55"/>
        <v>0</v>
      </c>
      <c r="AX78" s="20">
        <f t="shared" si="56"/>
        <v>0</v>
      </c>
      <c r="AY78" s="20">
        <f t="shared" si="57"/>
        <v>197.31262144035065</v>
      </c>
      <c r="AZ78" s="20">
        <f t="shared" si="58"/>
        <v>36.618670370400125</v>
      </c>
      <c r="BA78" s="20">
        <f t="shared" si="59"/>
        <v>0</v>
      </c>
      <c r="BB78" s="20">
        <f t="shared" si="60"/>
        <v>0</v>
      </c>
      <c r="BC78" s="20">
        <f t="shared" si="61"/>
        <v>0</v>
      </c>
      <c r="BD78" s="20">
        <f t="shared" si="62"/>
        <v>0</v>
      </c>
    </row>
    <row r="79" spans="32:58" ht="15.6" x14ac:dyDescent="0.3">
      <c r="AJ79" s="22">
        <v>4</v>
      </c>
      <c r="AK79" s="20">
        <f t="shared" si="43"/>
        <v>0</v>
      </c>
      <c r="AL79" s="20">
        <f t="shared" si="44"/>
        <v>0</v>
      </c>
      <c r="AM79" s="20">
        <f t="shared" si="45"/>
        <v>0</v>
      </c>
      <c r="AN79" s="20">
        <f t="shared" si="46"/>
        <v>0</v>
      </c>
      <c r="AO79" s="20">
        <f t="shared" si="47"/>
        <v>0</v>
      </c>
      <c r="AP79" s="20">
        <f t="shared" si="48"/>
        <v>0</v>
      </c>
      <c r="AQ79" s="20">
        <f t="shared" si="49"/>
        <v>0</v>
      </c>
      <c r="AR79" s="20">
        <f t="shared" si="50"/>
        <v>0</v>
      </c>
      <c r="AS79" s="20">
        <f t="shared" si="51"/>
        <v>145.3292280110459</v>
      </c>
      <c r="AT79" s="20">
        <f t="shared" si="52"/>
        <v>-52.870402627200185</v>
      </c>
      <c r="AU79" s="20">
        <f t="shared" si="53"/>
        <v>0</v>
      </c>
      <c r="AV79" s="20">
        <f t="shared" si="54"/>
        <v>0</v>
      </c>
      <c r="AW79" s="20">
        <f t="shared" si="55"/>
        <v>0</v>
      </c>
      <c r="AX79" s="20">
        <f t="shared" si="56"/>
        <v>0</v>
      </c>
      <c r="AY79" s="20">
        <f t="shared" si="57"/>
        <v>0</v>
      </c>
      <c r="AZ79" s="20">
        <f t="shared" si="58"/>
        <v>0</v>
      </c>
      <c r="BA79" s="20">
        <f t="shared" si="59"/>
        <v>0</v>
      </c>
      <c r="BB79" s="20">
        <f t="shared" si="60"/>
        <v>0</v>
      </c>
      <c r="BC79" s="20">
        <f t="shared" si="61"/>
        <v>0</v>
      </c>
      <c r="BD79" s="20">
        <f t="shared" si="62"/>
        <v>0</v>
      </c>
    </row>
    <row r="80" spans="32:58" ht="15.6" x14ac:dyDescent="0.3">
      <c r="AJ80" s="22">
        <v>5</v>
      </c>
      <c r="AK80" s="20">
        <f t="shared" si="43"/>
        <v>0</v>
      </c>
      <c r="AL80" s="20">
        <f t="shared" si="44"/>
        <v>0</v>
      </c>
      <c r="AM80" s="20">
        <f t="shared" si="45"/>
        <v>0</v>
      </c>
      <c r="AN80" s="20">
        <f t="shared" si="46"/>
        <v>0</v>
      </c>
      <c r="AO80" s="20">
        <f t="shared" si="47"/>
        <v>0</v>
      </c>
      <c r="AP80" s="20">
        <f t="shared" si="48"/>
        <v>0</v>
      </c>
      <c r="AQ80" s="20">
        <f t="shared" si="49"/>
        <v>0</v>
      </c>
      <c r="AR80" s="20">
        <f t="shared" si="50"/>
        <v>0</v>
      </c>
      <c r="AS80" s="20">
        <f t="shared" si="51"/>
        <v>0</v>
      </c>
      <c r="AT80" s="20">
        <f t="shared" si="52"/>
        <v>0</v>
      </c>
      <c r="AU80" s="20">
        <f t="shared" si="53"/>
        <v>0</v>
      </c>
      <c r="AV80" s="20">
        <f t="shared" si="54"/>
        <v>0</v>
      </c>
      <c r="AW80" s="20">
        <f t="shared" si="55"/>
        <v>178.22108152485387</v>
      </c>
      <c r="AX80" s="20">
        <f t="shared" si="56"/>
        <v>125.25424842719976</v>
      </c>
      <c r="AY80" s="20">
        <f t="shared" si="57"/>
        <v>0</v>
      </c>
      <c r="AZ80" s="20">
        <f t="shared" si="58"/>
        <v>0</v>
      </c>
      <c r="BA80" s="20">
        <f t="shared" si="59"/>
        <v>0</v>
      </c>
      <c r="BB80" s="20">
        <f t="shared" si="60"/>
        <v>0</v>
      </c>
      <c r="BC80" s="20">
        <f t="shared" si="61"/>
        <v>0</v>
      </c>
      <c r="BD80" s="20">
        <f t="shared" si="62"/>
        <v>0</v>
      </c>
    </row>
    <row r="81" spans="29:56" ht="15.6" x14ac:dyDescent="0.3">
      <c r="AJ81" s="22">
        <v>6</v>
      </c>
      <c r="AK81" s="20">
        <f t="shared" si="43"/>
        <v>0</v>
      </c>
      <c r="AL81" s="20">
        <f t="shared" si="44"/>
        <v>0</v>
      </c>
      <c r="AM81" s="20">
        <f t="shared" si="45"/>
        <v>0</v>
      </c>
      <c r="AN81" s="20">
        <f t="shared" si="46"/>
        <v>0</v>
      </c>
      <c r="AO81" s="20">
        <f t="shared" si="47"/>
        <v>0</v>
      </c>
      <c r="AP81" s="20">
        <f t="shared" si="48"/>
        <v>0</v>
      </c>
      <c r="AQ81" s="20">
        <f t="shared" si="49"/>
        <v>0</v>
      </c>
      <c r="AR81" s="20">
        <f t="shared" si="50"/>
        <v>0</v>
      </c>
      <c r="AS81" s="20">
        <f t="shared" si="51"/>
        <v>97.242455849967683</v>
      </c>
      <c r="AT81" s="20">
        <f t="shared" si="52"/>
        <v>-41.176516080000013</v>
      </c>
      <c r="AU81" s="20">
        <f t="shared" si="53"/>
        <v>0</v>
      </c>
      <c r="AV81" s="20">
        <f t="shared" si="54"/>
        <v>0</v>
      </c>
      <c r="AW81" s="20">
        <f t="shared" si="55"/>
        <v>0</v>
      </c>
      <c r="AX81" s="20">
        <f t="shared" si="56"/>
        <v>0</v>
      </c>
      <c r="AY81" s="20">
        <f t="shared" si="57"/>
        <v>0</v>
      </c>
      <c r="AZ81" s="20">
        <f t="shared" si="58"/>
        <v>0</v>
      </c>
      <c r="BA81" s="20">
        <f t="shared" si="59"/>
        <v>0</v>
      </c>
      <c r="BB81" s="20">
        <f t="shared" si="60"/>
        <v>0</v>
      </c>
      <c r="BC81" s="20">
        <f t="shared" si="61"/>
        <v>0</v>
      </c>
      <c r="BD81" s="20">
        <f t="shared" si="62"/>
        <v>0</v>
      </c>
    </row>
    <row r="82" spans="29:56" ht="15.6" x14ac:dyDescent="0.3">
      <c r="AJ82" s="22">
        <v>7</v>
      </c>
      <c r="AK82" s="20">
        <f t="shared" si="43"/>
        <v>0</v>
      </c>
      <c r="AL82" s="20">
        <f t="shared" si="44"/>
        <v>0</v>
      </c>
      <c r="AM82" s="20">
        <f t="shared" si="45"/>
        <v>0</v>
      </c>
      <c r="AN82" s="20">
        <f t="shared" si="46"/>
        <v>0</v>
      </c>
      <c r="AO82" s="20">
        <f t="shared" si="47"/>
        <v>0</v>
      </c>
      <c r="AP82" s="20">
        <f t="shared" si="48"/>
        <v>0</v>
      </c>
      <c r="AQ82" s="20">
        <f t="shared" si="49"/>
        <v>0</v>
      </c>
      <c r="AR82" s="20">
        <f t="shared" si="50"/>
        <v>0</v>
      </c>
      <c r="AS82" s="20">
        <f t="shared" si="51"/>
        <v>0</v>
      </c>
      <c r="AT82" s="20">
        <f t="shared" si="52"/>
        <v>0</v>
      </c>
      <c r="AU82" s="20">
        <f t="shared" si="53"/>
        <v>177.1303169836857</v>
      </c>
      <c r="AV82" s="20">
        <f t="shared" si="54"/>
        <v>-5.4964396800000443</v>
      </c>
      <c r="AW82" s="20">
        <f t="shared" si="55"/>
        <v>0</v>
      </c>
      <c r="AX82" s="20">
        <f t="shared" si="56"/>
        <v>0</v>
      </c>
      <c r="AY82" s="20">
        <f t="shared" si="57"/>
        <v>0</v>
      </c>
      <c r="AZ82" s="20">
        <f t="shared" si="58"/>
        <v>0</v>
      </c>
      <c r="BA82" s="20">
        <f t="shared" si="59"/>
        <v>0</v>
      </c>
      <c r="BB82" s="20">
        <f t="shared" si="60"/>
        <v>0</v>
      </c>
      <c r="BC82" s="20">
        <f t="shared" si="61"/>
        <v>0</v>
      </c>
      <c r="BD82" s="20">
        <f t="shared" si="62"/>
        <v>0</v>
      </c>
    </row>
    <row r="83" spans="29:56" ht="15.6" x14ac:dyDescent="0.3">
      <c r="AC83" s="116" t="s">
        <v>49</v>
      </c>
      <c r="AJ83" s="22">
        <v>8</v>
      </c>
      <c r="AK83" s="20">
        <f t="shared" si="43"/>
        <v>0</v>
      </c>
      <c r="AL83" s="20">
        <f t="shared" si="44"/>
        <v>0</v>
      </c>
      <c r="AM83" s="20">
        <f t="shared" si="45"/>
        <v>0</v>
      </c>
      <c r="AN83" s="20">
        <f t="shared" si="46"/>
        <v>0</v>
      </c>
      <c r="AO83" s="20">
        <f t="shared" si="47"/>
        <v>0</v>
      </c>
      <c r="AP83" s="20">
        <f t="shared" si="48"/>
        <v>0</v>
      </c>
      <c r="AQ83" s="20">
        <f t="shared" si="49"/>
        <v>0</v>
      </c>
      <c r="AR83" s="20">
        <f t="shared" si="50"/>
        <v>0</v>
      </c>
      <c r="AS83" s="20">
        <f t="shared" si="51"/>
        <v>0</v>
      </c>
      <c r="AT83" s="20">
        <f t="shared" si="52"/>
        <v>0</v>
      </c>
      <c r="AU83" s="20">
        <f t="shared" si="53"/>
        <v>175.1681896325675</v>
      </c>
      <c r="AV83" s="20">
        <f t="shared" si="54"/>
        <v>-1.8056999999999368</v>
      </c>
      <c r="AW83" s="20">
        <f t="shared" si="55"/>
        <v>0</v>
      </c>
      <c r="AX83" s="20">
        <f t="shared" si="56"/>
        <v>0</v>
      </c>
      <c r="AY83" s="20">
        <f t="shared" si="57"/>
        <v>0</v>
      </c>
      <c r="AZ83" s="20">
        <f t="shared" si="58"/>
        <v>0</v>
      </c>
      <c r="BA83" s="20">
        <f t="shared" si="59"/>
        <v>0</v>
      </c>
      <c r="BB83" s="20">
        <f t="shared" si="60"/>
        <v>0</v>
      </c>
      <c r="BC83" s="20">
        <f t="shared" si="61"/>
        <v>0</v>
      </c>
      <c r="BD83" s="20">
        <f t="shared" si="62"/>
        <v>0</v>
      </c>
    </row>
    <row r="84" spans="29:56" ht="15.6" x14ac:dyDescent="0.3">
      <c r="AC84" s="116"/>
      <c r="AJ84" s="22">
        <v>9</v>
      </c>
      <c r="AK84" s="20">
        <f t="shared" si="43"/>
        <v>0</v>
      </c>
      <c r="AL84" s="20">
        <f t="shared" si="44"/>
        <v>0</v>
      </c>
      <c r="AM84" s="20">
        <f t="shared" si="45"/>
        <v>0</v>
      </c>
      <c r="AN84" s="20">
        <f t="shared" si="46"/>
        <v>0</v>
      </c>
      <c r="AO84" s="20">
        <f t="shared" si="47"/>
        <v>0</v>
      </c>
      <c r="AP84" s="20">
        <f t="shared" si="48"/>
        <v>0</v>
      </c>
      <c r="AQ84" s="20">
        <f t="shared" si="49"/>
        <v>0</v>
      </c>
      <c r="AR84" s="20">
        <f t="shared" si="50"/>
        <v>0</v>
      </c>
      <c r="AS84" s="20">
        <f t="shared" si="51"/>
        <v>0</v>
      </c>
      <c r="AT84" s="20">
        <f t="shared" si="52"/>
        <v>0</v>
      </c>
      <c r="AU84" s="20">
        <f t="shared" si="53"/>
        <v>0</v>
      </c>
      <c r="AV84" s="20">
        <f t="shared" si="54"/>
        <v>0</v>
      </c>
      <c r="AW84" s="20">
        <f t="shared" si="55"/>
        <v>0</v>
      </c>
      <c r="AX84" s="20">
        <f t="shared" si="56"/>
        <v>0</v>
      </c>
      <c r="AY84" s="20">
        <f t="shared" si="57"/>
        <v>202.49217255065452</v>
      </c>
      <c r="AZ84" s="20">
        <f t="shared" si="58"/>
        <v>46.062665829600043</v>
      </c>
      <c r="BA84" s="20">
        <f t="shared" si="59"/>
        <v>0</v>
      </c>
      <c r="BB84" s="20">
        <f t="shared" si="60"/>
        <v>0</v>
      </c>
      <c r="BC84" s="20">
        <f t="shared" si="61"/>
        <v>0</v>
      </c>
      <c r="BD84" s="20">
        <f t="shared" si="62"/>
        <v>0</v>
      </c>
    </row>
    <row r="85" spans="29:56" ht="15.6" x14ac:dyDescent="0.3">
      <c r="AC85" s="116"/>
      <c r="AJ85" s="22">
        <v>10</v>
      </c>
      <c r="AK85" s="20">
        <f t="shared" si="43"/>
        <v>0</v>
      </c>
      <c r="AL85" s="20">
        <f t="shared" si="44"/>
        <v>0</v>
      </c>
      <c r="AM85" s="20">
        <f t="shared" si="45"/>
        <v>0</v>
      </c>
      <c r="AN85" s="20">
        <f t="shared" si="46"/>
        <v>0</v>
      </c>
      <c r="AO85" s="20">
        <f t="shared" si="47"/>
        <v>0</v>
      </c>
      <c r="AP85" s="20">
        <f t="shared" si="48"/>
        <v>0</v>
      </c>
      <c r="AQ85" s="20">
        <f t="shared" si="49"/>
        <v>0</v>
      </c>
      <c r="AR85" s="20">
        <f t="shared" si="50"/>
        <v>0</v>
      </c>
      <c r="AS85" s="20">
        <f t="shared" si="51"/>
        <v>0</v>
      </c>
      <c r="AT85" s="20">
        <f t="shared" si="52"/>
        <v>0</v>
      </c>
      <c r="AU85" s="20">
        <f t="shared" si="53"/>
        <v>152.48255061688815</v>
      </c>
      <c r="AV85" s="20">
        <f t="shared" si="54"/>
        <v>25.432145519999786</v>
      </c>
      <c r="AW85" s="20">
        <f t="shared" si="55"/>
        <v>0</v>
      </c>
      <c r="AX85" s="20">
        <f t="shared" si="56"/>
        <v>0</v>
      </c>
      <c r="AY85" s="20">
        <f t="shared" si="57"/>
        <v>0</v>
      </c>
      <c r="AZ85" s="20">
        <f t="shared" si="58"/>
        <v>0</v>
      </c>
      <c r="BA85" s="20">
        <f t="shared" si="59"/>
        <v>0</v>
      </c>
      <c r="BB85" s="20">
        <f t="shared" si="60"/>
        <v>0</v>
      </c>
      <c r="BC85" s="20">
        <f t="shared" si="61"/>
        <v>0</v>
      </c>
      <c r="BD85" s="20">
        <f t="shared" si="62"/>
        <v>0</v>
      </c>
    </row>
    <row r="86" spans="29:56" ht="15.6" x14ac:dyDescent="0.3">
      <c r="AC86" s="12">
        <f>AW32</f>
        <v>71629.123162851334</v>
      </c>
      <c r="AJ86" s="22">
        <v>11</v>
      </c>
      <c r="AK86" s="20">
        <f t="shared" si="43"/>
        <v>0</v>
      </c>
      <c r="AL86" s="20">
        <f t="shared" si="44"/>
        <v>0</v>
      </c>
      <c r="AM86" s="20">
        <f t="shared" si="45"/>
        <v>0</v>
      </c>
      <c r="AN86" s="20">
        <f t="shared" si="46"/>
        <v>0</v>
      </c>
      <c r="AO86" s="20">
        <f t="shared" si="47"/>
        <v>0</v>
      </c>
      <c r="AP86" s="20">
        <f t="shared" si="48"/>
        <v>0</v>
      </c>
      <c r="AQ86" s="20">
        <f t="shared" si="49"/>
        <v>0</v>
      </c>
      <c r="AR86" s="20">
        <f t="shared" si="50"/>
        <v>0</v>
      </c>
      <c r="AS86" s="20">
        <f t="shared" si="51"/>
        <v>0</v>
      </c>
      <c r="AT86" s="20">
        <f t="shared" si="52"/>
        <v>0</v>
      </c>
      <c r="AU86" s="20">
        <f t="shared" si="53"/>
        <v>0</v>
      </c>
      <c r="AV86" s="20">
        <f t="shared" si="54"/>
        <v>0</v>
      </c>
      <c r="AW86" s="20">
        <f t="shared" si="55"/>
        <v>0</v>
      </c>
      <c r="AX86" s="20">
        <f t="shared" si="56"/>
        <v>0</v>
      </c>
      <c r="AY86" s="20">
        <f t="shared" si="57"/>
        <v>0</v>
      </c>
      <c r="AZ86" s="20">
        <f t="shared" si="58"/>
        <v>0</v>
      </c>
      <c r="BA86" s="20">
        <f t="shared" si="59"/>
        <v>0</v>
      </c>
      <c r="BB86" s="20">
        <f t="shared" si="60"/>
        <v>0</v>
      </c>
      <c r="BC86" s="20">
        <f t="shared" si="61"/>
        <v>223.4416511504169</v>
      </c>
      <c r="BD86" s="20">
        <f t="shared" si="62"/>
        <v>280.09700485680008</v>
      </c>
    </row>
    <row r="87" spans="29:56" ht="15.6" x14ac:dyDescent="0.3">
      <c r="AJ87" s="22">
        <v>12</v>
      </c>
      <c r="AK87" s="20">
        <f t="shared" si="43"/>
        <v>0</v>
      </c>
      <c r="AL87" s="20">
        <f t="shared" si="44"/>
        <v>0</v>
      </c>
      <c r="AM87" s="20">
        <f t="shared" si="45"/>
        <v>0</v>
      </c>
      <c r="AN87" s="20">
        <f t="shared" si="46"/>
        <v>0</v>
      </c>
      <c r="AO87" s="20">
        <f t="shared" si="47"/>
        <v>0</v>
      </c>
      <c r="AP87" s="20">
        <f t="shared" si="48"/>
        <v>0</v>
      </c>
      <c r="AQ87" s="20">
        <f t="shared" si="49"/>
        <v>0</v>
      </c>
      <c r="AR87" s="20">
        <f t="shared" si="50"/>
        <v>0</v>
      </c>
      <c r="AS87" s="20">
        <f t="shared" si="51"/>
        <v>0</v>
      </c>
      <c r="AT87" s="20">
        <f t="shared" si="52"/>
        <v>0</v>
      </c>
      <c r="AU87" s="20">
        <f t="shared" si="53"/>
        <v>0</v>
      </c>
      <c r="AV87" s="20">
        <f t="shared" si="54"/>
        <v>0</v>
      </c>
      <c r="AW87" s="20">
        <f t="shared" si="55"/>
        <v>0</v>
      </c>
      <c r="AX87" s="20">
        <f t="shared" si="56"/>
        <v>0</v>
      </c>
      <c r="AY87" s="20">
        <f t="shared" si="57"/>
        <v>0</v>
      </c>
      <c r="AZ87" s="20">
        <f t="shared" si="58"/>
        <v>0</v>
      </c>
      <c r="BA87" s="20">
        <f t="shared" si="59"/>
        <v>235.50617196959516</v>
      </c>
      <c r="BB87" s="20">
        <f t="shared" si="60"/>
        <v>252.50445762959995</v>
      </c>
      <c r="BC87" s="20">
        <f t="shared" si="61"/>
        <v>0</v>
      </c>
      <c r="BD87" s="20">
        <f t="shared" si="62"/>
        <v>0</v>
      </c>
    </row>
    <row r="88" spans="29:56" ht="15.6" x14ac:dyDescent="0.3">
      <c r="AJ88" s="22">
        <v>13</v>
      </c>
      <c r="AK88" s="20">
        <f t="shared" si="43"/>
        <v>0</v>
      </c>
      <c r="AL88" s="20">
        <f t="shared" si="44"/>
        <v>0</v>
      </c>
      <c r="AM88" s="20">
        <f t="shared" si="45"/>
        <v>0</v>
      </c>
      <c r="AN88" s="20">
        <f t="shared" si="46"/>
        <v>0</v>
      </c>
      <c r="AO88" s="20">
        <f t="shared" si="47"/>
        <v>0</v>
      </c>
      <c r="AP88" s="20">
        <f t="shared" si="48"/>
        <v>0</v>
      </c>
      <c r="AQ88" s="20">
        <f t="shared" si="49"/>
        <v>0</v>
      </c>
      <c r="AR88" s="20">
        <f t="shared" si="50"/>
        <v>0</v>
      </c>
      <c r="AS88" s="20">
        <f t="shared" si="51"/>
        <v>0</v>
      </c>
      <c r="AT88" s="20">
        <f t="shared" si="52"/>
        <v>0</v>
      </c>
      <c r="AU88" s="20">
        <f t="shared" si="53"/>
        <v>0</v>
      </c>
      <c r="AV88" s="20">
        <f t="shared" si="54"/>
        <v>0</v>
      </c>
      <c r="AW88" s="20">
        <f t="shared" si="55"/>
        <v>0</v>
      </c>
      <c r="AX88" s="20">
        <f t="shared" si="56"/>
        <v>0</v>
      </c>
      <c r="AY88" s="20">
        <f t="shared" si="57"/>
        <v>0</v>
      </c>
      <c r="AZ88" s="20">
        <f t="shared" si="58"/>
        <v>0</v>
      </c>
      <c r="BA88" s="20">
        <f t="shared" si="59"/>
        <v>234.63561711998963</v>
      </c>
      <c r="BB88" s="20">
        <f t="shared" si="60"/>
        <v>258.67698917040008</v>
      </c>
      <c r="BC88" s="20">
        <f t="shared" si="61"/>
        <v>0</v>
      </c>
      <c r="BD88" s="20">
        <f t="shared" si="62"/>
        <v>0</v>
      </c>
    </row>
    <row r="89" spans="29:56" ht="15.6" x14ac:dyDescent="0.3">
      <c r="AJ89" s="22">
        <v>14</v>
      </c>
      <c r="AK89" s="20">
        <f t="shared" si="43"/>
        <v>0</v>
      </c>
      <c r="AL89" s="20">
        <f t="shared" si="44"/>
        <v>0</v>
      </c>
      <c r="AM89" s="20">
        <f t="shared" si="45"/>
        <v>0</v>
      </c>
      <c r="AN89" s="20">
        <f t="shared" si="46"/>
        <v>0</v>
      </c>
      <c r="AO89" s="20">
        <f t="shared" si="47"/>
        <v>0</v>
      </c>
      <c r="AP89" s="20">
        <f t="shared" si="48"/>
        <v>0</v>
      </c>
      <c r="AQ89" s="20">
        <f t="shared" si="49"/>
        <v>0</v>
      </c>
      <c r="AR89" s="20">
        <f t="shared" si="50"/>
        <v>0</v>
      </c>
      <c r="AS89" s="20">
        <f t="shared" si="51"/>
        <v>0</v>
      </c>
      <c r="AT89" s="20">
        <f t="shared" si="52"/>
        <v>0</v>
      </c>
      <c r="AU89" s="20">
        <f t="shared" si="53"/>
        <v>0</v>
      </c>
      <c r="AV89" s="20">
        <f t="shared" si="54"/>
        <v>0</v>
      </c>
      <c r="AW89" s="20">
        <f t="shared" si="55"/>
        <v>0</v>
      </c>
      <c r="AX89" s="20">
        <f t="shared" si="56"/>
        <v>0</v>
      </c>
      <c r="AY89" s="20">
        <f t="shared" si="57"/>
        <v>0</v>
      </c>
      <c r="AZ89" s="20">
        <f t="shared" si="58"/>
        <v>0</v>
      </c>
      <c r="BA89" s="20">
        <f t="shared" si="59"/>
        <v>0</v>
      </c>
      <c r="BB89" s="20">
        <f t="shared" si="60"/>
        <v>0</v>
      </c>
      <c r="BC89" s="20">
        <f t="shared" si="61"/>
        <v>262.61113273228921</v>
      </c>
      <c r="BD89" s="20">
        <f t="shared" si="62"/>
        <v>315.19845497040012</v>
      </c>
    </row>
    <row r="90" spans="29:56" ht="15.6" x14ac:dyDescent="0.3">
      <c r="AJ90" s="22">
        <v>15</v>
      </c>
      <c r="AK90" s="20">
        <f t="shared" si="43"/>
        <v>-107.14172175511503</v>
      </c>
      <c r="AL90" s="20">
        <f t="shared" si="44"/>
        <v>-353.67113142719995</v>
      </c>
      <c r="AM90" s="20">
        <f t="shared" si="45"/>
        <v>0</v>
      </c>
      <c r="AN90" s="20">
        <f t="shared" si="46"/>
        <v>0</v>
      </c>
      <c r="AO90" s="20">
        <f t="shared" si="47"/>
        <v>0</v>
      </c>
      <c r="AP90" s="20">
        <f t="shared" si="48"/>
        <v>0</v>
      </c>
      <c r="AQ90" s="20">
        <f t="shared" si="49"/>
        <v>0</v>
      </c>
      <c r="AR90" s="20">
        <f t="shared" si="50"/>
        <v>0</v>
      </c>
      <c r="AS90" s="20">
        <f t="shared" si="51"/>
        <v>0</v>
      </c>
      <c r="AT90" s="20">
        <f t="shared" si="52"/>
        <v>0</v>
      </c>
      <c r="AU90" s="20">
        <f t="shared" si="53"/>
        <v>0</v>
      </c>
      <c r="AV90" s="20">
        <f t="shared" si="54"/>
        <v>0</v>
      </c>
      <c r="AW90" s="20">
        <f t="shared" si="55"/>
        <v>0</v>
      </c>
      <c r="AX90" s="20">
        <f t="shared" si="56"/>
        <v>0</v>
      </c>
      <c r="AY90" s="20">
        <f t="shared" si="57"/>
        <v>0</v>
      </c>
      <c r="AZ90" s="20">
        <f t="shared" si="58"/>
        <v>0</v>
      </c>
      <c r="BA90" s="20">
        <f t="shared" si="59"/>
        <v>0</v>
      </c>
      <c r="BB90" s="20">
        <f t="shared" si="60"/>
        <v>0</v>
      </c>
      <c r="BC90" s="20">
        <f t="shared" si="61"/>
        <v>0</v>
      </c>
      <c r="BD90" s="20">
        <f t="shared" si="62"/>
        <v>0</v>
      </c>
    </row>
    <row r="91" spans="29:56" ht="15.6" x14ac:dyDescent="0.3">
      <c r="AJ91" s="22">
        <v>16</v>
      </c>
      <c r="AK91" s="20">
        <f t="shared" si="43"/>
        <v>-95.561312729579242</v>
      </c>
      <c r="AL91" s="20">
        <f t="shared" si="44"/>
        <v>-335.71981877040008</v>
      </c>
      <c r="AM91" s="20">
        <f t="shared" si="45"/>
        <v>0</v>
      </c>
      <c r="AN91" s="20">
        <f t="shared" si="46"/>
        <v>0</v>
      </c>
      <c r="AO91" s="20">
        <f t="shared" si="47"/>
        <v>0</v>
      </c>
      <c r="AP91" s="20">
        <f t="shared" si="48"/>
        <v>0</v>
      </c>
      <c r="AQ91" s="20">
        <f t="shared" si="49"/>
        <v>0</v>
      </c>
      <c r="AR91" s="20">
        <f t="shared" si="50"/>
        <v>0</v>
      </c>
      <c r="AS91" s="20">
        <f t="shared" si="51"/>
        <v>0</v>
      </c>
      <c r="AT91" s="20">
        <f t="shared" si="52"/>
        <v>0</v>
      </c>
      <c r="AU91" s="20">
        <f t="shared" si="53"/>
        <v>0</v>
      </c>
      <c r="AV91" s="20">
        <f t="shared" si="54"/>
        <v>0</v>
      </c>
      <c r="AW91" s="20">
        <f t="shared" si="55"/>
        <v>0</v>
      </c>
      <c r="AX91" s="20">
        <f t="shared" si="56"/>
        <v>0</v>
      </c>
      <c r="AY91" s="20">
        <f t="shared" si="57"/>
        <v>0</v>
      </c>
      <c r="AZ91" s="20">
        <f t="shared" si="58"/>
        <v>0</v>
      </c>
      <c r="BA91" s="20">
        <f t="shared" si="59"/>
        <v>0</v>
      </c>
      <c r="BB91" s="20">
        <f t="shared" si="60"/>
        <v>0</v>
      </c>
      <c r="BC91" s="20">
        <f t="shared" si="61"/>
        <v>0</v>
      </c>
      <c r="BD91" s="20">
        <f t="shared" si="62"/>
        <v>0</v>
      </c>
    </row>
    <row r="92" spans="29:56" ht="15.6" x14ac:dyDescent="0.3">
      <c r="AJ92" s="22">
        <v>17</v>
      </c>
      <c r="AK92" s="20">
        <f t="shared" si="43"/>
        <v>-110.4007282802485</v>
      </c>
      <c r="AL92" s="20">
        <f t="shared" si="44"/>
        <v>-349.53005905680021</v>
      </c>
      <c r="AM92" s="20">
        <f t="shared" si="45"/>
        <v>0</v>
      </c>
      <c r="AN92" s="20">
        <f t="shared" si="46"/>
        <v>0</v>
      </c>
      <c r="AO92" s="20">
        <f t="shared" si="47"/>
        <v>0</v>
      </c>
      <c r="AP92" s="20">
        <f t="shared" si="48"/>
        <v>0</v>
      </c>
      <c r="AQ92" s="20">
        <f t="shared" si="49"/>
        <v>0</v>
      </c>
      <c r="AR92" s="20">
        <f t="shared" si="50"/>
        <v>0</v>
      </c>
      <c r="AS92" s="20">
        <f t="shared" si="51"/>
        <v>0</v>
      </c>
      <c r="AT92" s="20">
        <f t="shared" si="52"/>
        <v>0</v>
      </c>
      <c r="AU92" s="20">
        <f t="shared" si="53"/>
        <v>0</v>
      </c>
      <c r="AV92" s="20">
        <f t="shared" si="54"/>
        <v>0</v>
      </c>
      <c r="AW92" s="20">
        <f t="shared" si="55"/>
        <v>0</v>
      </c>
      <c r="AX92" s="20">
        <f t="shared" si="56"/>
        <v>0</v>
      </c>
      <c r="AY92" s="20">
        <f t="shared" si="57"/>
        <v>0</v>
      </c>
      <c r="AZ92" s="20">
        <f t="shared" si="58"/>
        <v>0</v>
      </c>
      <c r="BA92" s="20">
        <f t="shared" si="59"/>
        <v>0</v>
      </c>
      <c r="BB92" s="20">
        <f t="shared" si="60"/>
        <v>0</v>
      </c>
      <c r="BC92" s="20">
        <f t="shared" si="61"/>
        <v>0</v>
      </c>
      <c r="BD92" s="20">
        <f t="shared" si="62"/>
        <v>0</v>
      </c>
    </row>
    <row r="93" spans="29:56" ht="15.6" x14ac:dyDescent="0.3">
      <c r="AJ93" s="22">
        <v>18</v>
      </c>
      <c r="AK93" s="20">
        <f t="shared" si="43"/>
        <v>0</v>
      </c>
      <c r="AL93" s="20">
        <f t="shared" si="44"/>
        <v>0</v>
      </c>
      <c r="AM93" s="20">
        <f t="shared" si="45"/>
        <v>-94.533312502294947</v>
      </c>
      <c r="AN93" s="20">
        <f t="shared" si="46"/>
        <v>-197.64294017039998</v>
      </c>
      <c r="AO93" s="20">
        <f t="shared" si="47"/>
        <v>0</v>
      </c>
      <c r="AP93" s="20">
        <f t="shared" si="48"/>
        <v>0</v>
      </c>
      <c r="AQ93" s="20">
        <f t="shared" si="49"/>
        <v>0</v>
      </c>
      <c r="AR93" s="20">
        <f t="shared" si="50"/>
        <v>0</v>
      </c>
      <c r="AS93" s="20">
        <f t="shared" si="51"/>
        <v>0</v>
      </c>
      <c r="AT93" s="20">
        <f t="shared" si="52"/>
        <v>0</v>
      </c>
      <c r="AU93" s="20">
        <f t="shared" si="53"/>
        <v>0</v>
      </c>
      <c r="AV93" s="20">
        <f t="shared" si="54"/>
        <v>0</v>
      </c>
      <c r="AW93" s="20">
        <f t="shared" si="55"/>
        <v>0</v>
      </c>
      <c r="AX93" s="20">
        <f t="shared" si="56"/>
        <v>0</v>
      </c>
      <c r="AY93" s="20">
        <f t="shared" si="57"/>
        <v>0</v>
      </c>
      <c r="AZ93" s="20">
        <f t="shared" si="58"/>
        <v>0</v>
      </c>
      <c r="BA93" s="20">
        <f t="shared" si="59"/>
        <v>0</v>
      </c>
      <c r="BB93" s="20">
        <f t="shared" si="60"/>
        <v>0</v>
      </c>
      <c r="BC93" s="20">
        <f t="shared" si="61"/>
        <v>0</v>
      </c>
      <c r="BD93" s="20">
        <f t="shared" si="62"/>
        <v>0</v>
      </c>
    </row>
    <row r="94" spans="29:56" ht="15.6" x14ac:dyDescent="0.3">
      <c r="AJ94" s="22">
        <v>19</v>
      </c>
      <c r="AK94" s="20">
        <f t="shared" si="43"/>
        <v>-104.79527278289937</v>
      </c>
      <c r="AL94" s="20">
        <f t="shared" si="44"/>
        <v>-350.71333260000029</v>
      </c>
      <c r="AM94" s="20">
        <f t="shared" si="45"/>
        <v>0</v>
      </c>
      <c r="AN94" s="20">
        <f t="shared" si="46"/>
        <v>0</v>
      </c>
      <c r="AO94" s="20">
        <f t="shared" si="47"/>
        <v>0</v>
      </c>
      <c r="AP94" s="20">
        <f t="shared" si="48"/>
        <v>0</v>
      </c>
      <c r="AQ94" s="20">
        <f t="shared" si="49"/>
        <v>0</v>
      </c>
      <c r="AR94" s="20">
        <f t="shared" si="50"/>
        <v>0</v>
      </c>
      <c r="AS94" s="20">
        <f t="shared" si="51"/>
        <v>0</v>
      </c>
      <c r="AT94" s="20">
        <f t="shared" si="52"/>
        <v>0</v>
      </c>
      <c r="AU94" s="20">
        <f t="shared" si="53"/>
        <v>0</v>
      </c>
      <c r="AV94" s="20">
        <f t="shared" si="54"/>
        <v>0</v>
      </c>
      <c r="AW94" s="20">
        <f t="shared" si="55"/>
        <v>0</v>
      </c>
      <c r="AX94" s="20">
        <f t="shared" si="56"/>
        <v>0</v>
      </c>
      <c r="AY94" s="20">
        <f t="shared" si="57"/>
        <v>0</v>
      </c>
      <c r="AZ94" s="20">
        <f t="shared" si="58"/>
        <v>0</v>
      </c>
      <c r="BA94" s="20">
        <f t="shared" si="59"/>
        <v>0</v>
      </c>
      <c r="BB94" s="20">
        <f t="shared" si="60"/>
        <v>0</v>
      </c>
      <c r="BC94" s="20">
        <f t="shared" si="61"/>
        <v>0</v>
      </c>
      <c r="BD94" s="20">
        <f t="shared" si="62"/>
        <v>0</v>
      </c>
    </row>
    <row r="95" spans="29:56" ht="15.6" x14ac:dyDescent="0.3">
      <c r="AJ95" s="22">
        <v>20</v>
      </c>
      <c r="AK95" s="20">
        <f t="shared" si="43"/>
        <v>-105.87265507952158</v>
      </c>
      <c r="AL95" s="20">
        <f t="shared" si="44"/>
        <v>-346.9953196272001</v>
      </c>
      <c r="AM95" s="20">
        <f t="shared" si="45"/>
        <v>0</v>
      </c>
      <c r="AN95" s="20">
        <f t="shared" si="46"/>
        <v>0</v>
      </c>
      <c r="AO95" s="20">
        <f t="shared" si="47"/>
        <v>0</v>
      </c>
      <c r="AP95" s="20">
        <f t="shared" si="48"/>
        <v>0</v>
      </c>
      <c r="AQ95" s="20">
        <f t="shared" si="49"/>
        <v>0</v>
      </c>
      <c r="AR95" s="20">
        <f t="shared" si="50"/>
        <v>0</v>
      </c>
      <c r="AS95" s="20">
        <f t="shared" si="51"/>
        <v>0</v>
      </c>
      <c r="AT95" s="20">
        <f t="shared" si="52"/>
        <v>0</v>
      </c>
      <c r="AU95" s="20">
        <f t="shared" si="53"/>
        <v>0</v>
      </c>
      <c r="AV95" s="20">
        <f t="shared" si="54"/>
        <v>0</v>
      </c>
      <c r="AW95" s="20">
        <f t="shared" si="55"/>
        <v>0</v>
      </c>
      <c r="AX95" s="20">
        <f t="shared" si="56"/>
        <v>0</v>
      </c>
      <c r="AY95" s="20">
        <f t="shared" si="57"/>
        <v>0</v>
      </c>
      <c r="AZ95" s="20">
        <f t="shared" si="58"/>
        <v>0</v>
      </c>
      <c r="BA95" s="20">
        <f t="shared" si="59"/>
        <v>0</v>
      </c>
      <c r="BB95" s="20">
        <f t="shared" si="60"/>
        <v>0</v>
      </c>
      <c r="BC95" s="20">
        <f t="shared" si="61"/>
        <v>0</v>
      </c>
      <c r="BD95" s="20">
        <f t="shared" si="62"/>
        <v>0</v>
      </c>
    </row>
    <row r="96" spans="29:56" x14ac:dyDescent="0.3"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</row>
    <row r="97" spans="30:56" x14ac:dyDescent="0.3"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</row>
    <row r="98" spans="30:56" x14ac:dyDescent="0.3">
      <c r="AD98" s="14"/>
      <c r="AJ98" s="20"/>
      <c r="AK98" s="20" t="s">
        <v>26</v>
      </c>
      <c r="AL98" s="20" t="s">
        <v>26</v>
      </c>
      <c r="AM98" s="20" t="s">
        <v>27</v>
      </c>
      <c r="AN98" s="20" t="s">
        <v>27</v>
      </c>
      <c r="AO98" s="20" t="s">
        <v>28</v>
      </c>
      <c r="AP98" s="20" t="s">
        <v>28</v>
      </c>
      <c r="AQ98" s="20" t="s">
        <v>29</v>
      </c>
      <c r="AR98" s="20" t="s">
        <v>29</v>
      </c>
      <c r="AS98" s="20" t="s">
        <v>30</v>
      </c>
      <c r="AT98" s="20" t="s">
        <v>30</v>
      </c>
      <c r="AU98" s="20" t="s">
        <v>35</v>
      </c>
      <c r="AV98" s="20" t="s">
        <v>35</v>
      </c>
      <c r="AW98" s="20" t="s">
        <v>36</v>
      </c>
      <c r="AX98" s="20" t="s">
        <v>36</v>
      </c>
      <c r="AY98" s="20" t="s">
        <v>37</v>
      </c>
      <c r="AZ98" s="20" t="s">
        <v>37</v>
      </c>
      <c r="BA98" s="20" t="s">
        <v>46</v>
      </c>
      <c r="BB98" s="20" t="s">
        <v>46</v>
      </c>
      <c r="BC98" s="20" t="s">
        <v>47</v>
      </c>
      <c r="BD98" s="20" t="s">
        <v>47</v>
      </c>
    </row>
    <row r="99" spans="30:56" x14ac:dyDescent="0.3">
      <c r="AD99" s="14"/>
      <c r="AJ99" s="20"/>
      <c r="AK99" s="20" t="s">
        <v>24</v>
      </c>
      <c r="AL99" s="20" t="s">
        <v>25</v>
      </c>
      <c r="AM99" s="20" t="s">
        <v>24</v>
      </c>
      <c r="AN99" s="20" t="s">
        <v>25</v>
      </c>
      <c r="AO99" s="20" t="s">
        <v>24</v>
      </c>
      <c r="AP99" s="20" t="s">
        <v>25</v>
      </c>
      <c r="AQ99" s="20" t="s">
        <v>24</v>
      </c>
      <c r="AR99" s="20" t="s">
        <v>25</v>
      </c>
      <c r="AS99" s="20" t="s">
        <v>24</v>
      </c>
      <c r="AT99" s="20" t="s">
        <v>25</v>
      </c>
      <c r="AU99" s="20" t="s">
        <v>24</v>
      </c>
      <c r="AV99" s="20" t="s">
        <v>25</v>
      </c>
      <c r="AW99" s="20" t="s">
        <v>24</v>
      </c>
      <c r="AX99" s="20" t="s">
        <v>25</v>
      </c>
      <c r="AY99" s="20" t="s">
        <v>24</v>
      </c>
      <c r="AZ99" s="20" t="s">
        <v>25</v>
      </c>
      <c r="BA99" s="20"/>
      <c r="BB99" s="20"/>
      <c r="BC99" s="20"/>
      <c r="BD99" s="20"/>
    </row>
    <row r="100" spans="30:56" x14ac:dyDescent="0.3">
      <c r="AD100" s="14">
        <v>0</v>
      </c>
      <c r="AJ100" s="20">
        <f>PI()/6*AD100</f>
        <v>0</v>
      </c>
      <c r="AK100" s="20">
        <f t="shared" ref="AK100:AK124" si="63">IF(J$6&gt;0,AK$73+$G$6*COS($AJ100),0)</f>
        <v>-75.868974001433003</v>
      </c>
      <c r="AL100" s="20">
        <f t="shared" ref="AL100:AL124" si="64">IF(J$6&gt;0,AL$73+$G$6*SIN($AJ100),0)</f>
        <v>-346.998872208595</v>
      </c>
      <c r="AM100" s="20">
        <f t="shared" ref="AM100:AM124" si="65">IF(K$6&gt;0,AM$73+$G$6*COS($AJ100),0)</f>
        <v>-51.602941704890796</v>
      </c>
      <c r="AN100" s="20">
        <f t="shared" ref="AN100:AN124" si="66">IF(K$6&gt;0,AN$73+$G$6*SIN($AJ100),0)</f>
        <v>-170.58885406879901</v>
      </c>
      <c r="AO100" s="20">
        <f t="shared" ref="AO100:AO124" si="67">IF(L$6&gt;0,AO$73+$G$6*COS($AJ100),0)</f>
        <v>0</v>
      </c>
      <c r="AP100" s="20">
        <f t="shared" ref="AP100:AP124" si="68">IF(L$6&gt;0,AP$73+$G$6*SIN($AJ100),0)</f>
        <v>0</v>
      </c>
      <c r="AQ100" s="20">
        <f t="shared" ref="AQ100:AQ124" si="69">IF(M$6&gt;0,AQ$73+$G$6*COS($AJ100),0)</f>
        <v>0</v>
      </c>
      <c r="AR100" s="20">
        <f t="shared" ref="AR100:AR124" si="70">IF(M$6&gt;0,AR$73+$G$6*SIN($AJ100),0)</f>
        <v>0</v>
      </c>
      <c r="AS100" s="20">
        <f t="shared" ref="AS100:AS124" si="71">IF(N$6&gt;0,AS$73+$G$6*COS($AJ100),0)</f>
        <v>146.67492993226699</v>
      </c>
      <c r="AT100" s="20">
        <f t="shared" ref="AT100:AT124" si="72">IF(N$6&gt;0,AT$73+$G$6*SIN($AJ100),0)</f>
        <v>-43.988689406270304</v>
      </c>
      <c r="AU100" s="20">
        <f t="shared" ref="AU100:AU124" si="73">IF(O$6&gt;0,AU$73+$G$6*COS($AJ100),0)</f>
        <v>178.58288343282101</v>
      </c>
      <c r="AV100" s="20">
        <f t="shared" ref="AV100:AV124" si="74">IF(O$6&gt;0,AV$73+$G$6*SIN($AJ100),0)</f>
        <v>3.72029819806149</v>
      </c>
      <c r="AW100" s="20">
        <f t="shared" ref="AW100:AW124" si="75">IF(P$6&gt;0,AW$73+$G$6*COS($AJ100),0)</f>
        <v>183.630947485598</v>
      </c>
      <c r="AX100" s="20">
        <f t="shared" ref="AX100:AX124" si="76">IF(P$6&gt;0,AX$73+$G$6*SIN($AJ100),0)</f>
        <v>108.071517188535</v>
      </c>
      <c r="AY100" s="20">
        <f t="shared" ref="AY100:AY124" si="77">IF(Q$6&gt;0,AY$73+$G$6*COS($AJ100),0)</f>
        <v>216.612083053444</v>
      </c>
      <c r="AZ100" s="20">
        <f t="shared" ref="AZ100:AZ124" si="78">IF(Q$6&gt;0,AZ$73+$G$6*SIN($AJ100),0)</f>
        <v>29.874041345165299</v>
      </c>
      <c r="BA100" s="20">
        <f t="shared" ref="BA100:BA124" si="79">IF(R$6&gt;0,BA$73+$G$6*COS($AJ100),0)</f>
        <v>263.663207510875</v>
      </c>
      <c r="BB100" s="20">
        <f t="shared" ref="BB100:BB124" si="80">IF(R$6&gt;0,BB$73+$G$6*SIN($AJ100),0)</f>
        <v>252.136016581143</v>
      </c>
      <c r="BC100" s="20">
        <f t="shared" ref="BC100:BC124" si="81">IF(S$6&gt;0,BC$73+$G$6*COS($AJ100),0)</f>
        <v>271.80708544963699</v>
      </c>
      <c r="BD100" s="20">
        <f t="shared" ref="BD100:BD124" si="82">IF(S$6&gt;0,BD$73+$G$6*SIN($AJ100),0)</f>
        <v>293.587462091737</v>
      </c>
    </row>
    <row r="101" spans="30:56" x14ac:dyDescent="0.3">
      <c r="AD101" s="14">
        <v>0.5</v>
      </c>
      <c r="AJ101" s="20">
        <f t="shared" ref="AJ101:AJ124" si="83">PI()/6*AD101</f>
        <v>0.26179938779914941</v>
      </c>
      <c r="AK101" s="20">
        <f t="shared" si="63"/>
        <v>-76.891199212760952</v>
      </c>
      <c r="AL101" s="20">
        <f t="shared" si="64"/>
        <v>-339.23430085551939</v>
      </c>
      <c r="AM101" s="20">
        <f t="shared" si="65"/>
        <v>-52.625166916218745</v>
      </c>
      <c r="AN101" s="20">
        <f t="shared" si="66"/>
        <v>-162.8242827157234</v>
      </c>
      <c r="AO101" s="20">
        <f t="shared" si="67"/>
        <v>0</v>
      </c>
      <c r="AP101" s="20">
        <f t="shared" si="68"/>
        <v>0</v>
      </c>
      <c r="AQ101" s="20">
        <f t="shared" si="69"/>
        <v>0</v>
      </c>
      <c r="AR101" s="20">
        <f t="shared" si="70"/>
        <v>0</v>
      </c>
      <c r="AS101" s="20">
        <f t="shared" si="71"/>
        <v>145.65270472093906</v>
      </c>
      <c r="AT101" s="20">
        <f t="shared" si="72"/>
        <v>-36.22411805319468</v>
      </c>
      <c r="AU101" s="20">
        <f t="shared" si="73"/>
        <v>177.56065822149304</v>
      </c>
      <c r="AV101" s="20">
        <f t="shared" si="74"/>
        <v>11.484869551137113</v>
      </c>
      <c r="AW101" s="20">
        <f t="shared" si="75"/>
        <v>182.60872227427006</v>
      </c>
      <c r="AX101" s="20">
        <f t="shared" si="76"/>
        <v>115.83608854161062</v>
      </c>
      <c r="AY101" s="20">
        <f t="shared" si="77"/>
        <v>215.58985784211603</v>
      </c>
      <c r="AZ101" s="20">
        <f t="shared" si="78"/>
        <v>37.638612698240919</v>
      </c>
      <c r="BA101" s="20">
        <f t="shared" si="79"/>
        <v>262.64098229954703</v>
      </c>
      <c r="BB101" s="20">
        <f t="shared" si="80"/>
        <v>259.90058793421861</v>
      </c>
      <c r="BC101" s="20">
        <f t="shared" si="81"/>
        <v>270.78486023830902</v>
      </c>
      <c r="BD101" s="20">
        <f t="shared" si="82"/>
        <v>301.35203344481261</v>
      </c>
    </row>
    <row r="102" spans="30:56" x14ac:dyDescent="0.3">
      <c r="AD102" s="14">
        <v>1</v>
      </c>
      <c r="AJ102" s="20">
        <f>PI()/6*AD102</f>
        <v>0.52359877559829882</v>
      </c>
      <c r="AK102" s="20">
        <f t="shared" si="63"/>
        <v>-79.888211887899843</v>
      </c>
      <c r="AL102" s="20">
        <f t="shared" si="64"/>
        <v>-331.998872208595</v>
      </c>
      <c r="AM102" s="20">
        <f t="shared" si="65"/>
        <v>-55.622179591357636</v>
      </c>
      <c r="AN102" s="20">
        <f t="shared" si="66"/>
        <v>-155.58885406879901</v>
      </c>
      <c r="AO102" s="20">
        <f t="shared" si="67"/>
        <v>0</v>
      </c>
      <c r="AP102" s="20">
        <f t="shared" si="68"/>
        <v>0</v>
      </c>
      <c r="AQ102" s="20">
        <f t="shared" si="69"/>
        <v>0</v>
      </c>
      <c r="AR102" s="20">
        <f t="shared" si="70"/>
        <v>0</v>
      </c>
      <c r="AS102" s="20">
        <f t="shared" si="71"/>
        <v>142.65569204580015</v>
      </c>
      <c r="AT102" s="20">
        <f t="shared" si="72"/>
        <v>-28.988689406270304</v>
      </c>
      <c r="AU102" s="20">
        <f t="shared" si="73"/>
        <v>174.56364554635417</v>
      </c>
      <c r="AV102" s="20">
        <f t="shared" si="74"/>
        <v>18.720298198061489</v>
      </c>
      <c r="AW102" s="20">
        <f t="shared" si="75"/>
        <v>179.61170959913116</v>
      </c>
      <c r="AX102" s="20">
        <f t="shared" si="76"/>
        <v>123.071517188535</v>
      </c>
      <c r="AY102" s="20">
        <f t="shared" si="77"/>
        <v>212.59284516697716</v>
      </c>
      <c r="AZ102" s="20">
        <f t="shared" si="78"/>
        <v>44.874041345165296</v>
      </c>
      <c r="BA102" s="20">
        <f t="shared" si="79"/>
        <v>259.64396962440816</v>
      </c>
      <c r="BB102" s="20">
        <f t="shared" si="80"/>
        <v>267.136016581143</v>
      </c>
      <c r="BC102" s="20">
        <f t="shared" si="81"/>
        <v>267.78784756317015</v>
      </c>
      <c r="BD102" s="20">
        <f t="shared" si="82"/>
        <v>308.587462091737</v>
      </c>
    </row>
    <row r="103" spans="30:56" x14ac:dyDescent="0.3">
      <c r="AD103" s="14">
        <v>1.5</v>
      </c>
      <c r="AJ103" s="20">
        <f t="shared" si="83"/>
        <v>0.78539816339744828</v>
      </c>
      <c r="AK103" s="20">
        <f t="shared" si="63"/>
        <v>-84.655770565836576</v>
      </c>
      <c r="AL103" s="20">
        <f t="shared" si="64"/>
        <v>-325.78566877299858</v>
      </c>
      <c r="AM103" s="20">
        <f t="shared" si="65"/>
        <v>-60.389738269294369</v>
      </c>
      <c r="AN103" s="20">
        <f t="shared" si="66"/>
        <v>-149.37565063320258</v>
      </c>
      <c r="AO103" s="20">
        <f t="shared" si="67"/>
        <v>0</v>
      </c>
      <c r="AP103" s="20">
        <f t="shared" si="68"/>
        <v>0</v>
      </c>
      <c r="AQ103" s="20">
        <f t="shared" si="69"/>
        <v>0</v>
      </c>
      <c r="AR103" s="20">
        <f t="shared" si="70"/>
        <v>0</v>
      </c>
      <c r="AS103" s="20">
        <f t="shared" si="71"/>
        <v>137.88813336786342</v>
      </c>
      <c r="AT103" s="20">
        <f t="shared" si="72"/>
        <v>-22.775485970673881</v>
      </c>
      <c r="AU103" s="20">
        <f t="shared" si="73"/>
        <v>169.79608686841743</v>
      </c>
      <c r="AV103" s="20">
        <f t="shared" si="74"/>
        <v>24.933501633657912</v>
      </c>
      <c r="AW103" s="20">
        <f t="shared" si="75"/>
        <v>174.84415092119443</v>
      </c>
      <c r="AX103" s="20">
        <f t="shared" si="76"/>
        <v>129.28472062413141</v>
      </c>
      <c r="AY103" s="20">
        <f t="shared" si="77"/>
        <v>207.82528648904042</v>
      </c>
      <c r="AZ103" s="20">
        <f t="shared" si="78"/>
        <v>51.087244780761722</v>
      </c>
      <c r="BA103" s="20">
        <f t="shared" si="79"/>
        <v>254.87641094647142</v>
      </c>
      <c r="BB103" s="20">
        <f t="shared" si="80"/>
        <v>273.34922001673942</v>
      </c>
      <c r="BC103" s="20">
        <f t="shared" si="81"/>
        <v>263.02028888523341</v>
      </c>
      <c r="BD103" s="20">
        <f t="shared" si="82"/>
        <v>314.80066552733342</v>
      </c>
    </row>
    <row r="104" spans="30:56" x14ac:dyDescent="0.3">
      <c r="AD104" s="14">
        <v>2</v>
      </c>
      <c r="AJ104" s="20">
        <f t="shared" si="83"/>
        <v>1.0471975511965976</v>
      </c>
      <c r="AK104" s="20">
        <f t="shared" si="63"/>
        <v>-90.868974001433003</v>
      </c>
      <c r="AL104" s="20">
        <f t="shared" si="64"/>
        <v>-321.01811009506184</v>
      </c>
      <c r="AM104" s="20">
        <f t="shared" si="65"/>
        <v>-66.602941704890796</v>
      </c>
      <c r="AN104" s="20">
        <f t="shared" si="66"/>
        <v>-144.60809195526585</v>
      </c>
      <c r="AO104" s="20">
        <f t="shared" si="67"/>
        <v>0</v>
      </c>
      <c r="AP104" s="20">
        <f t="shared" si="68"/>
        <v>0</v>
      </c>
      <c r="AQ104" s="20">
        <f t="shared" si="69"/>
        <v>0</v>
      </c>
      <c r="AR104" s="20">
        <f t="shared" si="70"/>
        <v>0</v>
      </c>
      <c r="AS104" s="20">
        <f t="shared" si="71"/>
        <v>131.67492993226702</v>
      </c>
      <c r="AT104" s="20">
        <f t="shared" si="72"/>
        <v>-18.007927292737147</v>
      </c>
      <c r="AU104" s="20">
        <f t="shared" si="73"/>
        <v>163.58288343282101</v>
      </c>
      <c r="AV104" s="20">
        <f t="shared" si="74"/>
        <v>29.701060311594645</v>
      </c>
      <c r="AW104" s="20">
        <f t="shared" si="75"/>
        <v>168.630947485598</v>
      </c>
      <c r="AX104" s="20">
        <f t="shared" si="76"/>
        <v>134.05227930206814</v>
      </c>
      <c r="AY104" s="20">
        <f t="shared" si="77"/>
        <v>201.612083053444</v>
      </c>
      <c r="AZ104" s="20">
        <f t="shared" si="78"/>
        <v>55.854803458698456</v>
      </c>
      <c r="BA104" s="20">
        <f t="shared" si="79"/>
        <v>248.663207510875</v>
      </c>
      <c r="BB104" s="20">
        <f t="shared" si="80"/>
        <v>278.11677869467616</v>
      </c>
      <c r="BC104" s="20">
        <f t="shared" si="81"/>
        <v>256.80708544963699</v>
      </c>
      <c r="BD104" s="20">
        <f t="shared" si="82"/>
        <v>319.56822420527016</v>
      </c>
    </row>
    <row r="105" spans="30:56" x14ac:dyDescent="0.3">
      <c r="AD105" s="14">
        <v>2.5</v>
      </c>
      <c r="AJ105" s="20">
        <f t="shared" si="83"/>
        <v>1.308996938995747</v>
      </c>
      <c r="AK105" s="20">
        <f t="shared" si="63"/>
        <v>-98.104402648357379</v>
      </c>
      <c r="AL105" s="20">
        <f t="shared" si="64"/>
        <v>-318.02109741992297</v>
      </c>
      <c r="AM105" s="20">
        <f t="shared" si="65"/>
        <v>-73.838370351815172</v>
      </c>
      <c r="AN105" s="20">
        <f t="shared" si="66"/>
        <v>-141.61107928012697</v>
      </c>
      <c r="AO105" s="20">
        <f t="shared" si="67"/>
        <v>0</v>
      </c>
      <c r="AP105" s="20">
        <f t="shared" si="68"/>
        <v>0</v>
      </c>
      <c r="AQ105" s="20">
        <f t="shared" si="69"/>
        <v>0</v>
      </c>
      <c r="AR105" s="20">
        <f t="shared" si="70"/>
        <v>0</v>
      </c>
      <c r="AS105" s="20">
        <f t="shared" si="71"/>
        <v>124.43950128534263</v>
      </c>
      <c r="AT105" s="20">
        <f t="shared" si="72"/>
        <v>-15.010914617598257</v>
      </c>
      <c r="AU105" s="20">
        <f t="shared" si="73"/>
        <v>156.34745478589664</v>
      </c>
      <c r="AV105" s="20">
        <f t="shared" si="74"/>
        <v>32.698072986733536</v>
      </c>
      <c r="AW105" s="20">
        <f t="shared" si="75"/>
        <v>161.39551883867364</v>
      </c>
      <c r="AX105" s="20">
        <f t="shared" si="76"/>
        <v>137.04929197720705</v>
      </c>
      <c r="AY105" s="20">
        <f t="shared" si="77"/>
        <v>194.37665440651963</v>
      </c>
      <c r="AZ105" s="20">
        <f t="shared" si="78"/>
        <v>58.851816133837346</v>
      </c>
      <c r="BA105" s="20">
        <f t="shared" si="79"/>
        <v>241.42777886395064</v>
      </c>
      <c r="BB105" s="20">
        <f t="shared" si="80"/>
        <v>281.11379136981503</v>
      </c>
      <c r="BC105" s="20">
        <f t="shared" si="81"/>
        <v>249.57165680271262</v>
      </c>
      <c r="BD105" s="20">
        <f t="shared" si="82"/>
        <v>322.56523688040903</v>
      </c>
    </row>
    <row r="106" spans="30:56" x14ac:dyDescent="0.3">
      <c r="AD106" s="14">
        <v>3</v>
      </c>
      <c r="AJ106" s="20">
        <f t="shared" si="83"/>
        <v>1.5707963267948966</v>
      </c>
      <c r="AK106" s="20">
        <f t="shared" si="63"/>
        <v>-105.868974001433</v>
      </c>
      <c r="AL106" s="20">
        <f t="shared" si="64"/>
        <v>-316.998872208595</v>
      </c>
      <c r="AM106" s="20">
        <f t="shared" si="65"/>
        <v>-81.602941704890796</v>
      </c>
      <c r="AN106" s="20">
        <f t="shared" si="66"/>
        <v>-140.58885406879901</v>
      </c>
      <c r="AO106" s="20">
        <f t="shared" si="67"/>
        <v>0</v>
      </c>
      <c r="AP106" s="20">
        <f t="shared" si="68"/>
        <v>0</v>
      </c>
      <c r="AQ106" s="20">
        <f t="shared" si="69"/>
        <v>0</v>
      </c>
      <c r="AR106" s="20">
        <f t="shared" si="70"/>
        <v>0</v>
      </c>
      <c r="AS106" s="20">
        <f t="shared" si="71"/>
        <v>116.67492993226701</v>
      </c>
      <c r="AT106" s="20">
        <f t="shared" si="72"/>
        <v>-13.988689406270304</v>
      </c>
      <c r="AU106" s="20">
        <f t="shared" si="73"/>
        <v>148.58288343282101</v>
      </c>
      <c r="AV106" s="20">
        <f t="shared" si="74"/>
        <v>33.720298198061492</v>
      </c>
      <c r="AW106" s="20">
        <f t="shared" si="75"/>
        <v>153.630947485598</v>
      </c>
      <c r="AX106" s="20">
        <f t="shared" si="76"/>
        <v>138.07151718853498</v>
      </c>
      <c r="AY106" s="20">
        <f t="shared" si="77"/>
        <v>186.612083053444</v>
      </c>
      <c r="AZ106" s="20">
        <f t="shared" si="78"/>
        <v>59.874041345165296</v>
      </c>
      <c r="BA106" s="20">
        <f t="shared" si="79"/>
        <v>233.663207510875</v>
      </c>
      <c r="BB106" s="20">
        <f t="shared" si="80"/>
        <v>282.136016581143</v>
      </c>
      <c r="BC106" s="20">
        <f t="shared" si="81"/>
        <v>241.80708544963699</v>
      </c>
      <c r="BD106" s="20">
        <f t="shared" si="82"/>
        <v>323.587462091737</v>
      </c>
    </row>
    <row r="107" spans="30:56" x14ac:dyDescent="0.3">
      <c r="AD107" s="14">
        <v>3.5</v>
      </c>
      <c r="AJ107" s="20">
        <f t="shared" si="83"/>
        <v>1.8325957145940459</v>
      </c>
      <c r="AK107" s="20">
        <f t="shared" si="63"/>
        <v>-113.63354535450863</v>
      </c>
      <c r="AL107" s="20">
        <f t="shared" si="64"/>
        <v>-318.02109741992297</v>
      </c>
      <c r="AM107" s="20">
        <f t="shared" si="65"/>
        <v>-89.36751305796642</v>
      </c>
      <c r="AN107" s="20">
        <f t="shared" si="66"/>
        <v>-141.61107928012694</v>
      </c>
      <c r="AO107" s="20">
        <f t="shared" si="67"/>
        <v>0</v>
      </c>
      <c r="AP107" s="20">
        <f t="shared" si="68"/>
        <v>0</v>
      </c>
      <c r="AQ107" s="20">
        <f t="shared" si="69"/>
        <v>0</v>
      </c>
      <c r="AR107" s="20">
        <f t="shared" si="70"/>
        <v>0</v>
      </c>
      <c r="AS107" s="20">
        <f t="shared" si="71"/>
        <v>108.91035857919138</v>
      </c>
      <c r="AT107" s="20">
        <f t="shared" si="72"/>
        <v>-15.010914617598253</v>
      </c>
      <c r="AU107" s="20">
        <f t="shared" si="73"/>
        <v>140.8183120797454</v>
      </c>
      <c r="AV107" s="20">
        <f t="shared" si="74"/>
        <v>32.698072986733543</v>
      </c>
      <c r="AW107" s="20">
        <f t="shared" si="75"/>
        <v>145.86637613252239</v>
      </c>
      <c r="AX107" s="20">
        <f t="shared" si="76"/>
        <v>137.04929197720705</v>
      </c>
      <c r="AY107" s="20">
        <f t="shared" si="77"/>
        <v>178.84751170036839</v>
      </c>
      <c r="AZ107" s="20">
        <f t="shared" si="78"/>
        <v>58.851816133837346</v>
      </c>
      <c r="BA107" s="20">
        <f t="shared" si="79"/>
        <v>225.89863615779939</v>
      </c>
      <c r="BB107" s="20">
        <f t="shared" si="80"/>
        <v>281.11379136981503</v>
      </c>
      <c r="BC107" s="20">
        <f t="shared" si="81"/>
        <v>234.04251409656138</v>
      </c>
      <c r="BD107" s="20">
        <f t="shared" si="82"/>
        <v>322.56523688040903</v>
      </c>
    </row>
    <row r="108" spans="30:56" x14ac:dyDescent="0.3">
      <c r="AD108" s="14">
        <v>4</v>
      </c>
      <c r="AJ108" s="20">
        <f t="shared" si="83"/>
        <v>2.0943951023931953</v>
      </c>
      <c r="AK108" s="20">
        <f t="shared" si="63"/>
        <v>-120.868974001433</v>
      </c>
      <c r="AL108" s="20">
        <f t="shared" si="64"/>
        <v>-321.01811009506184</v>
      </c>
      <c r="AM108" s="20">
        <f t="shared" si="65"/>
        <v>-96.602941704890782</v>
      </c>
      <c r="AN108" s="20">
        <f t="shared" si="66"/>
        <v>-144.60809195526585</v>
      </c>
      <c r="AO108" s="20">
        <f t="shared" si="67"/>
        <v>0</v>
      </c>
      <c r="AP108" s="20">
        <f t="shared" si="68"/>
        <v>0</v>
      </c>
      <c r="AQ108" s="20">
        <f t="shared" si="69"/>
        <v>0</v>
      </c>
      <c r="AR108" s="20">
        <f t="shared" si="70"/>
        <v>0</v>
      </c>
      <c r="AS108" s="20">
        <f t="shared" si="71"/>
        <v>101.67492993226702</v>
      </c>
      <c r="AT108" s="20">
        <f t="shared" si="72"/>
        <v>-18.007927292737143</v>
      </c>
      <c r="AU108" s="20">
        <f t="shared" si="73"/>
        <v>133.58288343282101</v>
      </c>
      <c r="AV108" s="20">
        <f t="shared" si="74"/>
        <v>29.701060311594649</v>
      </c>
      <c r="AW108" s="20">
        <f t="shared" si="75"/>
        <v>138.630947485598</v>
      </c>
      <c r="AX108" s="20">
        <f t="shared" si="76"/>
        <v>134.05227930206814</v>
      </c>
      <c r="AY108" s="20">
        <f t="shared" si="77"/>
        <v>171.612083053444</v>
      </c>
      <c r="AZ108" s="20">
        <f t="shared" si="78"/>
        <v>55.854803458698456</v>
      </c>
      <c r="BA108" s="20">
        <f t="shared" si="79"/>
        <v>218.663207510875</v>
      </c>
      <c r="BB108" s="20">
        <f t="shared" si="80"/>
        <v>278.11677869467616</v>
      </c>
      <c r="BC108" s="20">
        <f t="shared" si="81"/>
        <v>226.80708544963699</v>
      </c>
      <c r="BD108" s="20">
        <f t="shared" si="82"/>
        <v>319.56822420527016</v>
      </c>
    </row>
    <row r="109" spans="30:56" x14ac:dyDescent="0.3">
      <c r="AD109" s="14">
        <v>4.5</v>
      </c>
      <c r="AJ109" s="20">
        <f t="shared" si="83"/>
        <v>2.3561944901923448</v>
      </c>
      <c r="AK109" s="20">
        <f t="shared" si="63"/>
        <v>-127.08217743702943</v>
      </c>
      <c r="AL109" s="20">
        <f t="shared" si="64"/>
        <v>-325.78566877299858</v>
      </c>
      <c r="AM109" s="20">
        <f t="shared" si="65"/>
        <v>-102.81614514048722</v>
      </c>
      <c r="AN109" s="20">
        <f t="shared" si="66"/>
        <v>-149.37565063320258</v>
      </c>
      <c r="AO109" s="20">
        <f t="shared" si="67"/>
        <v>0</v>
      </c>
      <c r="AP109" s="20">
        <f t="shared" si="68"/>
        <v>0</v>
      </c>
      <c r="AQ109" s="20">
        <f t="shared" si="69"/>
        <v>0</v>
      </c>
      <c r="AR109" s="20">
        <f t="shared" si="70"/>
        <v>0</v>
      </c>
      <c r="AS109" s="20">
        <f t="shared" si="71"/>
        <v>95.461726496670579</v>
      </c>
      <c r="AT109" s="20">
        <f t="shared" si="72"/>
        <v>-22.775485970673877</v>
      </c>
      <c r="AU109" s="20">
        <f t="shared" si="73"/>
        <v>127.36967999722458</v>
      </c>
      <c r="AV109" s="20">
        <f t="shared" si="74"/>
        <v>24.933501633657915</v>
      </c>
      <c r="AW109" s="20">
        <f t="shared" si="75"/>
        <v>132.41774405000157</v>
      </c>
      <c r="AX109" s="20">
        <f t="shared" si="76"/>
        <v>129.28472062413141</v>
      </c>
      <c r="AY109" s="20">
        <f t="shared" si="77"/>
        <v>165.39887961784757</v>
      </c>
      <c r="AZ109" s="20">
        <f t="shared" si="78"/>
        <v>51.087244780761722</v>
      </c>
      <c r="BA109" s="20">
        <f t="shared" si="79"/>
        <v>212.45000407527857</v>
      </c>
      <c r="BB109" s="20">
        <f t="shared" si="80"/>
        <v>273.34922001673942</v>
      </c>
      <c r="BC109" s="20">
        <f t="shared" si="81"/>
        <v>220.59388201404056</v>
      </c>
      <c r="BD109" s="20">
        <f t="shared" si="82"/>
        <v>314.80066552733342</v>
      </c>
    </row>
    <row r="110" spans="30:56" x14ac:dyDescent="0.3">
      <c r="AD110" s="14">
        <v>5</v>
      </c>
      <c r="AJ110" s="20">
        <f>PI()/6*AD110</f>
        <v>2.617993877991494</v>
      </c>
      <c r="AK110" s="20">
        <f t="shared" si="63"/>
        <v>-131.84973611496616</v>
      </c>
      <c r="AL110" s="20">
        <f t="shared" si="64"/>
        <v>-331.998872208595</v>
      </c>
      <c r="AM110" s="20">
        <f t="shared" si="65"/>
        <v>-107.58370381842394</v>
      </c>
      <c r="AN110" s="20">
        <f t="shared" si="66"/>
        <v>-155.58885406879901</v>
      </c>
      <c r="AO110" s="20">
        <f t="shared" si="67"/>
        <v>0</v>
      </c>
      <c r="AP110" s="20">
        <f t="shared" si="68"/>
        <v>0</v>
      </c>
      <c r="AQ110" s="20">
        <f t="shared" si="69"/>
        <v>0</v>
      </c>
      <c r="AR110" s="20">
        <f t="shared" si="70"/>
        <v>0</v>
      </c>
      <c r="AS110" s="20">
        <f t="shared" si="71"/>
        <v>90.69416781873386</v>
      </c>
      <c r="AT110" s="20">
        <f t="shared" si="72"/>
        <v>-28.988689406270293</v>
      </c>
      <c r="AU110" s="20">
        <f t="shared" si="73"/>
        <v>122.60212131928785</v>
      </c>
      <c r="AV110" s="20">
        <f t="shared" si="74"/>
        <v>18.720298198061499</v>
      </c>
      <c r="AW110" s="20">
        <f t="shared" si="75"/>
        <v>127.65018537206484</v>
      </c>
      <c r="AX110" s="20">
        <f t="shared" si="76"/>
        <v>123.07151718853501</v>
      </c>
      <c r="AY110" s="20">
        <f t="shared" si="77"/>
        <v>160.63132093991084</v>
      </c>
      <c r="AZ110" s="20">
        <f t="shared" si="78"/>
        <v>44.87404134516531</v>
      </c>
      <c r="BA110" s="20">
        <f t="shared" si="79"/>
        <v>207.68244539734184</v>
      </c>
      <c r="BB110" s="20">
        <f t="shared" si="80"/>
        <v>267.136016581143</v>
      </c>
      <c r="BC110" s="20">
        <f t="shared" si="81"/>
        <v>215.82632333610383</v>
      </c>
      <c r="BD110" s="20">
        <f t="shared" si="82"/>
        <v>308.587462091737</v>
      </c>
    </row>
    <row r="111" spans="30:56" x14ac:dyDescent="0.3">
      <c r="AD111" s="14">
        <v>5.5</v>
      </c>
      <c r="AJ111" s="20">
        <f>PI()/6*AD111</f>
        <v>2.8797932657906435</v>
      </c>
      <c r="AK111" s="20">
        <f t="shared" si="63"/>
        <v>-134.84674879010504</v>
      </c>
      <c r="AL111" s="20">
        <f t="shared" si="64"/>
        <v>-339.23430085551939</v>
      </c>
      <c r="AM111" s="20">
        <f t="shared" si="65"/>
        <v>-110.58071649356285</v>
      </c>
      <c r="AN111" s="20">
        <f t="shared" si="66"/>
        <v>-162.82428271572337</v>
      </c>
      <c r="AO111" s="20">
        <f t="shared" si="67"/>
        <v>0</v>
      </c>
      <c r="AP111" s="20">
        <f t="shared" si="68"/>
        <v>0</v>
      </c>
      <c r="AQ111" s="20">
        <f t="shared" si="69"/>
        <v>0</v>
      </c>
      <c r="AR111" s="20">
        <f t="shared" si="70"/>
        <v>0</v>
      </c>
      <c r="AS111" s="20">
        <f t="shared" si="71"/>
        <v>87.697155143594955</v>
      </c>
      <c r="AT111" s="20">
        <f t="shared" si="72"/>
        <v>-36.224118053194672</v>
      </c>
      <c r="AU111" s="20">
        <f t="shared" si="73"/>
        <v>119.60510864414896</v>
      </c>
      <c r="AV111" s="20">
        <f t="shared" si="74"/>
        <v>11.48486955113712</v>
      </c>
      <c r="AW111" s="20">
        <f t="shared" si="75"/>
        <v>124.65317269692595</v>
      </c>
      <c r="AX111" s="20">
        <f t="shared" si="76"/>
        <v>115.83608854161062</v>
      </c>
      <c r="AY111" s="20">
        <f t="shared" si="77"/>
        <v>157.63430826477196</v>
      </c>
      <c r="AZ111" s="20">
        <f t="shared" si="78"/>
        <v>37.638612698240927</v>
      </c>
      <c r="BA111" s="20">
        <f t="shared" si="79"/>
        <v>204.68543272220296</v>
      </c>
      <c r="BB111" s="20">
        <f t="shared" si="80"/>
        <v>259.90058793421861</v>
      </c>
      <c r="BC111" s="20">
        <f t="shared" si="81"/>
        <v>212.82931066096495</v>
      </c>
      <c r="BD111" s="20">
        <f t="shared" si="82"/>
        <v>301.35203344481261</v>
      </c>
    </row>
    <row r="112" spans="30:56" x14ac:dyDescent="0.3">
      <c r="AD112" s="14">
        <v>6</v>
      </c>
      <c r="AJ112" s="20">
        <f t="shared" si="83"/>
        <v>3.1415926535897931</v>
      </c>
      <c r="AK112" s="20">
        <f t="shared" si="63"/>
        <v>-135.868974001433</v>
      </c>
      <c r="AL112" s="20">
        <f t="shared" si="64"/>
        <v>-346.998872208595</v>
      </c>
      <c r="AM112" s="20">
        <f t="shared" si="65"/>
        <v>-111.6029417048908</v>
      </c>
      <c r="AN112" s="20">
        <f t="shared" si="66"/>
        <v>-170.58885406879901</v>
      </c>
      <c r="AO112" s="20">
        <f t="shared" si="67"/>
        <v>0</v>
      </c>
      <c r="AP112" s="20">
        <f t="shared" si="68"/>
        <v>0</v>
      </c>
      <c r="AQ112" s="20">
        <f t="shared" si="69"/>
        <v>0</v>
      </c>
      <c r="AR112" s="20">
        <f t="shared" si="70"/>
        <v>0</v>
      </c>
      <c r="AS112" s="20">
        <f t="shared" si="71"/>
        <v>86.674929932267005</v>
      </c>
      <c r="AT112" s="20">
        <f t="shared" si="72"/>
        <v>-43.988689406270296</v>
      </c>
      <c r="AU112" s="20">
        <f t="shared" si="73"/>
        <v>118.58288343282101</v>
      </c>
      <c r="AV112" s="20">
        <f t="shared" si="74"/>
        <v>3.7202981980614935</v>
      </c>
      <c r="AW112" s="20">
        <f t="shared" si="75"/>
        <v>123.630947485598</v>
      </c>
      <c r="AX112" s="20">
        <f t="shared" si="76"/>
        <v>108.071517188535</v>
      </c>
      <c r="AY112" s="20">
        <f t="shared" si="77"/>
        <v>156.612083053444</v>
      </c>
      <c r="AZ112" s="20">
        <f t="shared" si="78"/>
        <v>29.874041345165303</v>
      </c>
      <c r="BA112" s="20">
        <f t="shared" si="79"/>
        <v>203.663207510875</v>
      </c>
      <c r="BB112" s="20">
        <f t="shared" si="80"/>
        <v>252.136016581143</v>
      </c>
      <c r="BC112" s="20">
        <f t="shared" si="81"/>
        <v>211.80708544963699</v>
      </c>
      <c r="BD112" s="20">
        <f t="shared" si="82"/>
        <v>293.587462091737</v>
      </c>
    </row>
    <row r="113" spans="30:56" x14ac:dyDescent="0.3">
      <c r="AD113" s="14">
        <v>6.5</v>
      </c>
      <c r="AJ113" s="20">
        <f t="shared" si="83"/>
        <v>3.4033920413889422</v>
      </c>
      <c r="AK113" s="20">
        <f t="shared" si="63"/>
        <v>-134.84674879010507</v>
      </c>
      <c r="AL113" s="20">
        <f t="shared" si="64"/>
        <v>-354.76344356167061</v>
      </c>
      <c r="AM113" s="20">
        <f t="shared" si="65"/>
        <v>-110.58071649356285</v>
      </c>
      <c r="AN113" s="20">
        <f t="shared" si="66"/>
        <v>-178.35342542187462</v>
      </c>
      <c r="AO113" s="20">
        <f t="shared" si="67"/>
        <v>0</v>
      </c>
      <c r="AP113" s="20">
        <f t="shared" si="68"/>
        <v>0</v>
      </c>
      <c r="AQ113" s="20">
        <f t="shared" si="69"/>
        <v>0</v>
      </c>
      <c r="AR113" s="20">
        <f t="shared" si="70"/>
        <v>0</v>
      </c>
      <c r="AS113" s="20">
        <f t="shared" si="71"/>
        <v>87.697155143594955</v>
      </c>
      <c r="AT113" s="20">
        <f t="shared" si="72"/>
        <v>-51.753260759345913</v>
      </c>
      <c r="AU113" s="20">
        <f t="shared" si="73"/>
        <v>119.60510864414896</v>
      </c>
      <c r="AV113" s="20">
        <f t="shared" si="74"/>
        <v>-4.0442731550141211</v>
      </c>
      <c r="AW113" s="20">
        <f t="shared" si="75"/>
        <v>124.65317269692595</v>
      </c>
      <c r="AX113" s="20">
        <f t="shared" si="76"/>
        <v>100.30694583545939</v>
      </c>
      <c r="AY113" s="20">
        <f t="shared" si="77"/>
        <v>157.63430826477193</v>
      </c>
      <c r="AZ113" s="20">
        <f t="shared" si="78"/>
        <v>22.109469992089689</v>
      </c>
      <c r="BA113" s="20">
        <f t="shared" si="79"/>
        <v>204.68543272220293</v>
      </c>
      <c r="BB113" s="20">
        <f t="shared" si="80"/>
        <v>244.37144522806739</v>
      </c>
      <c r="BC113" s="20">
        <f t="shared" si="81"/>
        <v>212.82931066096492</v>
      </c>
      <c r="BD113" s="20">
        <f t="shared" si="82"/>
        <v>285.82289073866139</v>
      </c>
    </row>
    <row r="114" spans="30:56" x14ac:dyDescent="0.3">
      <c r="AD114" s="14">
        <v>7</v>
      </c>
      <c r="AJ114" s="20">
        <f t="shared" si="83"/>
        <v>3.6651914291880918</v>
      </c>
      <c r="AK114" s="20">
        <f t="shared" si="63"/>
        <v>-131.84973611496616</v>
      </c>
      <c r="AL114" s="20">
        <f t="shared" si="64"/>
        <v>-361.998872208595</v>
      </c>
      <c r="AM114" s="20">
        <f t="shared" si="65"/>
        <v>-107.58370381842396</v>
      </c>
      <c r="AN114" s="20">
        <f t="shared" si="66"/>
        <v>-185.58885406879901</v>
      </c>
      <c r="AO114" s="20">
        <f t="shared" si="67"/>
        <v>0</v>
      </c>
      <c r="AP114" s="20">
        <f t="shared" si="68"/>
        <v>0</v>
      </c>
      <c r="AQ114" s="20">
        <f t="shared" si="69"/>
        <v>0</v>
      </c>
      <c r="AR114" s="20">
        <f t="shared" si="70"/>
        <v>0</v>
      </c>
      <c r="AS114" s="20">
        <f t="shared" si="71"/>
        <v>90.694167818733845</v>
      </c>
      <c r="AT114" s="20">
        <f t="shared" si="72"/>
        <v>-58.988689406270296</v>
      </c>
      <c r="AU114" s="20">
        <f t="shared" si="73"/>
        <v>122.60212131928785</v>
      </c>
      <c r="AV114" s="20">
        <f t="shared" si="74"/>
        <v>-11.279701801938501</v>
      </c>
      <c r="AW114" s="20">
        <f t="shared" si="75"/>
        <v>127.65018537206484</v>
      </c>
      <c r="AX114" s="20">
        <f t="shared" si="76"/>
        <v>93.071517188535012</v>
      </c>
      <c r="AY114" s="20">
        <f t="shared" si="77"/>
        <v>160.63132093991084</v>
      </c>
      <c r="AZ114" s="20">
        <f t="shared" si="78"/>
        <v>14.874041345165308</v>
      </c>
      <c r="BA114" s="20">
        <f t="shared" si="79"/>
        <v>207.68244539734184</v>
      </c>
      <c r="BB114" s="20">
        <f t="shared" si="80"/>
        <v>237.136016581143</v>
      </c>
      <c r="BC114" s="20">
        <f t="shared" si="81"/>
        <v>215.82632333610383</v>
      </c>
      <c r="BD114" s="20">
        <f t="shared" si="82"/>
        <v>278.587462091737</v>
      </c>
    </row>
    <row r="115" spans="30:56" x14ac:dyDescent="0.3">
      <c r="AD115" s="14">
        <v>7.5</v>
      </c>
      <c r="AJ115" s="20">
        <f t="shared" si="83"/>
        <v>3.926990816987241</v>
      </c>
      <c r="AK115" s="20">
        <f t="shared" si="63"/>
        <v>-127.08217743702944</v>
      </c>
      <c r="AL115" s="20">
        <f t="shared" si="64"/>
        <v>-368.21207564419143</v>
      </c>
      <c r="AM115" s="20">
        <f t="shared" si="65"/>
        <v>-102.81614514048724</v>
      </c>
      <c r="AN115" s="20">
        <f t="shared" si="66"/>
        <v>-191.80205750439541</v>
      </c>
      <c r="AO115" s="20">
        <f t="shared" si="67"/>
        <v>0</v>
      </c>
      <c r="AP115" s="20">
        <f t="shared" si="68"/>
        <v>0</v>
      </c>
      <c r="AQ115" s="20">
        <f t="shared" si="69"/>
        <v>0</v>
      </c>
      <c r="AR115" s="20">
        <f t="shared" si="70"/>
        <v>0</v>
      </c>
      <c r="AS115" s="20">
        <f t="shared" si="71"/>
        <v>95.461726496670565</v>
      </c>
      <c r="AT115" s="20">
        <f t="shared" si="72"/>
        <v>-65.201892841866709</v>
      </c>
      <c r="AU115" s="20">
        <f t="shared" si="73"/>
        <v>127.36967999722457</v>
      </c>
      <c r="AV115" s="20">
        <f t="shared" si="74"/>
        <v>-17.492905237534924</v>
      </c>
      <c r="AW115" s="20">
        <f t="shared" si="75"/>
        <v>132.41774405000157</v>
      </c>
      <c r="AX115" s="20">
        <f t="shared" si="76"/>
        <v>86.858313752938585</v>
      </c>
      <c r="AY115" s="20">
        <f t="shared" si="77"/>
        <v>165.39887961784757</v>
      </c>
      <c r="AZ115" s="20">
        <f t="shared" si="78"/>
        <v>8.6608379095688868</v>
      </c>
      <c r="BA115" s="20">
        <f t="shared" si="79"/>
        <v>212.45000407527857</v>
      </c>
      <c r="BB115" s="20">
        <f t="shared" si="80"/>
        <v>230.92281314554657</v>
      </c>
      <c r="BC115" s="20">
        <f t="shared" si="81"/>
        <v>220.59388201404056</v>
      </c>
      <c r="BD115" s="20">
        <f t="shared" si="82"/>
        <v>272.37425865614057</v>
      </c>
    </row>
    <row r="116" spans="30:56" x14ac:dyDescent="0.3">
      <c r="AD116" s="14">
        <v>8</v>
      </c>
      <c r="AJ116" s="20">
        <f t="shared" si="83"/>
        <v>4.1887902047863905</v>
      </c>
      <c r="AK116" s="20">
        <f t="shared" si="63"/>
        <v>-120.86897400143302</v>
      </c>
      <c r="AL116" s="20">
        <f t="shared" si="64"/>
        <v>-372.97963432212816</v>
      </c>
      <c r="AM116" s="20">
        <f t="shared" si="65"/>
        <v>-96.60294170489081</v>
      </c>
      <c r="AN116" s="20">
        <f t="shared" si="66"/>
        <v>-196.56961618233217</v>
      </c>
      <c r="AO116" s="20">
        <f t="shared" si="67"/>
        <v>0</v>
      </c>
      <c r="AP116" s="20">
        <f t="shared" si="68"/>
        <v>0</v>
      </c>
      <c r="AQ116" s="20">
        <f t="shared" si="69"/>
        <v>0</v>
      </c>
      <c r="AR116" s="20">
        <f t="shared" si="70"/>
        <v>0</v>
      </c>
      <c r="AS116" s="20">
        <f t="shared" si="71"/>
        <v>101.67492993226699</v>
      </c>
      <c r="AT116" s="20">
        <f t="shared" si="72"/>
        <v>-69.969451519803457</v>
      </c>
      <c r="AU116" s="20">
        <f t="shared" si="73"/>
        <v>133.58288343282101</v>
      </c>
      <c r="AV116" s="20">
        <f t="shared" si="74"/>
        <v>-22.260463915471664</v>
      </c>
      <c r="AW116" s="20">
        <f t="shared" si="75"/>
        <v>138.63094748559797</v>
      </c>
      <c r="AX116" s="20">
        <f t="shared" si="76"/>
        <v>82.090755075001852</v>
      </c>
      <c r="AY116" s="20">
        <f t="shared" si="77"/>
        <v>171.612083053444</v>
      </c>
      <c r="AZ116" s="20">
        <f t="shared" si="78"/>
        <v>3.8932792316321461</v>
      </c>
      <c r="BA116" s="20">
        <f t="shared" si="79"/>
        <v>218.663207510875</v>
      </c>
      <c r="BB116" s="20">
        <f t="shared" si="80"/>
        <v>226.15525446760984</v>
      </c>
      <c r="BC116" s="20">
        <f t="shared" si="81"/>
        <v>226.80708544963699</v>
      </c>
      <c r="BD116" s="20">
        <f t="shared" si="82"/>
        <v>267.60669997820384</v>
      </c>
    </row>
    <row r="117" spans="30:56" x14ac:dyDescent="0.3">
      <c r="AD117" s="14">
        <v>8.5</v>
      </c>
      <c r="AJ117" s="20">
        <f t="shared" si="83"/>
        <v>4.4505895925855397</v>
      </c>
      <c r="AK117" s="20">
        <f t="shared" si="63"/>
        <v>-113.63354535450864</v>
      </c>
      <c r="AL117" s="20">
        <f t="shared" si="64"/>
        <v>-375.97664699726704</v>
      </c>
      <c r="AM117" s="20">
        <f t="shared" si="65"/>
        <v>-89.367513057966448</v>
      </c>
      <c r="AN117" s="20">
        <f t="shared" si="66"/>
        <v>-199.56662885747104</v>
      </c>
      <c r="AO117" s="20">
        <f t="shared" si="67"/>
        <v>0</v>
      </c>
      <c r="AP117" s="20">
        <f t="shared" si="68"/>
        <v>0</v>
      </c>
      <c r="AQ117" s="20">
        <f t="shared" si="69"/>
        <v>0</v>
      </c>
      <c r="AR117" s="20">
        <f t="shared" si="70"/>
        <v>0</v>
      </c>
      <c r="AS117" s="20">
        <f t="shared" si="71"/>
        <v>108.91035857919135</v>
      </c>
      <c r="AT117" s="20">
        <f t="shared" si="72"/>
        <v>-72.966464194942347</v>
      </c>
      <c r="AU117" s="20">
        <f t="shared" si="73"/>
        <v>140.81831207974537</v>
      </c>
      <c r="AV117" s="20">
        <f t="shared" si="74"/>
        <v>-25.257476590610555</v>
      </c>
      <c r="AW117" s="20">
        <f t="shared" si="75"/>
        <v>145.86637613252236</v>
      </c>
      <c r="AX117" s="20">
        <f t="shared" si="76"/>
        <v>79.093742399862947</v>
      </c>
      <c r="AY117" s="20">
        <f t="shared" si="77"/>
        <v>178.84751170036836</v>
      </c>
      <c r="AZ117" s="20">
        <f t="shared" si="78"/>
        <v>0.89626655649325571</v>
      </c>
      <c r="BA117" s="20">
        <f t="shared" si="79"/>
        <v>225.89863615779936</v>
      </c>
      <c r="BB117" s="20">
        <f t="shared" si="80"/>
        <v>223.15824179247096</v>
      </c>
      <c r="BC117" s="20">
        <f t="shared" si="81"/>
        <v>234.04251409656135</v>
      </c>
      <c r="BD117" s="20">
        <f t="shared" si="82"/>
        <v>264.60968730306496</v>
      </c>
    </row>
    <row r="118" spans="30:56" x14ac:dyDescent="0.3">
      <c r="AD118" s="14">
        <v>9</v>
      </c>
      <c r="AJ118" s="20">
        <f t="shared" si="83"/>
        <v>4.7123889803846897</v>
      </c>
      <c r="AK118" s="20">
        <f t="shared" si="63"/>
        <v>-105.868974001433</v>
      </c>
      <c r="AL118" s="20">
        <f t="shared" si="64"/>
        <v>-376.998872208595</v>
      </c>
      <c r="AM118" s="20">
        <f t="shared" si="65"/>
        <v>-81.602941704890796</v>
      </c>
      <c r="AN118" s="20">
        <f t="shared" si="66"/>
        <v>-200.58885406879901</v>
      </c>
      <c r="AO118" s="20">
        <f t="shared" si="67"/>
        <v>0</v>
      </c>
      <c r="AP118" s="20">
        <f t="shared" si="68"/>
        <v>0</v>
      </c>
      <c r="AQ118" s="20">
        <f t="shared" si="69"/>
        <v>0</v>
      </c>
      <c r="AR118" s="20">
        <f t="shared" si="70"/>
        <v>0</v>
      </c>
      <c r="AS118" s="20">
        <f t="shared" si="71"/>
        <v>116.67492993226701</v>
      </c>
      <c r="AT118" s="20">
        <f t="shared" si="72"/>
        <v>-73.988689406270311</v>
      </c>
      <c r="AU118" s="20">
        <f t="shared" si="73"/>
        <v>148.58288343282101</v>
      </c>
      <c r="AV118" s="20">
        <f t="shared" si="74"/>
        <v>-26.279701801938511</v>
      </c>
      <c r="AW118" s="20">
        <f t="shared" si="75"/>
        <v>153.630947485598</v>
      </c>
      <c r="AX118" s="20">
        <f t="shared" si="76"/>
        <v>78.071517188534997</v>
      </c>
      <c r="AY118" s="20">
        <f t="shared" si="77"/>
        <v>186.612083053444</v>
      </c>
      <c r="AZ118" s="20">
        <f t="shared" si="78"/>
        <v>-0.12595865483470092</v>
      </c>
      <c r="BA118" s="20">
        <f t="shared" si="79"/>
        <v>233.663207510875</v>
      </c>
      <c r="BB118" s="20">
        <f t="shared" si="80"/>
        <v>222.136016581143</v>
      </c>
      <c r="BC118" s="20">
        <f t="shared" si="81"/>
        <v>241.80708544963699</v>
      </c>
      <c r="BD118" s="20">
        <f t="shared" si="82"/>
        <v>263.587462091737</v>
      </c>
    </row>
    <row r="119" spans="30:56" x14ac:dyDescent="0.3">
      <c r="AD119" s="14">
        <v>9.5</v>
      </c>
      <c r="AJ119" s="20">
        <f t="shared" si="83"/>
        <v>4.9741883681838388</v>
      </c>
      <c r="AK119" s="20">
        <f t="shared" si="63"/>
        <v>-98.104402648357393</v>
      </c>
      <c r="AL119" s="20">
        <f t="shared" si="64"/>
        <v>-375.97664699726704</v>
      </c>
      <c r="AM119" s="20">
        <f t="shared" si="65"/>
        <v>-73.838370351815186</v>
      </c>
      <c r="AN119" s="20">
        <f t="shared" si="66"/>
        <v>-199.56662885747107</v>
      </c>
      <c r="AO119" s="20">
        <f t="shared" si="67"/>
        <v>0</v>
      </c>
      <c r="AP119" s="20">
        <f t="shared" si="68"/>
        <v>0</v>
      </c>
      <c r="AQ119" s="20">
        <f t="shared" si="69"/>
        <v>0</v>
      </c>
      <c r="AR119" s="20">
        <f t="shared" si="70"/>
        <v>0</v>
      </c>
      <c r="AS119" s="20">
        <f t="shared" si="71"/>
        <v>124.43950128534262</v>
      </c>
      <c r="AT119" s="20">
        <f t="shared" si="72"/>
        <v>-72.966464194942361</v>
      </c>
      <c r="AU119" s="20">
        <f t="shared" si="73"/>
        <v>156.34745478589662</v>
      </c>
      <c r="AV119" s="20">
        <f t="shared" si="74"/>
        <v>-25.257476590610565</v>
      </c>
      <c r="AW119" s="20">
        <f t="shared" si="75"/>
        <v>161.39551883867361</v>
      </c>
      <c r="AX119" s="20">
        <f t="shared" si="76"/>
        <v>79.093742399862947</v>
      </c>
      <c r="AY119" s="20">
        <f t="shared" si="77"/>
        <v>194.37665440651961</v>
      </c>
      <c r="AZ119" s="20">
        <f t="shared" si="78"/>
        <v>0.89626655649324505</v>
      </c>
      <c r="BA119" s="20">
        <f t="shared" si="79"/>
        <v>241.42777886395061</v>
      </c>
      <c r="BB119" s="20">
        <f t="shared" si="80"/>
        <v>223.15824179247093</v>
      </c>
      <c r="BC119" s="20">
        <f t="shared" si="81"/>
        <v>249.5716568027126</v>
      </c>
      <c r="BD119" s="20">
        <f t="shared" si="82"/>
        <v>264.60968730306496</v>
      </c>
    </row>
    <row r="120" spans="30:56" x14ac:dyDescent="0.3">
      <c r="AD120" s="14">
        <v>10</v>
      </c>
      <c r="AJ120" s="20">
        <f t="shared" si="83"/>
        <v>5.2359877559829879</v>
      </c>
      <c r="AK120" s="20">
        <f t="shared" si="63"/>
        <v>-90.868974001433017</v>
      </c>
      <c r="AL120" s="20">
        <f t="shared" si="64"/>
        <v>-372.97963432212816</v>
      </c>
      <c r="AM120" s="20">
        <f t="shared" si="65"/>
        <v>-66.60294170489081</v>
      </c>
      <c r="AN120" s="20">
        <f t="shared" si="66"/>
        <v>-196.56961618233217</v>
      </c>
      <c r="AO120" s="20">
        <f t="shared" si="67"/>
        <v>0</v>
      </c>
      <c r="AP120" s="20">
        <f t="shared" si="68"/>
        <v>0</v>
      </c>
      <c r="AQ120" s="20">
        <f t="shared" si="69"/>
        <v>0</v>
      </c>
      <c r="AR120" s="20">
        <f t="shared" si="70"/>
        <v>0</v>
      </c>
      <c r="AS120" s="20">
        <f t="shared" si="71"/>
        <v>131.67492993226699</v>
      </c>
      <c r="AT120" s="20">
        <f t="shared" si="72"/>
        <v>-69.969451519803471</v>
      </c>
      <c r="AU120" s="20">
        <f t="shared" si="73"/>
        <v>163.58288343282098</v>
      </c>
      <c r="AV120" s="20">
        <f t="shared" si="74"/>
        <v>-22.260463915471682</v>
      </c>
      <c r="AW120" s="20">
        <f t="shared" si="75"/>
        <v>168.63094748559797</v>
      </c>
      <c r="AX120" s="20">
        <f t="shared" si="76"/>
        <v>82.090755075001823</v>
      </c>
      <c r="AY120" s="20">
        <f t="shared" si="77"/>
        <v>201.61208305344397</v>
      </c>
      <c r="AZ120" s="20">
        <f t="shared" si="78"/>
        <v>3.8932792316321283</v>
      </c>
      <c r="BA120" s="20">
        <f t="shared" si="79"/>
        <v>248.66320751087497</v>
      </c>
      <c r="BB120" s="20">
        <f t="shared" si="80"/>
        <v>226.15525446760984</v>
      </c>
      <c r="BC120" s="20">
        <f t="shared" si="81"/>
        <v>256.80708544963699</v>
      </c>
      <c r="BD120" s="20">
        <f t="shared" si="82"/>
        <v>267.60669997820384</v>
      </c>
    </row>
    <row r="121" spans="30:56" x14ac:dyDescent="0.3">
      <c r="AD121" s="14">
        <v>10.5</v>
      </c>
      <c r="AJ121" s="20">
        <f t="shared" si="83"/>
        <v>5.497787143782138</v>
      </c>
      <c r="AK121" s="20">
        <f t="shared" si="63"/>
        <v>-84.655770565836576</v>
      </c>
      <c r="AL121" s="20">
        <f t="shared" si="64"/>
        <v>-368.21207564419143</v>
      </c>
      <c r="AM121" s="20">
        <f t="shared" si="65"/>
        <v>-60.389738269294376</v>
      </c>
      <c r="AN121" s="20">
        <f t="shared" si="66"/>
        <v>-191.80205750439544</v>
      </c>
      <c r="AO121" s="20">
        <f t="shared" si="67"/>
        <v>0</v>
      </c>
      <c r="AP121" s="20">
        <f t="shared" si="68"/>
        <v>0</v>
      </c>
      <c r="AQ121" s="20">
        <f t="shared" si="69"/>
        <v>0</v>
      </c>
      <c r="AR121" s="20">
        <f t="shared" si="70"/>
        <v>0</v>
      </c>
      <c r="AS121" s="20">
        <f t="shared" si="71"/>
        <v>137.88813336786342</v>
      </c>
      <c r="AT121" s="20">
        <f t="shared" si="72"/>
        <v>-65.201892841866737</v>
      </c>
      <c r="AU121" s="20">
        <f t="shared" si="73"/>
        <v>169.79608686841743</v>
      </c>
      <c r="AV121" s="20">
        <f t="shared" si="74"/>
        <v>-17.492905237534941</v>
      </c>
      <c r="AW121" s="20">
        <f t="shared" si="75"/>
        <v>174.84415092119443</v>
      </c>
      <c r="AX121" s="20">
        <f t="shared" si="76"/>
        <v>86.858313752938571</v>
      </c>
      <c r="AY121" s="20">
        <f t="shared" si="77"/>
        <v>207.82528648904042</v>
      </c>
      <c r="AZ121" s="20">
        <f t="shared" si="78"/>
        <v>8.660837909568869</v>
      </c>
      <c r="BA121" s="20">
        <f t="shared" si="79"/>
        <v>254.87641094647142</v>
      </c>
      <c r="BB121" s="20">
        <f t="shared" si="80"/>
        <v>230.92281314554657</v>
      </c>
      <c r="BC121" s="20">
        <f t="shared" si="81"/>
        <v>263.02028888523341</v>
      </c>
      <c r="BD121" s="20">
        <f t="shared" si="82"/>
        <v>272.37425865614057</v>
      </c>
    </row>
    <row r="122" spans="30:56" x14ac:dyDescent="0.3">
      <c r="AD122" s="14">
        <v>11</v>
      </c>
      <c r="AJ122" s="20">
        <f t="shared" si="83"/>
        <v>5.7595865315812871</v>
      </c>
      <c r="AK122" s="20">
        <f t="shared" si="63"/>
        <v>-79.888211887899843</v>
      </c>
      <c r="AL122" s="20">
        <f t="shared" si="64"/>
        <v>-361.998872208595</v>
      </c>
      <c r="AM122" s="20">
        <f t="shared" si="65"/>
        <v>-55.622179591357643</v>
      </c>
      <c r="AN122" s="20">
        <f t="shared" si="66"/>
        <v>-185.58885406879904</v>
      </c>
      <c r="AO122" s="20">
        <f t="shared" si="67"/>
        <v>0</v>
      </c>
      <c r="AP122" s="20">
        <f t="shared" si="68"/>
        <v>0</v>
      </c>
      <c r="AQ122" s="20">
        <f t="shared" si="69"/>
        <v>0</v>
      </c>
      <c r="AR122" s="20">
        <f t="shared" si="70"/>
        <v>0</v>
      </c>
      <c r="AS122" s="20">
        <f t="shared" si="71"/>
        <v>142.65569204580015</v>
      </c>
      <c r="AT122" s="20">
        <f t="shared" si="72"/>
        <v>-58.988689406270318</v>
      </c>
      <c r="AU122" s="20">
        <f t="shared" si="73"/>
        <v>174.56364554635417</v>
      </c>
      <c r="AV122" s="20">
        <f t="shared" si="74"/>
        <v>-11.279701801938524</v>
      </c>
      <c r="AW122" s="20">
        <f t="shared" si="75"/>
        <v>179.61170959913116</v>
      </c>
      <c r="AX122" s="20">
        <f t="shared" si="76"/>
        <v>93.071517188534983</v>
      </c>
      <c r="AY122" s="20">
        <f t="shared" si="77"/>
        <v>212.59284516697716</v>
      </c>
      <c r="AZ122" s="20">
        <f t="shared" si="78"/>
        <v>14.874041345165285</v>
      </c>
      <c r="BA122" s="20">
        <f t="shared" si="79"/>
        <v>259.64396962440816</v>
      </c>
      <c r="BB122" s="20">
        <f t="shared" si="80"/>
        <v>237.136016581143</v>
      </c>
      <c r="BC122" s="20">
        <f t="shared" si="81"/>
        <v>267.78784756317015</v>
      </c>
      <c r="BD122" s="20">
        <f t="shared" si="82"/>
        <v>278.587462091737</v>
      </c>
    </row>
    <row r="123" spans="30:56" x14ac:dyDescent="0.3">
      <c r="AD123" s="14">
        <v>11.5</v>
      </c>
      <c r="AJ123" s="20">
        <f t="shared" si="83"/>
        <v>6.0213859193804362</v>
      </c>
      <c r="AK123" s="20">
        <f t="shared" si="63"/>
        <v>-76.891199212760966</v>
      </c>
      <c r="AL123" s="20">
        <f t="shared" si="64"/>
        <v>-354.76344356167067</v>
      </c>
      <c r="AM123" s="20">
        <f t="shared" si="65"/>
        <v>-52.625166916218753</v>
      </c>
      <c r="AN123" s="20">
        <f t="shared" si="66"/>
        <v>-178.35342542187465</v>
      </c>
      <c r="AO123" s="20">
        <f t="shared" si="67"/>
        <v>0</v>
      </c>
      <c r="AP123" s="20">
        <f t="shared" si="68"/>
        <v>0</v>
      </c>
      <c r="AQ123" s="20">
        <f t="shared" si="69"/>
        <v>0</v>
      </c>
      <c r="AR123" s="20">
        <f t="shared" si="70"/>
        <v>0</v>
      </c>
      <c r="AS123" s="20">
        <f t="shared" si="71"/>
        <v>145.65270472093906</v>
      </c>
      <c r="AT123" s="20">
        <f t="shared" si="72"/>
        <v>-51.753260759345949</v>
      </c>
      <c r="AU123" s="20">
        <f t="shared" si="73"/>
        <v>177.56065822149304</v>
      </c>
      <c r="AV123" s="20">
        <f t="shared" si="74"/>
        <v>-4.0442731550141566</v>
      </c>
      <c r="AW123" s="20">
        <f t="shared" si="75"/>
        <v>182.60872227427004</v>
      </c>
      <c r="AX123" s="20">
        <f t="shared" si="76"/>
        <v>100.30694583545935</v>
      </c>
      <c r="AY123" s="20">
        <f t="shared" si="77"/>
        <v>215.58985784211603</v>
      </c>
      <c r="AZ123" s="20">
        <f t="shared" si="78"/>
        <v>22.10946999208965</v>
      </c>
      <c r="BA123" s="20">
        <f t="shared" si="79"/>
        <v>262.64098229954703</v>
      </c>
      <c r="BB123" s="20">
        <f t="shared" si="80"/>
        <v>244.37144522806736</v>
      </c>
      <c r="BC123" s="20">
        <f t="shared" si="81"/>
        <v>270.78486023830902</v>
      </c>
      <c r="BD123" s="20">
        <f t="shared" si="82"/>
        <v>285.82289073866133</v>
      </c>
    </row>
    <row r="124" spans="30:56" x14ac:dyDescent="0.3">
      <c r="AD124" s="14">
        <v>12</v>
      </c>
      <c r="AJ124" s="20">
        <f t="shared" si="83"/>
        <v>6.2831853071795862</v>
      </c>
      <c r="AK124" s="20">
        <f t="shared" si="63"/>
        <v>-75.868974001433003</v>
      </c>
      <c r="AL124" s="20">
        <f t="shared" si="64"/>
        <v>-346.998872208595</v>
      </c>
      <c r="AM124" s="20">
        <f t="shared" si="65"/>
        <v>-51.602941704890796</v>
      </c>
      <c r="AN124" s="20">
        <f t="shared" si="66"/>
        <v>-170.58885406879901</v>
      </c>
      <c r="AO124" s="20">
        <f t="shared" si="67"/>
        <v>0</v>
      </c>
      <c r="AP124" s="20">
        <f t="shared" si="68"/>
        <v>0</v>
      </c>
      <c r="AQ124" s="20">
        <f t="shared" si="69"/>
        <v>0</v>
      </c>
      <c r="AR124" s="20">
        <f t="shared" si="70"/>
        <v>0</v>
      </c>
      <c r="AS124" s="20">
        <f t="shared" si="71"/>
        <v>146.67492993226699</v>
      </c>
      <c r="AT124" s="20">
        <f t="shared" si="72"/>
        <v>-43.988689406270311</v>
      </c>
      <c r="AU124" s="20">
        <f t="shared" si="73"/>
        <v>178.58288343282101</v>
      </c>
      <c r="AV124" s="20">
        <f t="shared" si="74"/>
        <v>3.7202981980614824</v>
      </c>
      <c r="AW124" s="20">
        <f t="shared" si="75"/>
        <v>183.630947485598</v>
      </c>
      <c r="AX124" s="20">
        <f t="shared" si="76"/>
        <v>108.07151718853498</v>
      </c>
      <c r="AY124" s="20">
        <f t="shared" si="77"/>
        <v>216.612083053444</v>
      </c>
      <c r="AZ124" s="20">
        <f t="shared" si="78"/>
        <v>29.874041345165292</v>
      </c>
      <c r="BA124" s="20">
        <f t="shared" si="79"/>
        <v>263.663207510875</v>
      </c>
      <c r="BB124" s="20">
        <f t="shared" si="80"/>
        <v>252.136016581143</v>
      </c>
      <c r="BC124" s="20">
        <f t="shared" si="81"/>
        <v>271.80708544963699</v>
      </c>
      <c r="BD124" s="20">
        <f t="shared" si="82"/>
        <v>293.587462091737</v>
      </c>
    </row>
    <row r="125" spans="30:56" x14ac:dyDescent="0.3">
      <c r="AD125" s="14"/>
    </row>
  </sheetData>
  <mergeCells count="13">
    <mergeCell ref="AJ70:BD70"/>
    <mergeCell ref="AW8:BF8"/>
    <mergeCell ref="AC83:AC85"/>
    <mergeCell ref="AK2:AT2"/>
    <mergeCell ref="J3:S3"/>
    <mergeCell ref="AW2:BF2"/>
    <mergeCell ref="B1:G1"/>
    <mergeCell ref="B30:E30"/>
    <mergeCell ref="B3:G3"/>
    <mergeCell ref="W2:AF2"/>
    <mergeCell ref="AK8:AT8"/>
    <mergeCell ref="W8:AF8"/>
    <mergeCell ref="B6:F6"/>
  </mergeCells>
  <conditionalFormatting sqref="AK10:AT29">
    <cfRule type="cellIs" dxfId="5" priority="5" operator="equal">
      <formula>0</formula>
    </cfRule>
    <cfRule type="cellIs" dxfId="4" priority="6" operator="greaterThan">
      <formula>0</formula>
    </cfRule>
  </conditionalFormatting>
  <conditionalFormatting sqref="J10:S30">
    <cfRule type="cellIs" dxfId="3" priority="4" operator="equal">
      <formula>0</formula>
    </cfRule>
  </conditionalFormatting>
  <conditionalFormatting sqref="J10:S29">
    <cfRule type="cellIs" dxfId="2" priority="3" operator="notEqual">
      <formula>0</formula>
    </cfRule>
  </conditionalFormatting>
  <conditionalFormatting sqref="AW10:BF29">
    <cfRule type="cellIs" dxfId="1" priority="1" operator="notEqual">
      <formula>0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N17" zoomScale="50" zoomScaleNormal="50" workbookViewId="0">
      <selection activeCell="AK23" sqref="AK23"/>
    </sheetView>
  </sheetViews>
  <sheetFormatPr defaultRowHeight="14.4" x14ac:dyDescent="0.3"/>
  <cols>
    <col min="1" max="1" width="10.6640625" customWidth="1"/>
    <col min="2" max="2" width="12.33203125" customWidth="1"/>
    <col min="3" max="3" width="10.33203125" customWidth="1"/>
    <col min="4" max="4" width="18.109375" bestFit="1" customWidth="1"/>
    <col min="5" max="5" width="10.33203125" customWidth="1"/>
    <col min="6" max="6" width="10" customWidth="1"/>
    <col min="9" max="10" width="10.44140625" bestFit="1" customWidth="1"/>
    <col min="11" max="11" width="10.44140625" customWidth="1"/>
    <col min="12" max="13" width="10.44140625" bestFit="1" customWidth="1"/>
    <col min="14" max="22" width="10.44140625" customWidth="1"/>
    <col min="23" max="23" width="15.5546875" customWidth="1"/>
    <col min="24" max="29" width="10.44140625" customWidth="1"/>
    <col min="30" max="30" width="5.5546875" customWidth="1"/>
    <col min="31" max="31" width="10.6640625" customWidth="1"/>
    <col min="32" max="32" width="9.33203125" customWidth="1"/>
    <col min="33" max="33" width="9.6640625" customWidth="1"/>
    <col min="34" max="34" width="5.5546875" customWidth="1"/>
    <col min="35" max="35" width="10.44140625" customWidth="1"/>
    <col min="36" max="36" width="14.33203125" customWidth="1"/>
    <col min="37" max="37" width="17.44140625" customWidth="1"/>
    <col min="38" max="38" width="21.6640625" customWidth="1"/>
    <col min="39" max="39" width="14" customWidth="1"/>
    <col min="40" max="40" width="12.6640625" bestFit="1" customWidth="1"/>
    <col min="41" max="44" width="12" bestFit="1" customWidth="1"/>
    <col min="45" max="52" width="10.44140625" bestFit="1" customWidth="1"/>
    <col min="53" max="53" width="16.109375" bestFit="1" customWidth="1"/>
    <col min="54" max="54" width="12.6640625" bestFit="1" customWidth="1"/>
    <col min="55" max="59" width="12" bestFit="1" customWidth="1"/>
    <col min="60" max="60" width="10.44140625" customWidth="1"/>
    <col min="61" max="61" width="10.44140625" bestFit="1" customWidth="1"/>
    <col min="62" max="62" width="11.44140625" bestFit="1" customWidth="1"/>
  </cols>
  <sheetData>
    <row r="1" spans="1:69" x14ac:dyDescent="0.3">
      <c r="I1" s="113" t="s">
        <v>31</v>
      </c>
      <c r="J1" s="113"/>
      <c r="K1" s="113"/>
      <c r="L1" s="113"/>
      <c r="M1" s="113"/>
      <c r="N1" s="4"/>
      <c r="O1" s="4"/>
      <c r="P1" s="4"/>
      <c r="Q1" s="4"/>
      <c r="R1" s="4"/>
      <c r="S1" s="4"/>
      <c r="T1" s="4"/>
      <c r="U1" s="4"/>
      <c r="V1" s="4"/>
      <c r="W1" s="4"/>
      <c r="Y1" s="113" t="s">
        <v>32</v>
      </c>
      <c r="Z1" s="113"/>
      <c r="AA1" s="113"/>
      <c r="AB1" s="113"/>
      <c r="AC1" s="113"/>
      <c r="AD1" s="4"/>
      <c r="AE1" s="4"/>
      <c r="AF1" s="4"/>
      <c r="AG1" s="4"/>
      <c r="AH1" s="4"/>
      <c r="AI1" s="4"/>
      <c r="AJ1" s="7"/>
      <c r="AK1" s="114" t="s">
        <v>48</v>
      </c>
      <c r="AL1" s="7"/>
      <c r="AN1" s="113" t="s">
        <v>32</v>
      </c>
      <c r="AO1" s="113"/>
      <c r="AP1" s="113"/>
      <c r="AQ1" s="113"/>
      <c r="AR1" s="113"/>
      <c r="AS1" s="113"/>
      <c r="AT1" s="113"/>
      <c r="AU1" s="113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3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15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3">
      <c r="X3" t="s">
        <v>24</v>
      </c>
      <c r="Y3">
        <f>AN3</f>
        <v>60.201353243258353</v>
      </c>
      <c r="Z3">
        <f t="shared" ref="Z3:AG4" si="0">AO3</f>
        <v>107.64770128674414</v>
      </c>
      <c r="AA3">
        <f t="shared" si="0"/>
        <v>143.98254493108882</v>
      </c>
      <c r="AB3">
        <f t="shared" si="0"/>
        <v>-14.042353568616956</v>
      </c>
      <c r="AC3">
        <f t="shared" si="0"/>
        <v>35.713520765395465</v>
      </c>
      <c r="AD3">
        <f t="shared" si="0"/>
        <v>-79.064391995579527</v>
      </c>
      <c r="AE3">
        <f t="shared" si="0"/>
        <v>239.64391297033404</v>
      </c>
      <c r="AF3">
        <f t="shared" si="0"/>
        <v>172.73939133178717</v>
      </c>
      <c r="AG3">
        <f>AV3</f>
        <v>-105.86767406035779</v>
      </c>
      <c r="AH3">
        <f t="shared" ref="AH3" si="1">AW3</f>
        <v>33.512706861263283</v>
      </c>
      <c r="AJ3" s="8"/>
      <c r="AK3" s="9">
        <v>40</v>
      </c>
      <c r="AL3" s="8"/>
      <c r="AM3" t="s">
        <v>24</v>
      </c>
      <c r="AN3">
        <v>60.201353243258353</v>
      </c>
      <c r="AO3">
        <v>107.64770128674414</v>
      </c>
      <c r="AP3">
        <v>143.98254493108882</v>
      </c>
      <c r="AQ3">
        <v>-14.042353568616956</v>
      </c>
      <c r="AR3">
        <v>35.713520765395465</v>
      </c>
      <c r="AS3">
        <v>-79.064391995579527</v>
      </c>
      <c r="AT3">
        <v>239.64391297033404</v>
      </c>
      <c r="AU3">
        <v>172.73939133178717</v>
      </c>
      <c r="AV3">
        <v>-105.86767406035779</v>
      </c>
      <c r="AW3">
        <v>33.512706861263283</v>
      </c>
      <c r="BO3" t="s">
        <v>39</v>
      </c>
      <c r="BP3" t="s">
        <v>38</v>
      </c>
      <c r="BQ3" t="s">
        <v>40</v>
      </c>
    </row>
    <row r="4" spans="1:69" x14ac:dyDescent="0.3">
      <c r="H4" t="s">
        <v>45</v>
      </c>
      <c r="I4">
        <f>SUM(I7:I26)</f>
        <v>0</v>
      </c>
      <c r="J4">
        <f t="shared" ref="J4:P4" si="2">SUM(J7:J26)</f>
        <v>2</v>
      </c>
      <c r="K4">
        <f t="shared" si="2"/>
        <v>1</v>
      </c>
      <c r="L4">
        <f t="shared" si="2"/>
        <v>0</v>
      </c>
      <c r="M4">
        <f t="shared" si="2"/>
        <v>0</v>
      </c>
      <c r="N4">
        <f t="shared" si="2"/>
        <v>1</v>
      </c>
      <c r="O4">
        <f t="shared" si="2"/>
        <v>4</v>
      </c>
      <c r="P4">
        <f t="shared" si="2"/>
        <v>7</v>
      </c>
      <c r="Q4">
        <f>SUM(Q7:Q26)</f>
        <v>5</v>
      </c>
      <c r="R4">
        <f>SUM(R7:R26)</f>
        <v>0</v>
      </c>
      <c r="X4" t="s">
        <v>25</v>
      </c>
      <c r="Y4">
        <f>AN4</f>
        <v>41.316258130973232</v>
      </c>
      <c r="Z4">
        <f t="shared" si="0"/>
        <v>-39.46496579356851</v>
      </c>
      <c r="AA4">
        <f t="shared" si="0"/>
        <v>104.60226868317974</v>
      </c>
      <c r="AB4">
        <f t="shared" si="0"/>
        <v>-31.534875592283356</v>
      </c>
      <c r="AC4">
        <f t="shared" si="0"/>
        <v>46.640947591325286</v>
      </c>
      <c r="AD4">
        <f t="shared" si="0"/>
        <v>-160.75865500331156</v>
      </c>
      <c r="AE4">
        <f t="shared" si="0"/>
        <v>282.45049400038414</v>
      </c>
      <c r="AF4">
        <f t="shared" si="0"/>
        <v>19.447364764306133</v>
      </c>
      <c r="AG4">
        <f t="shared" si="0"/>
        <v>-347.00018503862708</v>
      </c>
      <c r="AH4">
        <f>AW4</f>
        <v>-70.789718322034332</v>
      </c>
      <c r="AJ4" s="8"/>
      <c r="AK4" s="8"/>
      <c r="AL4" s="8"/>
      <c r="AM4" t="s">
        <v>25</v>
      </c>
      <c r="AN4">
        <v>41.316258130973232</v>
      </c>
      <c r="AO4">
        <v>-39.46496579356851</v>
      </c>
      <c r="AP4">
        <v>104.60226868317974</v>
      </c>
      <c r="AQ4">
        <v>-31.534875592283356</v>
      </c>
      <c r="AR4">
        <v>46.640947591325286</v>
      </c>
      <c r="AS4">
        <v>-160.75865500331156</v>
      </c>
      <c r="AT4">
        <v>282.45049400038414</v>
      </c>
      <c r="AU4">
        <v>19.447364764306133</v>
      </c>
      <c r="AV4">
        <v>-347.00018503862708</v>
      </c>
      <c r="AW4">
        <v>-70.789718322034332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3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1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38.674898073703027</v>
      </c>
      <c r="Y7">
        <f>SQRT((Y$3-$E7)^2+(Y$4-$F7)^2)</f>
        <v>88.293840423692131</v>
      </c>
      <c r="Z7">
        <f t="shared" ref="Z7:AD22" si="5">SQRT((Z$3-$E7)^2+(Z$4-$F7)^2)</f>
        <v>51.032965807573945</v>
      </c>
      <c r="AA7">
        <f>SQRT((AA$3-$E7)^2+(AA$4-$F7)^2)</f>
        <v>103.73965486832404</v>
      </c>
      <c r="AB7">
        <f t="shared" si="5"/>
        <v>156.21724033229498</v>
      </c>
      <c r="AC7">
        <f>SQRT((AC$3-$E7)^2+(AC$4-$F7)^2)</f>
        <v>112.69518894753435</v>
      </c>
      <c r="AD7">
        <f>SQRT((AD$3-$E7)^2+(AD$4-$F7)^2)</f>
        <v>271.30693960537064</v>
      </c>
      <c r="AE7">
        <f t="shared" ref="AE7:AH22" si="6">SQRT((AE$3-$E7)^2+(AE$4-$F7)^2)</f>
        <v>298.99311131386185</v>
      </c>
      <c r="AF7">
        <f t="shared" si="6"/>
        <v>38.674898073703027</v>
      </c>
      <c r="AG7">
        <f>SQRT((AG$3-$E7)^2+(AG$4-$F7)^2)</f>
        <v>425.36860198184877</v>
      </c>
      <c r="AH7">
        <f>SQRT((AH$3-$E7)^2+(AH$4-$F7)^2)</f>
        <v>127.38911726761816</v>
      </c>
      <c r="AN7">
        <f t="shared" ref="AN7:AN27" si="7">I7*SQRT((AN$3-$E7)^2+(AN$4-$F7)^2)</f>
        <v>0</v>
      </c>
      <c r="AO7">
        <f t="shared" ref="AO7:AO27" si="8">J7*SQRT((AO$3-$E7)^2+(AO$4-$F7)^2)</f>
        <v>0</v>
      </c>
      <c r="AP7">
        <f t="shared" ref="AP7:AP27" si="9">K7*SQRT((AP$3-$E7)^2+(AP$4-$F7)^2)</f>
        <v>0</v>
      </c>
      <c r="AQ7">
        <f t="shared" ref="AQ7:AQ27" si="10">L7*SQRT((AQ$3-$E7)^2+(AQ$4-$F7)^2)</f>
        <v>0</v>
      </c>
      <c r="AR7">
        <f t="shared" ref="AR7:AR27" si="11">M7*SQRT((AR$3-$E7)^2+(AR$4-$F7)^2)</f>
        <v>0</v>
      </c>
      <c r="AS7">
        <f t="shared" ref="AS7:AS27" si="12">N7*SQRT((AS$3-$E7)^2+(AS$4-$F7)^2)</f>
        <v>0</v>
      </c>
      <c r="AT7">
        <f t="shared" ref="AT7:AT27" si="13">O7*SQRT((AT$3-$E7)^2+(AT$4-$F7)^2)</f>
        <v>0</v>
      </c>
      <c r="AU7">
        <f t="shared" ref="AU7:AU27" si="14">P7*SQRT((AU$3-$E7)^2+(AU$4-$F7)^2)</f>
        <v>38.674898073703027</v>
      </c>
      <c r="AV7">
        <f t="shared" ref="AV7:AW22" si="15">Q7*SQRT((AV$3-$E7)^2+(AV$4-$F7)^2)</f>
        <v>0</v>
      </c>
      <c r="AW7">
        <f t="shared" si="15"/>
        <v>0</v>
      </c>
      <c r="BA7">
        <f t="shared" ref="BA7:BA26" si="16">AN7*$BQ$4</f>
        <v>0</v>
      </c>
      <c r="BB7">
        <f t="shared" ref="BB7:BB26" si="17">AO7*$BQ$4</f>
        <v>0</v>
      </c>
      <c r="BC7">
        <f t="shared" ref="BC7:BC26" si="18">AP7*$BQ$4</f>
        <v>0</v>
      </c>
      <c r="BD7">
        <f t="shared" ref="BD7:BD26" si="19">AQ7*$BQ$4</f>
        <v>0</v>
      </c>
      <c r="BE7">
        <f t="shared" ref="BE7:BE26" si="20">AR7*$BQ$4</f>
        <v>0</v>
      </c>
      <c r="BF7">
        <f t="shared" ref="BF7:BF26" si="21">AS7*$BQ$4</f>
        <v>0</v>
      </c>
      <c r="BG7">
        <f t="shared" ref="BG7:BG26" si="22">AT7*$BQ$4</f>
        <v>0</v>
      </c>
      <c r="BH7">
        <f t="shared" ref="BH7:BH26" si="23">AU7*$BQ$4</f>
        <v>768.87209601570601</v>
      </c>
      <c r="BI7">
        <f t="shared" ref="BI7:BJ22" si="24">AV7*$BQ$4</f>
        <v>0</v>
      </c>
      <c r="BJ7">
        <f t="shared" si="24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25">IF(Y8=$X8,1,0)</f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1</v>
      </c>
      <c r="Q8">
        <f t="shared" si="3"/>
        <v>0</v>
      </c>
      <c r="R8">
        <f t="shared" si="3"/>
        <v>0</v>
      </c>
      <c r="U8">
        <f t="shared" ref="U8:U26" si="26">SUM(I8:R8)</f>
        <v>1</v>
      </c>
      <c r="W8">
        <f t="shared" si="4"/>
        <v>0</v>
      </c>
      <c r="X8">
        <f t="shared" ref="X8:X27" si="27">MIN(Y8:AH8)</f>
        <v>15.730817186298852</v>
      </c>
      <c r="Y8">
        <f t="shared" ref="Y8:AH27" si="28">SQRT((Y$3-$E8)^2+(Y$4-$F8)^2)</f>
        <v>127.9058231044892</v>
      </c>
      <c r="Z8">
        <f t="shared" si="5"/>
        <v>102.8277958450746</v>
      </c>
      <c r="AA8">
        <f t="shared" si="5"/>
        <v>89.903939557783772</v>
      </c>
      <c r="AB8">
        <f t="shared" si="5"/>
        <v>209.19209561657948</v>
      </c>
      <c r="AC8">
        <f t="shared" si="5"/>
        <v>152.87713799433106</v>
      </c>
      <c r="AD8">
        <f t="shared" si="5"/>
        <v>325.04747989743839</v>
      </c>
      <c r="AE8">
        <f t="shared" si="6"/>
        <v>262.01879581883492</v>
      </c>
      <c r="AF8">
        <f t="shared" si="6"/>
        <v>15.730817186298852</v>
      </c>
      <c r="AG8">
        <f t="shared" si="6"/>
        <v>474.13075253352719</v>
      </c>
      <c r="AH8">
        <f t="shared" si="6"/>
        <v>181.45152953789082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</v>
      </c>
      <c r="AR8">
        <f t="shared" si="11"/>
        <v>0</v>
      </c>
      <c r="AS8">
        <f t="shared" si="12"/>
        <v>0</v>
      </c>
      <c r="AT8">
        <f t="shared" si="13"/>
        <v>0</v>
      </c>
      <c r="AU8">
        <f t="shared" si="14"/>
        <v>15.730817186298852</v>
      </c>
      <c r="AV8">
        <f t="shared" si="15"/>
        <v>0</v>
      </c>
      <c r="AW8">
        <f t="shared" si="15"/>
        <v>0</v>
      </c>
      <c r="BA8">
        <f t="shared" si="16"/>
        <v>0</v>
      </c>
      <c r="BB8">
        <f t="shared" si="17"/>
        <v>0</v>
      </c>
      <c r="BC8">
        <f t="shared" si="18"/>
        <v>0</v>
      </c>
      <c r="BD8">
        <f t="shared" si="19"/>
        <v>0</v>
      </c>
      <c r="BE8">
        <f t="shared" si="20"/>
        <v>0</v>
      </c>
      <c r="BF8">
        <f t="shared" si="21"/>
        <v>0</v>
      </c>
      <c r="BG8">
        <f t="shared" si="22"/>
        <v>0</v>
      </c>
      <c r="BH8">
        <f t="shared" si="23"/>
        <v>312.73479658614707</v>
      </c>
      <c r="BI8">
        <f t="shared" si="24"/>
        <v>0</v>
      </c>
      <c r="BJ8">
        <f t="shared" si="24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25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1</v>
      </c>
      <c r="Q9">
        <f t="shared" si="3"/>
        <v>0</v>
      </c>
      <c r="R9">
        <f t="shared" si="3"/>
        <v>0</v>
      </c>
      <c r="U9">
        <f t="shared" si="26"/>
        <v>1</v>
      </c>
      <c r="W9">
        <f t="shared" si="4"/>
        <v>0</v>
      </c>
      <c r="X9">
        <f t="shared" si="27"/>
        <v>29.978281708368236</v>
      </c>
      <c r="Y9">
        <f t="shared" si="28"/>
        <v>137.19171694159695</v>
      </c>
      <c r="Z9">
        <f t="shared" si="5"/>
        <v>117.59471756028749</v>
      </c>
      <c r="AA9">
        <f t="shared" si="5"/>
        <v>86.405246947376369</v>
      </c>
      <c r="AB9">
        <f t="shared" si="5"/>
        <v>222.07168051854097</v>
      </c>
      <c r="AC9">
        <f t="shared" si="5"/>
        <v>161.90959014106414</v>
      </c>
      <c r="AD9">
        <f t="shared" si="5"/>
        <v>339.62046776872029</v>
      </c>
      <c r="AE9">
        <f t="shared" si="6"/>
        <v>249.44984215637419</v>
      </c>
      <c r="AF9">
        <f t="shared" si="6"/>
        <v>29.978281708368236</v>
      </c>
      <c r="AG9">
        <f t="shared" si="6"/>
        <v>488.95983250695451</v>
      </c>
      <c r="AH9">
        <f t="shared" si="6"/>
        <v>195.87489368885795</v>
      </c>
      <c r="AN9">
        <f t="shared" si="7"/>
        <v>0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>
        <f t="shared" si="14"/>
        <v>29.978281708368236</v>
      </c>
      <c r="AV9">
        <f t="shared" si="15"/>
        <v>0</v>
      </c>
      <c r="AW9">
        <f t="shared" si="15"/>
        <v>0</v>
      </c>
      <c r="BA9">
        <f t="shared" si="16"/>
        <v>0</v>
      </c>
      <c r="BB9">
        <f t="shared" si="17"/>
        <v>0</v>
      </c>
      <c r="BC9">
        <f t="shared" si="18"/>
        <v>0</v>
      </c>
      <c r="BD9">
        <f t="shared" si="19"/>
        <v>0</v>
      </c>
      <c r="BE9">
        <f t="shared" si="20"/>
        <v>0</v>
      </c>
      <c r="BF9">
        <f t="shared" si="21"/>
        <v>0</v>
      </c>
      <c r="BG9">
        <f t="shared" si="22"/>
        <v>0</v>
      </c>
      <c r="BH9">
        <f t="shared" si="23"/>
        <v>595.97996220020684</v>
      </c>
      <c r="BI9">
        <f t="shared" si="24"/>
        <v>0</v>
      </c>
      <c r="BJ9">
        <f t="shared" si="24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25"/>
        <v>0</v>
      </c>
      <c r="J10">
        <f t="shared" si="3"/>
        <v>1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26"/>
        <v>1</v>
      </c>
      <c r="W10">
        <f t="shared" si="4"/>
        <v>0</v>
      </c>
      <c r="X10">
        <f t="shared" si="27"/>
        <v>39.995039604615428</v>
      </c>
      <c r="Y10">
        <f t="shared" si="28"/>
        <v>126.95622130189354</v>
      </c>
      <c r="Z10">
        <f t="shared" si="5"/>
        <v>39.995039604615428</v>
      </c>
      <c r="AA10">
        <f t="shared" si="5"/>
        <v>157.47842952272796</v>
      </c>
      <c r="AB10">
        <f t="shared" si="5"/>
        <v>160.79336344843591</v>
      </c>
      <c r="AC10">
        <f t="shared" si="5"/>
        <v>148.04766832773211</v>
      </c>
      <c r="AD10">
        <f t="shared" si="5"/>
        <v>248.98267349446087</v>
      </c>
      <c r="AE10">
        <f t="shared" si="6"/>
        <v>348.33226022591828</v>
      </c>
      <c r="AF10">
        <f t="shared" si="6"/>
        <v>77.338066524588811</v>
      </c>
      <c r="AG10">
        <f t="shared" si="6"/>
        <v>386.79737914270271</v>
      </c>
      <c r="AH10">
        <f t="shared" si="6"/>
        <v>113.24326150818385</v>
      </c>
      <c r="AN10">
        <f t="shared" si="7"/>
        <v>0</v>
      </c>
      <c r="AO10">
        <f t="shared" si="8"/>
        <v>39.995039604615428</v>
      </c>
      <c r="AP10">
        <f t="shared" si="9"/>
        <v>0</v>
      </c>
      <c r="AQ10">
        <f t="shared" si="10"/>
        <v>0</v>
      </c>
      <c r="AR10">
        <f t="shared" si="11"/>
        <v>0</v>
      </c>
      <c r="AS10">
        <f t="shared" si="12"/>
        <v>0</v>
      </c>
      <c r="AT10">
        <f t="shared" si="13"/>
        <v>0</v>
      </c>
      <c r="AU10">
        <f t="shared" si="14"/>
        <v>0</v>
      </c>
      <c r="AV10">
        <f t="shared" si="15"/>
        <v>0</v>
      </c>
      <c r="AW10">
        <f t="shared" si="15"/>
        <v>0</v>
      </c>
      <c r="BA10">
        <f t="shared" si="16"/>
        <v>0</v>
      </c>
      <c r="BB10">
        <f t="shared" si="17"/>
        <v>795.11702584010186</v>
      </c>
      <c r="BC10">
        <f t="shared" si="18"/>
        <v>0</v>
      </c>
      <c r="BD10">
        <f t="shared" si="19"/>
        <v>0</v>
      </c>
      <c r="BE10">
        <f t="shared" si="20"/>
        <v>0</v>
      </c>
      <c r="BF10">
        <f t="shared" si="21"/>
        <v>0</v>
      </c>
      <c r="BG10">
        <f t="shared" si="22"/>
        <v>0</v>
      </c>
      <c r="BH10">
        <f t="shared" si="23"/>
        <v>0</v>
      </c>
      <c r="BI10">
        <f t="shared" si="24"/>
        <v>0</v>
      </c>
      <c r="BJ10">
        <f t="shared" si="24"/>
        <v>0</v>
      </c>
    </row>
    <row r="11" spans="1:69" ht="15.6" x14ac:dyDescent="0.3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25"/>
        <v>0</v>
      </c>
      <c r="J11">
        <f t="shared" si="3"/>
        <v>0</v>
      </c>
      <c r="K11">
        <f t="shared" si="3"/>
        <v>1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26"/>
        <v>1</v>
      </c>
      <c r="W11">
        <f t="shared" si="4"/>
        <v>0</v>
      </c>
      <c r="X11">
        <f t="shared" si="27"/>
        <v>39.984767792623245</v>
      </c>
      <c r="Y11">
        <f t="shared" si="28"/>
        <v>144.82486830179081</v>
      </c>
      <c r="Z11">
        <f t="shared" si="5"/>
        <v>179.20106453852378</v>
      </c>
      <c r="AA11">
        <f t="shared" si="5"/>
        <v>39.984767792623245</v>
      </c>
      <c r="AB11">
        <f t="shared" si="5"/>
        <v>248.08881047870364</v>
      </c>
      <c r="AC11">
        <f t="shared" si="5"/>
        <v>162.75274480610898</v>
      </c>
      <c r="AD11">
        <f t="shared" si="5"/>
        <v>384.70663604022297</v>
      </c>
      <c r="AE11">
        <f t="shared" si="6"/>
        <v>168.77032868690148</v>
      </c>
      <c r="AF11">
        <f t="shared" si="6"/>
        <v>105.94878742970998</v>
      </c>
      <c r="AG11">
        <f t="shared" si="6"/>
        <v>551.11765620245114</v>
      </c>
      <c r="AH11">
        <f t="shared" si="6"/>
        <v>243.66729488495764</v>
      </c>
      <c r="AN11">
        <f t="shared" si="7"/>
        <v>0</v>
      </c>
      <c r="AO11">
        <f t="shared" si="8"/>
        <v>0</v>
      </c>
      <c r="AP11">
        <f t="shared" si="9"/>
        <v>39.984767792623245</v>
      </c>
      <c r="AQ11">
        <f t="shared" si="10"/>
        <v>0</v>
      </c>
      <c r="AR11">
        <f t="shared" si="11"/>
        <v>0</v>
      </c>
      <c r="AS11">
        <f t="shared" si="12"/>
        <v>0</v>
      </c>
      <c r="AT11">
        <f t="shared" si="13"/>
        <v>0</v>
      </c>
      <c r="AU11">
        <f t="shared" si="14"/>
        <v>0</v>
      </c>
      <c r="AV11">
        <f>Q11*SQRT((AV$3-$E11)^2+(AV$4-$F11)^2)</f>
        <v>0</v>
      </c>
      <c r="AW11">
        <f t="shared" si="15"/>
        <v>0</v>
      </c>
      <c r="BA11">
        <f t="shared" si="16"/>
        <v>0</v>
      </c>
      <c r="BB11">
        <f t="shared" si="17"/>
        <v>0</v>
      </c>
      <c r="BC11">
        <f t="shared" si="18"/>
        <v>794.91281820130587</v>
      </c>
      <c r="BD11">
        <f t="shared" si="19"/>
        <v>0</v>
      </c>
      <c r="BE11">
        <f t="shared" si="20"/>
        <v>0</v>
      </c>
      <c r="BF11">
        <f t="shared" si="21"/>
        <v>0</v>
      </c>
      <c r="BG11">
        <f t="shared" si="22"/>
        <v>0</v>
      </c>
      <c r="BH11">
        <f t="shared" si="23"/>
        <v>0</v>
      </c>
      <c r="BI11">
        <f t="shared" si="24"/>
        <v>0</v>
      </c>
      <c r="BJ11">
        <f t="shared" si="24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25"/>
        <v>0</v>
      </c>
      <c r="J12">
        <f t="shared" si="3"/>
        <v>1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26"/>
        <v>1</v>
      </c>
      <c r="W12">
        <f t="shared" si="4"/>
        <v>0</v>
      </c>
      <c r="X12">
        <f t="shared" si="27"/>
        <v>10.54507169167384</v>
      </c>
      <c r="Y12">
        <f t="shared" si="28"/>
        <v>90.427324848982337</v>
      </c>
      <c r="Z12">
        <f t="shared" si="5"/>
        <v>10.54507169167384</v>
      </c>
      <c r="AA12">
        <f t="shared" si="5"/>
        <v>153.08850386080803</v>
      </c>
      <c r="AB12">
        <f t="shared" si="5"/>
        <v>111.70170114472332</v>
      </c>
      <c r="AC12">
        <f t="shared" si="5"/>
        <v>107.22740684314827</v>
      </c>
      <c r="AD12">
        <f t="shared" si="5"/>
        <v>213.03519086457786</v>
      </c>
      <c r="AE12">
        <f t="shared" si="6"/>
        <v>353.57123277152027</v>
      </c>
      <c r="AF12">
        <f t="shared" si="6"/>
        <v>96.824801552962882</v>
      </c>
      <c r="AG12">
        <f t="shared" si="6"/>
        <v>367.12646508731189</v>
      </c>
      <c r="AH12">
        <f t="shared" si="6"/>
        <v>70.273911611571023</v>
      </c>
      <c r="AN12">
        <f t="shared" si="7"/>
        <v>0</v>
      </c>
      <c r="AO12">
        <f t="shared" si="8"/>
        <v>10.54507169167384</v>
      </c>
      <c r="AP12">
        <f t="shared" si="9"/>
        <v>0</v>
      </c>
      <c r="AQ12">
        <f t="shared" si="10"/>
        <v>0</v>
      </c>
      <c r="AR12">
        <f t="shared" si="11"/>
        <v>0</v>
      </c>
      <c r="AS12">
        <f t="shared" si="12"/>
        <v>0</v>
      </c>
      <c r="AT12">
        <f t="shared" si="13"/>
        <v>0</v>
      </c>
      <c r="AU12">
        <f t="shared" si="14"/>
        <v>0</v>
      </c>
      <c r="AV12">
        <f t="shared" si="15"/>
        <v>0</v>
      </c>
      <c r="AW12">
        <f t="shared" si="15"/>
        <v>0</v>
      </c>
      <c r="BA12">
        <f t="shared" si="16"/>
        <v>0</v>
      </c>
      <c r="BB12">
        <f t="shared" si="17"/>
        <v>209.64014846948112</v>
      </c>
      <c r="BC12">
        <f t="shared" si="18"/>
        <v>0</v>
      </c>
      <c r="BD12">
        <f t="shared" si="19"/>
        <v>0</v>
      </c>
      <c r="BE12">
        <f t="shared" si="20"/>
        <v>0</v>
      </c>
      <c r="BF12">
        <f t="shared" si="21"/>
        <v>0</v>
      </c>
      <c r="BG12">
        <f t="shared" si="22"/>
        <v>0</v>
      </c>
      <c r="BH12">
        <f t="shared" si="23"/>
        <v>0</v>
      </c>
      <c r="BI12">
        <f t="shared" si="24"/>
        <v>0</v>
      </c>
      <c r="BJ12">
        <f t="shared" si="24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25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</v>
      </c>
      <c r="Q13">
        <f t="shared" si="3"/>
        <v>0</v>
      </c>
      <c r="R13">
        <f t="shared" si="3"/>
        <v>0</v>
      </c>
      <c r="U13">
        <f t="shared" si="26"/>
        <v>1</v>
      </c>
      <c r="W13">
        <f t="shared" si="4"/>
        <v>0</v>
      </c>
      <c r="X13">
        <f t="shared" si="27"/>
        <v>25.327329275632067</v>
      </c>
      <c r="Y13">
        <f t="shared" si="28"/>
        <v>125.95162260864953</v>
      </c>
      <c r="Z13">
        <f t="shared" si="5"/>
        <v>77.341416139200945</v>
      </c>
      <c r="AA13">
        <f t="shared" si="5"/>
        <v>114.98043474996707</v>
      </c>
      <c r="AB13">
        <f t="shared" si="5"/>
        <v>192.93778818794763</v>
      </c>
      <c r="AC13">
        <f t="shared" si="5"/>
        <v>150.72165539206895</v>
      </c>
      <c r="AD13">
        <f t="shared" si="5"/>
        <v>299.56983228635147</v>
      </c>
      <c r="AE13">
        <f t="shared" si="6"/>
        <v>294.65468993232992</v>
      </c>
      <c r="AF13">
        <f t="shared" si="6"/>
        <v>25.327329275632067</v>
      </c>
      <c r="AG13">
        <f t="shared" si="6"/>
        <v>443.52302198300202</v>
      </c>
      <c r="AH13">
        <f t="shared" si="6"/>
        <v>157.76320918738458</v>
      </c>
      <c r="AN13">
        <f t="shared" si="7"/>
        <v>0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  <c r="AT13">
        <f t="shared" si="13"/>
        <v>0</v>
      </c>
      <c r="AU13">
        <f t="shared" si="14"/>
        <v>25.327329275632067</v>
      </c>
      <c r="AV13">
        <f t="shared" si="15"/>
        <v>0</v>
      </c>
      <c r="AW13">
        <f t="shared" si="15"/>
        <v>0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0</v>
      </c>
      <c r="BF13">
        <f t="shared" si="21"/>
        <v>0</v>
      </c>
      <c r="BG13">
        <f t="shared" si="22"/>
        <v>0</v>
      </c>
      <c r="BH13">
        <f t="shared" si="23"/>
        <v>503.51720926385991</v>
      </c>
      <c r="BI13">
        <f t="shared" si="24"/>
        <v>0</v>
      </c>
      <c r="BJ13">
        <f t="shared" si="24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25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U14">
        <f t="shared" si="26"/>
        <v>1</v>
      </c>
      <c r="W14">
        <f t="shared" si="4"/>
        <v>0</v>
      </c>
      <c r="X14">
        <f t="shared" si="27"/>
        <v>21.391396005442509</v>
      </c>
      <c r="Y14">
        <f t="shared" si="28"/>
        <v>122.78793402617205</v>
      </c>
      <c r="Z14">
        <f t="shared" si="5"/>
        <v>77.312590478971231</v>
      </c>
      <c r="AA14">
        <f t="shared" si="5"/>
        <v>110.88372393966308</v>
      </c>
      <c r="AB14">
        <f t="shared" si="5"/>
        <v>191.53186037806898</v>
      </c>
      <c r="AC14">
        <f t="shared" si="5"/>
        <v>147.63022160686023</v>
      </c>
      <c r="AD14">
        <f t="shared" si="5"/>
        <v>299.83369968300303</v>
      </c>
      <c r="AE14">
        <f t="shared" si="6"/>
        <v>291.47676189966194</v>
      </c>
      <c r="AF14">
        <f t="shared" si="6"/>
        <v>21.391396005442509</v>
      </c>
      <c r="AG14">
        <f t="shared" si="6"/>
        <v>445.12963188571428</v>
      </c>
      <c r="AH14">
        <f t="shared" si="6"/>
        <v>157.55973655419089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0</v>
      </c>
      <c r="AR14">
        <f t="shared" si="11"/>
        <v>0</v>
      </c>
      <c r="AS14">
        <f t="shared" si="12"/>
        <v>0</v>
      </c>
      <c r="AT14">
        <f t="shared" si="13"/>
        <v>0</v>
      </c>
      <c r="AU14">
        <f t="shared" si="14"/>
        <v>21.391396005442509</v>
      </c>
      <c r="AV14">
        <f t="shared" si="15"/>
        <v>0</v>
      </c>
      <c r="AW14">
        <f t="shared" si="15"/>
        <v>0</v>
      </c>
      <c r="BA14">
        <f t="shared" si="16"/>
        <v>0</v>
      </c>
      <c r="BB14">
        <f t="shared" si="17"/>
        <v>0</v>
      </c>
      <c r="BC14">
        <f t="shared" si="18"/>
        <v>0</v>
      </c>
      <c r="BD14">
        <f t="shared" si="19"/>
        <v>0</v>
      </c>
      <c r="BE14">
        <f t="shared" si="20"/>
        <v>0</v>
      </c>
      <c r="BF14">
        <f t="shared" si="21"/>
        <v>0</v>
      </c>
      <c r="BG14">
        <f t="shared" si="22"/>
        <v>0</v>
      </c>
      <c r="BH14">
        <f t="shared" si="23"/>
        <v>425.26931685929583</v>
      </c>
      <c r="BI14">
        <f t="shared" si="24"/>
        <v>0</v>
      </c>
      <c r="BJ14">
        <f t="shared" si="24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25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1</v>
      </c>
      <c r="Q15">
        <f>IF(AG15=$X15,1,0)</f>
        <v>0</v>
      </c>
      <c r="R15">
        <f t="shared" si="3"/>
        <v>0</v>
      </c>
      <c r="U15">
        <f t="shared" si="26"/>
        <v>1</v>
      </c>
      <c r="W15">
        <f t="shared" si="4"/>
        <v>0</v>
      </c>
      <c r="X15">
        <f t="shared" si="27"/>
        <v>39.919947908959251</v>
      </c>
      <c r="Y15">
        <f t="shared" si="28"/>
        <v>142.36996047344977</v>
      </c>
      <c r="Z15">
        <f t="shared" si="5"/>
        <v>127.71237019333383</v>
      </c>
      <c r="AA15">
        <f t="shared" si="5"/>
        <v>82.766307314239171</v>
      </c>
      <c r="AB15">
        <f t="shared" si="5"/>
        <v>230.01865019258409</v>
      </c>
      <c r="AC15">
        <f t="shared" si="5"/>
        <v>166.77965433800563</v>
      </c>
      <c r="AD15">
        <f t="shared" si="5"/>
        <v>349.35534601627006</v>
      </c>
      <c r="AE15">
        <f t="shared" si="6"/>
        <v>239.28948393841171</v>
      </c>
      <c r="AF15">
        <f t="shared" si="6"/>
        <v>39.919947908959251</v>
      </c>
      <c r="AG15">
        <f t="shared" si="6"/>
        <v>499.58402670083962</v>
      </c>
      <c r="AH15">
        <f t="shared" si="6"/>
        <v>205.44716962419628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10"/>
        <v>0</v>
      </c>
      <c r="AR15">
        <f t="shared" si="11"/>
        <v>0</v>
      </c>
      <c r="AS15">
        <f t="shared" si="12"/>
        <v>0</v>
      </c>
      <c r="AT15">
        <f t="shared" si="13"/>
        <v>0</v>
      </c>
      <c r="AU15">
        <f t="shared" si="14"/>
        <v>39.919947908959251</v>
      </c>
      <c r="AV15">
        <f t="shared" si="15"/>
        <v>0</v>
      </c>
      <c r="AW15">
        <f t="shared" si="15"/>
        <v>0</v>
      </c>
      <c r="BA15">
        <f t="shared" si="16"/>
        <v>0</v>
      </c>
      <c r="BB15">
        <f t="shared" si="17"/>
        <v>0</v>
      </c>
      <c r="BC15">
        <f t="shared" si="18"/>
        <v>0</v>
      </c>
      <c r="BD15">
        <f t="shared" si="19"/>
        <v>0</v>
      </c>
      <c r="BE15">
        <f t="shared" si="20"/>
        <v>0</v>
      </c>
      <c r="BF15">
        <f t="shared" si="21"/>
        <v>0</v>
      </c>
      <c r="BG15">
        <f t="shared" si="22"/>
        <v>0</v>
      </c>
      <c r="BH15">
        <f t="shared" si="23"/>
        <v>793.62417356877825</v>
      </c>
      <c r="BI15">
        <f t="shared" si="24"/>
        <v>0</v>
      </c>
      <c r="BJ15">
        <f t="shared" si="24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25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1</v>
      </c>
      <c r="Q16">
        <f>IF(AG16=$X16,1,0)</f>
        <v>0</v>
      </c>
      <c r="R16">
        <f t="shared" si="3"/>
        <v>0</v>
      </c>
      <c r="U16">
        <f t="shared" si="26"/>
        <v>1</v>
      </c>
      <c r="W16">
        <f t="shared" si="4"/>
        <v>0</v>
      </c>
      <c r="X16">
        <f t="shared" si="27"/>
        <v>21.122433487704772</v>
      </c>
      <c r="Y16">
        <f t="shared" si="28"/>
        <v>93.638263664748209</v>
      </c>
      <c r="Z16">
        <f t="shared" si="5"/>
        <v>78.878379618894229</v>
      </c>
      <c r="AA16">
        <f t="shared" si="5"/>
        <v>79.625112234342922</v>
      </c>
      <c r="AB16">
        <f t="shared" si="5"/>
        <v>175.99938979553016</v>
      </c>
      <c r="AC16">
        <f t="shared" si="5"/>
        <v>118.67948271609315</v>
      </c>
      <c r="AD16">
        <f t="shared" si="5"/>
        <v>297.12118879792621</v>
      </c>
      <c r="AE16">
        <f t="shared" si="6"/>
        <v>271.39553154555256</v>
      </c>
      <c r="AF16">
        <f t="shared" si="6"/>
        <v>21.122433487704772</v>
      </c>
      <c r="AG16">
        <f t="shared" si="6"/>
        <v>453.26667585000524</v>
      </c>
      <c r="AH16">
        <f t="shared" si="6"/>
        <v>153.01134207787587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10"/>
        <v>0</v>
      </c>
      <c r="AR16">
        <f t="shared" si="11"/>
        <v>0</v>
      </c>
      <c r="AS16">
        <f t="shared" si="12"/>
        <v>0</v>
      </c>
      <c r="AT16">
        <f t="shared" si="13"/>
        <v>0</v>
      </c>
      <c r="AU16">
        <f t="shared" si="14"/>
        <v>21.122433487704772</v>
      </c>
      <c r="AV16">
        <f t="shared" si="15"/>
        <v>0</v>
      </c>
      <c r="AW16">
        <f t="shared" si="15"/>
        <v>0</v>
      </c>
      <c r="BA16">
        <f t="shared" si="16"/>
        <v>0</v>
      </c>
      <c r="BB16">
        <f t="shared" si="17"/>
        <v>0</v>
      </c>
      <c r="BC16">
        <f t="shared" si="18"/>
        <v>0</v>
      </c>
      <c r="BD16">
        <f t="shared" si="19"/>
        <v>0</v>
      </c>
      <c r="BE16">
        <f t="shared" si="20"/>
        <v>0</v>
      </c>
      <c r="BF16">
        <f t="shared" si="21"/>
        <v>0</v>
      </c>
      <c r="BG16">
        <f t="shared" si="22"/>
        <v>0</v>
      </c>
      <c r="BH16">
        <f t="shared" si="23"/>
        <v>419.92223683936714</v>
      </c>
      <c r="BI16">
        <f t="shared" si="24"/>
        <v>0</v>
      </c>
      <c r="BJ16">
        <f t="shared" si="24"/>
        <v>0</v>
      </c>
    </row>
    <row r="17" spans="1:62" ht="15.6" x14ac:dyDescent="0.3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25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26"/>
        <v>1</v>
      </c>
      <c r="W17">
        <f t="shared" si="4"/>
        <v>0</v>
      </c>
      <c r="X17">
        <f t="shared" si="27"/>
        <v>16.372299753855984</v>
      </c>
      <c r="Y17">
        <f t="shared" si="28"/>
        <v>289.24667650253366</v>
      </c>
      <c r="Z17">
        <f t="shared" si="5"/>
        <v>339.89423636033871</v>
      </c>
      <c r="AA17">
        <f t="shared" si="5"/>
        <v>192.64514524332833</v>
      </c>
      <c r="AB17">
        <f t="shared" si="5"/>
        <v>391.8074545100207</v>
      </c>
      <c r="AC17">
        <f t="shared" si="5"/>
        <v>299.572331185302</v>
      </c>
      <c r="AD17">
        <f t="shared" si="5"/>
        <v>534.66215404734032</v>
      </c>
      <c r="AE17">
        <f t="shared" si="6"/>
        <v>16.372299753855984</v>
      </c>
      <c r="AF17">
        <f t="shared" si="6"/>
        <v>265.53522182765596</v>
      </c>
      <c r="AG17">
        <f t="shared" si="6"/>
        <v>708.30467826036363</v>
      </c>
      <c r="AH17">
        <f t="shared" si="6"/>
        <v>398.99185001948649</v>
      </c>
      <c r="AN17">
        <f t="shared" si="7"/>
        <v>0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16.372299753855984</v>
      </c>
      <c r="AU17">
        <f t="shared" si="14"/>
        <v>0</v>
      </c>
      <c r="AV17">
        <f t="shared" si="15"/>
        <v>0</v>
      </c>
      <c r="AW17">
        <f t="shared" si="15"/>
        <v>0</v>
      </c>
      <c r="BA17">
        <f t="shared" si="16"/>
        <v>0</v>
      </c>
      <c r="BB17">
        <f t="shared" si="17"/>
        <v>0</v>
      </c>
      <c r="BC17">
        <f t="shared" si="18"/>
        <v>0</v>
      </c>
      <c r="BD17">
        <f t="shared" si="19"/>
        <v>0</v>
      </c>
      <c r="BE17">
        <f t="shared" si="20"/>
        <v>0</v>
      </c>
      <c r="BF17">
        <f t="shared" si="21"/>
        <v>0</v>
      </c>
      <c r="BG17">
        <f t="shared" si="22"/>
        <v>325.48772085592174</v>
      </c>
      <c r="BH17">
        <f t="shared" si="23"/>
        <v>0</v>
      </c>
      <c r="BI17">
        <f t="shared" si="24"/>
        <v>0</v>
      </c>
      <c r="BJ17">
        <f t="shared" si="24"/>
        <v>0</v>
      </c>
    </row>
    <row r="18" spans="1:62" ht="15.6" x14ac:dyDescent="0.3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25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26"/>
        <v>1</v>
      </c>
      <c r="W18">
        <f t="shared" si="4"/>
        <v>0</v>
      </c>
      <c r="X18">
        <f t="shared" si="27"/>
        <v>30.23054738024975</v>
      </c>
      <c r="Y18">
        <f t="shared" si="28"/>
        <v>274.46718396949672</v>
      </c>
      <c r="Z18">
        <f t="shared" si="5"/>
        <v>318.73803152340463</v>
      </c>
      <c r="AA18">
        <f t="shared" si="5"/>
        <v>173.92996234526757</v>
      </c>
      <c r="AB18">
        <f t="shared" si="5"/>
        <v>378.0910067899365</v>
      </c>
      <c r="AC18">
        <f t="shared" si="5"/>
        <v>286.87434224845174</v>
      </c>
      <c r="AD18">
        <f t="shared" si="5"/>
        <v>519.36599809422512</v>
      </c>
      <c r="AE18">
        <f t="shared" si="6"/>
        <v>30.23054738024975</v>
      </c>
      <c r="AF18">
        <f t="shared" si="6"/>
        <v>241.36130030818299</v>
      </c>
      <c r="AG18">
        <f t="shared" si="6"/>
        <v>689.88543928252363</v>
      </c>
      <c r="AH18">
        <f t="shared" si="6"/>
        <v>381.20923933020975</v>
      </c>
      <c r="AN18">
        <f t="shared" si="7"/>
        <v>0</v>
      </c>
      <c r="AO18">
        <f t="shared" si="8"/>
        <v>0</v>
      </c>
      <c r="AP18">
        <f t="shared" si="9"/>
        <v>0</v>
      </c>
      <c r="AQ18">
        <f t="shared" si="10"/>
        <v>0</v>
      </c>
      <c r="AR18">
        <f t="shared" si="11"/>
        <v>0</v>
      </c>
      <c r="AS18">
        <f t="shared" si="12"/>
        <v>0</v>
      </c>
      <c r="AT18">
        <f t="shared" si="13"/>
        <v>30.23054738024975</v>
      </c>
      <c r="AU18">
        <f t="shared" si="14"/>
        <v>0</v>
      </c>
      <c r="AV18">
        <f t="shared" si="15"/>
        <v>0</v>
      </c>
      <c r="AW18">
        <f t="shared" si="15"/>
        <v>0</v>
      </c>
      <c r="BA18">
        <f t="shared" si="16"/>
        <v>0</v>
      </c>
      <c r="BB18">
        <f t="shared" si="17"/>
        <v>0</v>
      </c>
      <c r="BC18">
        <f t="shared" si="18"/>
        <v>0</v>
      </c>
      <c r="BD18">
        <f t="shared" si="19"/>
        <v>0</v>
      </c>
      <c r="BE18">
        <f t="shared" si="20"/>
        <v>0</v>
      </c>
      <c r="BF18">
        <f t="shared" si="21"/>
        <v>0</v>
      </c>
      <c r="BG18">
        <f t="shared" si="22"/>
        <v>600.99510239586346</v>
      </c>
      <c r="BH18">
        <f t="shared" si="23"/>
        <v>0</v>
      </c>
      <c r="BI18">
        <f t="shared" si="24"/>
        <v>0</v>
      </c>
      <c r="BJ18">
        <f t="shared" si="24"/>
        <v>0</v>
      </c>
    </row>
    <row r="19" spans="1:62" ht="15.6" x14ac:dyDescent="0.3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25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26"/>
        <v>1</v>
      </c>
      <c r="W19">
        <f t="shared" si="4"/>
        <v>0</v>
      </c>
      <c r="X19">
        <f t="shared" si="27"/>
        <v>24.295319697955257</v>
      </c>
      <c r="Y19">
        <f t="shared" si="28"/>
        <v>278.69876177014345</v>
      </c>
      <c r="Z19">
        <f t="shared" si="5"/>
        <v>324.05949465708994</v>
      </c>
      <c r="AA19">
        <f t="shared" si="5"/>
        <v>178.76520631963351</v>
      </c>
      <c r="AB19">
        <f t="shared" si="5"/>
        <v>382.18275674713209</v>
      </c>
      <c r="AC19">
        <f t="shared" si="5"/>
        <v>290.73920159935363</v>
      </c>
      <c r="AD19">
        <f t="shared" si="5"/>
        <v>523.76899041707748</v>
      </c>
      <c r="AE19">
        <f t="shared" si="6"/>
        <v>24.295319697955257</v>
      </c>
      <c r="AF19">
        <f t="shared" si="6"/>
        <v>247.10717504820639</v>
      </c>
      <c r="AG19">
        <f t="shared" si="6"/>
        <v>694.82899382688447</v>
      </c>
      <c r="AH19">
        <f t="shared" si="6"/>
        <v>386.00354451331799</v>
      </c>
      <c r="AN19">
        <f t="shared" si="7"/>
        <v>0</v>
      </c>
      <c r="AO19">
        <f t="shared" si="8"/>
        <v>0</v>
      </c>
      <c r="AP19">
        <f t="shared" si="9"/>
        <v>0</v>
      </c>
      <c r="AQ19">
        <f t="shared" si="10"/>
        <v>0</v>
      </c>
      <c r="AR19">
        <f t="shared" si="11"/>
        <v>0</v>
      </c>
      <c r="AS19">
        <f t="shared" si="12"/>
        <v>0</v>
      </c>
      <c r="AT19">
        <f t="shared" si="13"/>
        <v>24.295319697955257</v>
      </c>
      <c r="AU19">
        <f t="shared" si="14"/>
        <v>0</v>
      </c>
      <c r="AV19">
        <f t="shared" si="15"/>
        <v>0</v>
      </c>
      <c r="AW19">
        <f t="shared" si="15"/>
        <v>0</v>
      </c>
      <c r="BA19">
        <f t="shared" si="16"/>
        <v>0</v>
      </c>
      <c r="BB19">
        <f t="shared" si="17"/>
        <v>0</v>
      </c>
      <c r="BC19">
        <f t="shared" si="18"/>
        <v>0</v>
      </c>
      <c r="BD19">
        <f t="shared" si="19"/>
        <v>0</v>
      </c>
      <c r="BE19">
        <f t="shared" si="20"/>
        <v>0</v>
      </c>
      <c r="BF19">
        <f t="shared" si="21"/>
        <v>0</v>
      </c>
      <c r="BG19">
        <f t="shared" si="22"/>
        <v>483.00045533255008</v>
      </c>
      <c r="BH19">
        <f t="shared" si="23"/>
        <v>0</v>
      </c>
      <c r="BI19">
        <f t="shared" si="24"/>
        <v>0</v>
      </c>
      <c r="BJ19">
        <f t="shared" si="24"/>
        <v>0</v>
      </c>
    </row>
    <row r="20" spans="1:62" ht="15.6" x14ac:dyDescent="0.3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25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26"/>
        <v>1</v>
      </c>
      <c r="W20">
        <f t="shared" si="4"/>
        <v>0</v>
      </c>
      <c r="X20">
        <f t="shared" si="27"/>
        <v>39.999026629252292</v>
      </c>
      <c r="Y20">
        <f t="shared" si="28"/>
        <v>340.56009246297293</v>
      </c>
      <c r="Z20">
        <f t="shared" si="5"/>
        <v>387.03980042545754</v>
      </c>
      <c r="AA20">
        <f t="shared" si="5"/>
        <v>241.70952716520864</v>
      </c>
      <c r="AB20">
        <f t="shared" si="5"/>
        <v>443.57767527856583</v>
      </c>
      <c r="AC20">
        <f t="shared" si="5"/>
        <v>351.57596773093144</v>
      </c>
      <c r="AD20">
        <f t="shared" si="5"/>
        <v>585.89874102321835</v>
      </c>
      <c r="AE20">
        <f t="shared" si="6"/>
        <v>39.999026629252292</v>
      </c>
      <c r="AF20">
        <f t="shared" si="6"/>
        <v>309.1045733412106</v>
      </c>
      <c r="AG20">
        <f t="shared" si="6"/>
        <v>757.81506311575663</v>
      </c>
      <c r="AH20">
        <f t="shared" si="6"/>
        <v>448.85739233994173</v>
      </c>
      <c r="AN20">
        <f t="shared" si="7"/>
        <v>0</v>
      </c>
      <c r="AO20">
        <f t="shared" si="8"/>
        <v>0</v>
      </c>
      <c r="AP20">
        <f t="shared" si="9"/>
        <v>0</v>
      </c>
      <c r="AQ20">
        <f t="shared" si="10"/>
        <v>0</v>
      </c>
      <c r="AR20">
        <f t="shared" si="11"/>
        <v>0</v>
      </c>
      <c r="AS20">
        <f t="shared" si="12"/>
        <v>0</v>
      </c>
      <c r="AT20">
        <f t="shared" si="13"/>
        <v>39.999026629252292</v>
      </c>
      <c r="AU20">
        <f t="shared" si="14"/>
        <v>0</v>
      </c>
      <c r="AV20">
        <f t="shared" si="15"/>
        <v>0</v>
      </c>
      <c r="AW20">
        <f t="shared" si="15"/>
        <v>0</v>
      </c>
      <c r="BA20">
        <f t="shared" si="16"/>
        <v>0</v>
      </c>
      <c r="BB20">
        <f t="shared" si="17"/>
        <v>0</v>
      </c>
      <c r="BC20">
        <f t="shared" si="18"/>
        <v>0</v>
      </c>
      <c r="BD20">
        <f t="shared" si="19"/>
        <v>0</v>
      </c>
      <c r="BE20">
        <f t="shared" si="20"/>
        <v>0</v>
      </c>
      <c r="BF20">
        <f t="shared" si="21"/>
        <v>0</v>
      </c>
      <c r="BG20">
        <f t="shared" si="22"/>
        <v>795.19628944885324</v>
      </c>
      <c r="BH20">
        <f t="shared" si="23"/>
        <v>0</v>
      </c>
      <c r="BI20">
        <f t="shared" si="24"/>
        <v>0</v>
      </c>
      <c r="BJ20">
        <f t="shared" si="24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25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1</v>
      </c>
      <c r="R21">
        <f t="shared" si="3"/>
        <v>0</v>
      </c>
      <c r="U21">
        <f t="shared" si="26"/>
        <v>1</v>
      </c>
      <c r="W21">
        <f t="shared" si="4"/>
        <v>0</v>
      </c>
      <c r="X21">
        <f t="shared" si="27"/>
        <v>6.791518478788797</v>
      </c>
      <c r="Y21">
        <f t="shared" si="28"/>
        <v>428.97405825981048</v>
      </c>
      <c r="Z21">
        <f t="shared" si="5"/>
        <v>380.60479604550932</v>
      </c>
      <c r="AA21">
        <f t="shared" si="5"/>
        <v>522.56856637900819</v>
      </c>
      <c r="AB21">
        <f t="shared" si="5"/>
        <v>335.31963807696076</v>
      </c>
      <c r="AC21">
        <f t="shared" si="5"/>
        <v>425.03809349719216</v>
      </c>
      <c r="AD21">
        <f t="shared" si="5"/>
        <v>194.94501790613421</v>
      </c>
      <c r="AE21">
        <f t="shared" si="6"/>
        <v>724.5074180355673</v>
      </c>
      <c r="AF21">
        <f t="shared" si="6"/>
        <v>466.42346602950226</v>
      </c>
      <c r="AG21">
        <f t="shared" si="6"/>
        <v>6.791518478788797</v>
      </c>
      <c r="AH21">
        <f t="shared" si="6"/>
        <v>315.92018322635738</v>
      </c>
      <c r="AN21">
        <f t="shared" si="7"/>
        <v>0</v>
      </c>
      <c r="AO21">
        <f t="shared" si="8"/>
        <v>0</v>
      </c>
      <c r="AP21">
        <f t="shared" si="9"/>
        <v>0</v>
      </c>
      <c r="AQ21">
        <f t="shared" si="10"/>
        <v>0</v>
      </c>
      <c r="AR21">
        <f t="shared" si="11"/>
        <v>0</v>
      </c>
      <c r="AS21">
        <f t="shared" si="12"/>
        <v>0</v>
      </c>
      <c r="AT21">
        <f t="shared" si="13"/>
        <v>0</v>
      </c>
      <c r="AU21">
        <f t="shared" si="14"/>
        <v>0</v>
      </c>
      <c r="AV21">
        <f t="shared" si="15"/>
        <v>6.791518478788797</v>
      </c>
      <c r="AW21">
        <f t="shared" si="15"/>
        <v>0</v>
      </c>
      <c r="BA21">
        <f t="shared" si="16"/>
        <v>0</v>
      </c>
      <c r="BB21">
        <f t="shared" si="17"/>
        <v>0</v>
      </c>
      <c r="BC21">
        <f t="shared" si="18"/>
        <v>0</v>
      </c>
      <c r="BD21">
        <f t="shared" si="19"/>
        <v>0</v>
      </c>
      <c r="BE21">
        <f t="shared" si="20"/>
        <v>0</v>
      </c>
      <c r="BF21">
        <f t="shared" si="21"/>
        <v>0</v>
      </c>
      <c r="BG21">
        <f t="shared" si="22"/>
        <v>0</v>
      </c>
      <c r="BH21">
        <f t="shared" si="23"/>
        <v>0</v>
      </c>
      <c r="BI21">
        <f t="shared" si="24"/>
        <v>135.01804291673898</v>
      </c>
      <c r="BJ21">
        <f t="shared" si="24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25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U22">
        <f t="shared" si="26"/>
        <v>1</v>
      </c>
      <c r="W22">
        <f t="shared" si="4"/>
        <v>0</v>
      </c>
      <c r="X22">
        <f t="shared" si="27"/>
        <v>15.279651403939841</v>
      </c>
      <c r="Y22">
        <f t="shared" si="28"/>
        <v>407.94388265562219</v>
      </c>
      <c r="Z22">
        <f t="shared" si="5"/>
        <v>359.25038801622804</v>
      </c>
      <c r="AA22">
        <f t="shared" si="5"/>
        <v>501.26320475617632</v>
      </c>
      <c r="AB22">
        <f t="shared" si="5"/>
        <v>314.91875199638514</v>
      </c>
      <c r="AC22">
        <f t="shared" si="5"/>
        <v>404.26827424602499</v>
      </c>
      <c r="AD22">
        <f t="shared" si="5"/>
        <v>175.73718223653705</v>
      </c>
      <c r="AE22">
        <f t="shared" si="6"/>
        <v>703.2048627019434</v>
      </c>
      <c r="AF22">
        <f t="shared" si="6"/>
        <v>445.11683416806494</v>
      </c>
      <c r="AG22">
        <f t="shared" si="6"/>
        <v>15.279651403939841</v>
      </c>
      <c r="AH22">
        <f t="shared" si="6"/>
        <v>294.69995021533066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0</v>
      </c>
      <c r="AR22">
        <f t="shared" si="11"/>
        <v>0</v>
      </c>
      <c r="AS22">
        <f t="shared" si="12"/>
        <v>0</v>
      </c>
      <c r="AT22">
        <f t="shared" si="13"/>
        <v>0</v>
      </c>
      <c r="AU22">
        <f t="shared" si="14"/>
        <v>0</v>
      </c>
      <c r="AV22">
        <f t="shared" si="15"/>
        <v>15.279651403939841</v>
      </c>
      <c r="AW22">
        <f t="shared" si="15"/>
        <v>0</v>
      </c>
      <c r="BA22">
        <f t="shared" si="16"/>
        <v>0</v>
      </c>
      <c r="BB22">
        <f t="shared" si="17"/>
        <v>0</v>
      </c>
      <c r="BC22">
        <f t="shared" si="18"/>
        <v>0</v>
      </c>
      <c r="BD22">
        <f t="shared" si="19"/>
        <v>0</v>
      </c>
      <c r="BE22">
        <f t="shared" si="20"/>
        <v>0</v>
      </c>
      <c r="BF22">
        <f t="shared" si="21"/>
        <v>0</v>
      </c>
      <c r="BG22">
        <f t="shared" si="22"/>
        <v>0</v>
      </c>
      <c r="BH22">
        <f t="shared" si="23"/>
        <v>0</v>
      </c>
      <c r="BI22">
        <f t="shared" si="24"/>
        <v>303.76544442206716</v>
      </c>
      <c r="BJ22">
        <f t="shared" si="24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25"/>
        <v>0</v>
      </c>
      <c r="J23">
        <f t="shared" si="25"/>
        <v>0</v>
      </c>
      <c r="K23">
        <f t="shared" si="25"/>
        <v>0</v>
      </c>
      <c r="L23">
        <f t="shared" si="25"/>
        <v>0</v>
      </c>
      <c r="M23">
        <f t="shared" si="25"/>
        <v>0</v>
      </c>
      <c r="N23">
        <f t="shared" si="25"/>
        <v>0</v>
      </c>
      <c r="O23">
        <f t="shared" si="25"/>
        <v>0</v>
      </c>
      <c r="P23">
        <f t="shared" si="25"/>
        <v>0</v>
      </c>
      <c r="Q23">
        <f t="shared" si="25"/>
        <v>1</v>
      </c>
      <c r="R23">
        <f t="shared" si="25"/>
        <v>0</v>
      </c>
      <c r="U23">
        <f t="shared" si="26"/>
        <v>1</v>
      </c>
      <c r="W23">
        <f t="shared" si="4"/>
        <v>0</v>
      </c>
      <c r="X23">
        <f t="shared" si="27"/>
        <v>5.1912275145958002</v>
      </c>
      <c r="Y23">
        <f t="shared" si="28"/>
        <v>426.45739984129585</v>
      </c>
      <c r="Z23">
        <f t="shared" si="28"/>
        <v>379.058675796991</v>
      </c>
      <c r="AA23">
        <f t="shared" si="28"/>
        <v>520.5257157799665</v>
      </c>
      <c r="AB23">
        <f t="shared" si="28"/>
        <v>332.27379235157701</v>
      </c>
      <c r="AC23">
        <f t="shared" si="28"/>
        <v>422.2568416056294</v>
      </c>
      <c r="AD23">
        <f t="shared" si="28"/>
        <v>191.35466798610202</v>
      </c>
      <c r="AE23">
        <f t="shared" si="28"/>
        <v>722.4476938233754</v>
      </c>
      <c r="AF23">
        <f t="shared" si="28"/>
        <v>465.09425563382121</v>
      </c>
      <c r="AG23">
        <f t="shared" si="28"/>
        <v>5.1912275145958002</v>
      </c>
      <c r="AH23">
        <f t="shared" si="28"/>
        <v>313.69930565298279</v>
      </c>
      <c r="AN23">
        <f t="shared" si="7"/>
        <v>0</v>
      </c>
      <c r="AO23">
        <f t="shared" si="8"/>
        <v>0</v>
      </c>
      <c r="AP23">
        <f t="shared" si="9"/>
        <v>0</v>
      </c>
      <c r="AQ23">
        <f t="shared" si="10"/>
        <v>0</v>
      </c>
      <c r="AR23">
        <f t="shared" si="11"/>
        <v>0</v>
      </c>
      <c r="AS23">
        <f t="shared" si="12"/>
        <v>0</v>
      </c>
      <c r="AT23">
        <f t="shared" si="13"/>
        <v>0</v>
      </c>
      <c r="AU23">
        <f t="shared" si="14"/>
        <v>0</v>
      </c>
      <c r="AV23">
        <f t="shared" ref="AV23:AW27" si="29">Q23*SQRT((AV$3-$E23)^2+(AV$4-$F23)^2)</f>
        <v>5.1912275145958002</v>
      </c>
      <c r="AW23">
        <f t="shared" si="29"/>
        <v>0</v>
      </c>
      <c r="BA23">
        <f t="shared" si="16"/>
        <v>0</v>
      </c>
      <c r="BB23">
        <f t="shared" si="17"/>
        <v>0</v>
      </c>
      <c r="BC23">
        <f t="shared" si="18"/>
        <v>0</v>
      </c>
      <c r="BD23">
        <f t="shared" si="19"/>
        <v>0</v>
      </c>
      <c r="BE23">
        <f t="shared" si="20"/>
        <v>0</v>
      </c>
      <c r="BF23">
        <f t="shared" si="21"/>
        <v>0</v>
      </c>
      <c r="BG23">
        <f t="shared" si="22"/>
        <v>0</v>
      </c>
      <c r="BH23">
        <f t="shared" si="23"/>
        <v>0</v>
      </c>
      <c r="BI23">
        <f t="shared" ref="BI23:BJ26" si="30">AV23*$BQ$4</f>
        <v>103.20363281721535</v>
      </c>
      <c r="BJ23">
        <f t="shared" si="30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25"/>
        <v>0</v>
      </c>
      <c r="J24">
        <f t="shared" si="25"/>
        <v>0</v>
      </c>
      <c r="K24">
        <f t="shared" si="25"/>
        <v>0</v>
      </c>
      <c r="L24">
        <f t="shared" si="25"/>
        <v>0</v>
      </c>
      <c r="M24">
        <f t="shared" si="25"/>
        <v>0</v>
      </c>
      <c r="N24">
        <f t="shared" si="25"/>
        <v>1</v>
      </c>
      <c r="O24">
        <f t="shared" si="25"/>
        <v>0</v>
      </c>
      <c r="P24">
        <f t="shared" si="25"/>
        <v>0</v>
      </c>
      <c r="Q24">
        <f t="shared" si="25"/>
        <v>0</v>
      </c>
      <c r="R24">
        <f t="shared" si="25"/>
        <v>0</v>
      </c>
      <c r="U24">
        <f t="shared" si="26"/>
        <v>1</v>
      </c>
      <c r="W24">
        <f t="shared" si="4"/>
        <v>0</v>
      </c>
      <c r="X24">
        <f t="shared" si="27"/>
        <v>39.99672479003975</v>
      </c>
      <c r="Y24">
        <f t="shared" si="28"/>
        <v>284.68283270373558</v>
      </c>
      <c r="Z24">
        <f t="shared" si="28"/>
        <v>256.7049549866951</v>
      </c>
      <c r="AA24">
        <f>SQRT((AA$3-$E24)^2+(AA$4-$F24)^2)</f>
        <v>385.02205199459195</v>
      </c>
      <c r="AB24">
        <f t="shared" si="28"/>
        <v>184.58245742201723</v>
      </c>
      <c r="AC24">
        <f t="shared" si="28"/>
        <v>276.83723628920427</v>
      </c>
      <c r="AD24">
        <f t="shared" si="28"/>
        <v>39.99672479003975</v>
      </c>
      <c r="AE24">
        <f t="shared" si="28"/>
        <v>584.94796653931655</v>
      </c>
      <c r="AF24">
        <f t="shared" si="28"/>
        <v>344.32963670213559</v>
      </c>
      <c r="AG24">
        <f t="shared" si="28"/>
        <v>149.78669616009441</v>
      </c>
      <c r="AH24">
        <f t="shared" si="28"/>
        <v>180.24295539122576</v>
      </c>
      <c r="AN24">
        <f t="shared" si="7"/>
        <v>0</v>
      </c>
      <c r="AO24">
        <f t="shared" si="8"/>
        <v>0</v>
      </c>
      <c r="AP24">
        <f t="shared" si="9"/>
        <v>0</v>
      </c>
      <c r="AQ24">
        <f t="shared" si="10"/>
        <v>0</v>
      </c>
      <c r="AR24">
        <f t="shared" si="11"/>
        <v>0</v>
      </c>
      <c r="AS24">
        <f t="shared" si="12"/>
        <v>39.99672479003975</v>
      </c>
      <c r="AT24">
        <f t="shared" si="13"/>
        <v>0</v>
      </c>
      <c r="AU24">
        <f t="shared" si="14"/>
        <v>0</v>
      </c>
      <c r="AV24">
        <f t="shared" si="29"/>
        <v>0</v>
      </c>
      <c r="AW24">
        <f t="shared" si="29"/>
        <v>0</v>
      </c>
      <c r="BA24">
        <f t="shared" si="16"/>
        <v>0</v>
      </c>
      <c r="BB24">
        <f t="shared" si="17"/>
        <v>0</v>
      </c>
      <c r="BC24">
        <f t="shared" si="18"/>
        <v>0</v>
      </c>
      <c r="BD24">
        <f t="shared" si="19"/>
        <v>0</v>
      </c>
      <c r="BE24">
        <f t="shared" si="20"/>
        <v>0</v>
      </c>
      <c r="BF24">
        <f t="shared" si="21"/>
        <v>795.15052798526347</v>
      </c>
      <c r="BG24">
        <f t="shared" si="22"/>
        <v>0</v>
      </c>
      <c r="BH24">
        <f t="shared" si="23"/>
        <v>0</v>
      </c>
      <c r="BI24">
        <f t="shared" si="30"/>
        <v>0</v>
      </c>
      <c r="BJ24">
        <f t="shared" si="30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</v>
      </c>
      <c r="R25">
        <f t="shared" si="25"/>
        <v>0</v>
      </c>
      <c r="U25">
        <f t="shared" si="26"/>
        <v>1</v>
      </c>
      <c r="W25">
        <f t="shared" si="4"/>
        <v>0</v>
      </c>
      <c r="X25">
        <f t="shared" si="27"/>
        <v>3.8649074131764412</v>
      </c>
      <c r="Y25">
        <f>SQRT((Y$3-$E25)^2+(Y$4-$F25)^2)</f>
        <v>425.33643931446824</v>
      </c>
      <c r="Z25">
        <f t="shared" si="28"/>
        <v>376.83890864827947</v>
      </c>
      <c r="AA25">
        <f t="shared" si="28"/>
        <v>518.84747215188213</v>
      </c>
      <c r="AB25">
        <f t="shared" si="28"/>
        <v>331.82974514612323</v>
      </c>
      <c r="AC25">
        <f t="shared" si="28"/>
        <v>421.46547314194532</v>
      </c>
      <c r="AD25">
        <f t="shared" si="28"/>
        <v>191.68948267172414</v>
      </c>
      <c r="AE25">
        <f t="shared" si="28"/>
        <v>720.78761365439141</v>
      </c>
      <c r="AF25">
        <f t="shared" si="28"/>
        <v>462.64936145906603</v>
      </c>
      <c r="AG25">
        <f t="shared" si="28"/>
        <v>3.8649074131764412</v>
      </c>
      <c r="AH25">
        <f t="shared" si="28"/>
        <v>312.22800493179591</v>
      </c>
      <c r="AN25">
        <f t="shared" si="7"/>
        <v>0</v>
      </c>
      <c r="AO25">
        <f t="shared" si="8"/>
        <v>0</v>
      </c>
      <c r="AP25">
        <f t="shared" si="9"/>
        <v>0</v>
      </c>
      <c r="AQ25">
        <f t="shared" si="10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>
        <f t="shared" si="14"/>
        <v>0</v>
      </c>
      <c r="AV25">
        <f t="shared" si="29"/>
        <v>3.8649074131764412</v>
      </c>
      <c r="AW25">
        <f t="shared" si="29"/>
        <v>0</v>
      </c>
      <c r="BA25">
        <f t="shared" si="16"/>
        <v>0</v>
      </c>
      <c r="BB25">
        <f t="shared" si="17"/>
        <v>0</v>
      </c>
      <c r="BC25">
        <f t="shared" si="18"/>
        <v>0</v>
      </c>
      <c r="BD25">
        <f t="shared" si="19"/>
        <v>0</v>
      </c>
      <c r="BE25">
        <f t="shared" si="20"/>
        <v>0</v>
      </c>
      <c r="BF25">
        <f t="shared" si="21"/>
        <v>0</v>
      </c>
      <c r="BG25">
        <f t="shared" si="22"/>
        <v>0</v>
      </c>
      <c r="BH25">
        <f t="shared" si="23"/>
        <v>0</v>
      </c>
      <c r="BI25">
        <f>AV25*$BQ$4</f>
        <v>76.835870595252103</v>
      </c>
      <c r="BJ25">
        <f t="shared" si="30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1</v>
      </c>
      <c r="R26">
        <f t="shared" si="25"/>
        <v>0</v>
      </c>
      <c r="U26">
        <f t="shared" si="26"/>
        <v>1</v>
      </c>
      <c r="W26">
        <f t="shared" si="4"/>
        <v>0</v>
      </c>
      <c r="X26">
        <f t="shared" si="27"/>
        <v>6.9629577238289235E-3</v>
      </c>
      <c r="Y26">
        <f t="shared" si="28"/>
        <v>422.3345328781873</v>
      </c>
      <c r="Z26">
        <f t="shared" si="28"/>
        <v>374.38731430407171</v>
      </c>
      <c r="AA26">
        <f t="shared" si="28"/>
        <v>516.10851837582902</v>
      </c>
      <c r="AB26">
        <f t="shared" si="28"/>
        <v>328.55455563161877</v>
      </c>
      <c r="AC26">
        <f t="shared" si="28"/>
        <v>418.32541885489354</v>
      </c>
      <c r="AD26">
        <f t="shared" si="28"/>
        <v>188.15626011325955</v>
      </c>
      <c r="AE26">
        <f t="shared" si="28"/>
        <v>718.0415942619494</v>
      </c>
      <c r="AF26">
        <f t="shared" si="28"/>
        <v>460.33130824391071</v>
      </c>
      <c r="AG26">
        <f t="shared" si="28"/>
        <v>6.9629577238289235E-3</v>
      </c>
      <c r="AH26">
        <f t="shared" si="28"/>
        <v>309.38295576148306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0</v>
      </c>
      <c r="AR26">
        <f t="shared" si="11"/>
        <v>0</v>
      </c>
      <c r="AS26">
        <f t="shared" si="12"/>
        <v>0</v>
      </c>
      <c r="AT26">
        <f t="shared" si="13"/>
        <v>0</v>
      </c>
      <c r="AU26">
        <f t="shared" si="14"/>
        <v>0</v>
      </c>
      <c r="AV26">
        <f t="shared" si="29"/>
        <v>6.9629577238289235E-3</v>
      </c>
      <c r="AW26">
        <f t="shared" si="29"/>
        <v>0</v>
      </c>
      <c r="BA26">
        <f t="shared" si="16"/>
        <v>0</v>
      </c>
      <c r="BB26">
        <f t="shared" si="17"/>
        <v>0</v>
      </c>
      <c r="BC26">
        <f t="shared" si="18"/>
        <v>0</v>
      </c>
      <c r="BD26">
        <f t="shared" si="19"/>
        <v>0</v>
      </c>
      <c r="BE26">
        <f t="shared" si="20"/>
        <v>0</v>
      </c>
      <c r="BF26">
        <f t="shared" si="21"/>
        <v>0</v>
      </c>
      <c r="BG26">
        <f t="shared" si="22"/>
        <v>0</v>
      </c>
      <c r="BH26">
        <f t="shared" si="23"/>
        <v>0</v>
      </c>
      <c r="BI26">
        <f t="shared" si="30"/>
        <v>0.13842632214276698</v>
      </c>
      <c r="BJ26">
        <f t="shared" si="30"/>
        <v>0</v>
      </c>
    </row>
    <row r="27" spans="1:62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27"/>
        <v>34.520082160487945</v>
      </c>
      <c r="Y27">
        <f t="shared" si="28"/>
        <v>73.015314272177065</v>
      </c>
      <c r="Z27">
        <f t="shared" si="28"/>
        <v>114.65387528299088</v>
      </c>
      <c r="AA27">
        <f t="shared" si="28"/>
        <v>177.96799672553809</v>
      </c>
      <c r="AB27">
        <f t="shared" si="28"/>
        <v>34.520082160487945</v>
      </c>
      <c r="AC27">
        <f t="shared" si="28"/>
        <v>58.743795907968739</v>
      </c>
      <c r="AD27">
        <f t="shared" si="28"/>
        <v>179.14944387327697</v>
      </c>
      <c r="AE27">
        <f t="shared" si="28"/>
        <v>370.41528935074217</v>
      </c>
      <c r="AF27">
        <f t="shared" si="28"/>
        <v>173.83065700259056</v>
      </c>
      <c r="AG27">
        <f t="shared" si="28"/>
        <v>362.79070113192205</v>
      </c>
      <c r="AH27">
        <f t="shared" si="28"/>
        <v>78.321681169915692</v>
      </c>
      <c r="AN27">
        <f t="shared" si="7"/>
        <v>73.015314272177065</v>
      </c>
      <c r="AO27">
        <f t="shared" si="8"/>
        <v>114.65387528299088</v>
      </c>
      <c r="AP27">
        <f t="shared" si="9"/>
        <v>177.96799672553809</v>
      </c>
      <c r="AQ27">
        <f t="shared" si="10"/>
        <v>34.520082160487945</v>
      </c>
      <c r="AR27">
        <f t="shared" si="11"/>
        <v>58.743795907968739</v>
      </c>
      <c r="AS27">
        <f t="shared" si="12"/>
        <v>179.14944387327697</v>
      </c>
      <c r="AT27">
        <f t="shared" si="13"/>
        <v>370.41528935074217</v>
      </c>
      <c r="AU27">
        <f t="shared" si="14"/>
        <v>173.83065700259056</v>
      </c>
      <c r="AV27">
        <f t="shared" si="29"/>
        <v>362.79070113192205</v>
      </c>
      <c r="AW27">
        <f t="shared" si="29"/>
        <v>78.321681169915692</v>
      </c>
      <c r="BA27">
        <f t="shared" ref="BA27:BI27" si="31">IF(I4&gt;0, AN27*$BQ$5,0)</f>
        <v>0</v>
      </c>
      <c r="BB27">
        <f t="shared" si="31"/>
        <v>3872.1045521674287</v>
      </c>
      <c r="BC27">
        <f t="shared" si="31"/>
        <v>6010.3567241857099</v>
      </c>
      <c r="BD27">
        <f t="shared" si="31"/>
        <v>0</v>
      </c>
      <c r="BE27">
        <f t="shared" si="31"/>
        <v>0</v>
      </c>
      <c r="BF27">
        <f t="shared" si="31"/>
        <v>6050.2567002450769</v>
      </c>
      <c r="BG27">
        <f t="shared" si="31"/>
        <v>12509.709981867512</v>
      </c>
      <c r="BH27">
        <f t="shared" si="31"/>
        <v>5870.6299863362756</v>
      </c>
      <c r="BI27">
        <f t="shared" si="31"/>
        <v>12252.211465767417</v>
      </c>
      <c r="BJ27">
        <f t="shared" ref="BJ27" si="32">IF(R4&gt;0, AW27*$BQ$5,0)</f>
        <v>0</v>
      </c>
    </row>
    <row r="28" spans="1:62" x14ac:dyDescent="0.3">
      <c r="E28" s="2"/>
      <c r="F28" s="2"/>
      <c r="W28">
        <f>SUM(W7:W26)</f>
        <v>0</v>
      </c>
      <c r="AM28">
        <v>0</v>
      </c>
    </row>
    <row r="29" spans="1:62" x14ac:dyDescent="0.3">
      <c r="E29" s="2"/>
      <c r="F29" s="2"/>
      <c r="AL29" t="s">
        <v>44</v>
      </c>
      <c r="AM29">
        <f>SUM(BA7:BJ27)*(1+W28*100)</f>
        <v>55803.650707505542</v>
      </c>
    </row>
    <row r="30" spans="1:62" x14ac:dyDescent="0.3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3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0</v>
      </c>
      <c r="AN31">
        <f>IF(I$4&gt;0,AN4,0)</f>
        <v>0</v>
      </c>
      <c r="AO31">
        <f>IF(J$4&gt;0,AO3,0)</f>
        <v>107.64770128674414</v>
      </c>
      <c r="AP31">
        <f>IF(J$4&gt;0,AO4,0)</f>
        <v>-39.46496579356851</v>
      </c>
      <c r="AQ31">
        <f>IF(K$4&gt;0,AP3,0)</f>
        <v>143.98254493108882</v>
      </c>
      <c r="AR31">
        <f>IF(K$4&gt;0,AP4,0)</f>
        <v>104.60226868317974</v>
      </c>
      <c r="AS31">
        <f>IF(L$4&gt;0,AQ3,0)</f>
        <v>0</v>
      </c>
      <c r="AT31">
        <f>IF(L$4&gt;0,AQ4,0)</f>
        <v>0</v>
      </c>
      <c r="AU31">
        <f>IF(M$4&gt;0,AR3,0)</f>
        <v>0</v>
      </c>
      <c r="AV31">
        <f>IF(M$4&gt;0,AR4,0)</f>
        <v>0</v>
      </c>
      <c r="AW31">
        <f>IF(N$4&gt;0,AS3,0)</f>
        <v>-79.064391995579527</v>
      </c>
      <c r="AX31">
        <f>IF(N$4&gt;0,AS4,0)</f>
        <v>-160.75865500331156</v>
      </c>
      <c r="AY31">
        <f>IF(O$4&gt;0,AT3,0)</f>
        <v>239.64391297033404</v>
      </c>
      <c r="AZ31">
        <f>IF(O$4&gt;0,AT4,0)</f>
        <v>282.45049400038414</v>
      </c>
      <c r="BA31">
        <f>IF(P$4&gt;0,AU3,0)</f>
        <v>172.73939133178717</v>
      </c>
      <c r="BB31">
        <f>IF(P$4&gt;0,AU4,0)</f>
        <v>19.447364764306133</v>
      </c>
      <c r="BC31">
        <f>IF(Q$4&gt;0,AV3,0)</f>
        <v>-105.86767406035779</v>
      </c>
      <c r="BD31">
        <f>IF(Q$4&gt;0,AV4,0)</f>
        <v>-347.00018503862708</v>
      </c>
      <c r="BE31">
        <f>IF(R$4&gt;0,AW3,0)</f>
        <v>0</v>
      </c>
      <c r="BF31">
        <f>IF(R$4&gt;0,AW4,0)</f>
        <v>0</v>
      </c>
    </row>
    <row r="32" spans="1:62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4" t="s">
        <v>24</v>
      </c>
      <c r="AN32" s="4" t="s">
        <v>25</v>
      </c>
      <c r="AO32" s="4" t="s">
        <v>24</v>
      </c>
      <c r="AP32" s="4" t="s">
        <v>25</v>
      </c>
      <c r="AQ32" s="4" t="s">
        <v>24</v>
      </c>
      <c r="AR32" s="4" t="s">
        <v>25</v>
      </c>
      <c r="AS32" s="4" t="s">
        <v>24</v>
      </c>
      <c r="AT32" s="4" t="s">
        <v>25</v>
      </c>
      <c r="AU32" s="4" t="s">
        <v>24</v>
      </c>
      <c r="AV32" s="4" t="s">
        <v>25</v>
      </c>
      <c r="AW32" s="4" t="s">
        <v>24</v>
      </c>
      <c r="AX32" s="4" t="s">
        <v>25</v>
      </c>
      <c r="AY32" s="4" t="s">
        <v>24</v>
      </c>
      <c r="AZ32" s="4" t="s">
        <v>25</v>
      </c>
      <c r="BA32" s="4" t="s">
        <v>24</v>
      </c>
      <c r="BB32" s="4" t="s">
        <v>25</v>
      </c>
      <c r="BC32" s="4" t="s">
        <v>24</v>
      </c>
      <c r="BD32" s="4" t="s">
        <v>25</v>
      </c>
      <c r="BE32" s="4" t="s">
        <v>24</v>
      </c>
      <c r="BF32" s="4" t="s">
        <v>25</v>
      </c>
    </row>
    <row r="33" spans="31:58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33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138.75050329929246</v>
      </c>
      <c r="BB34">
        <f>IF(P7=1,$F7,0)</f>
        <v>0.99463511999996768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34">IF(I8=1,$E8,0)</f>
        <v>0</v>
      </c>
      <c r="AN35">
        <f t="shared" ref="AN35:AN53" si="35">IF(I8=1,$F8,0)</f>
        <v>0</v>
      </c>
      <c r="AO35">
        <f t="shared" ref="AO35:AO53" si="36">IF(J8=1,$E8,0)</f>
        <v>0</v>
      </c>
      <c r="AP35">
        <f t="shared" ref="AP35:AP53" si="37">IF(J8=1,$F8,0)</f>
        <v>0</v>
      </c>
      <c r="AQ35">
        <f t="shared" ref="AQ35:AQ53" si="38">IF(K8=1,$E8,0)</f>
        <v>0</v>
      </c>
      <c r="AR35">
        <f t="shared" ref="AR35:AR53" si="39">IF(K8=1,$F8,0)</f>
        <v>0</v>
      </c>
      <c r="AS35">
        <f t="shared" ref="AS35:AS53" si="40">IF(L8=1,$E8,0)</f>
        <v>0</v>
      </c>
      <c r="AT35">
        <f t="shared" ref="AT35:AT53" si="41">IF(L8=1,$F8,0)</f>
        <v>0</v>
      </c>
      <c r="AU35">
        <f t="shared" ref="AU35:AU53" si="42">IF(M8=1,$E8,0)</f>
        <v>0</v>
      </c>
      <c r="AV35">
        <f t="shared" si="33"/>
        <v>0</v>
      </c>
      <c r="AW35">
        <f t="shared" ref="AW35:AW53" si="43">IF(N8=1,$E8,0)</f>
        <v>0</v>
      </c>
      <c r="AX35">
        <f t="shared" ref="AX35:AX53" si="44">IF(N8=1,$F8,0)</f>
        <v>0</v>
      </c>
      <c r="AY35">
        <f t="shared" ref="AY35:AY53" si="45">IF(O8=1,$E8,0)</f>
        <v>0</v>
      </c>
      <c r="AZ35">
        <f t="shared" ref="AZ35:AZ53" si="46">IF(O8=1,$F8,0)</f>
        <v>0</v>
      </c>
      <c r="BA35">
        <f t="shared" ref="BA35:BA53" si="47">IF(P8=1,$E8,0)</f>
        <v>187.15555025761509</v>
      </c>
      <c r="BB35">
        <f t="shared" ref="BB35:BB53" si="48">IF(P8=1,$F8,0)</f>
        <v>25.742837039999788</v>
      </c>
      <c r="BC35">
        <f t="shared" ref="BC35:BC53" si="49">IF(Q8=1,$E8,0)</f>
        <v>0</v>
      </c>
      <c r="BD35">
        <f t="shared" ref="BD35:BD53" si="50">IF(Q8=1,$F8,0)</f>
        <v>0</v>
      </c>
      <c r="BE35">
        <f t="shared" ref="BE35:BE53" si="51">IF(R8=1,$E8,0)</f>
        <v>0</v>
      </c>
      <c r="BF35">
        <f t="shared" ref="BF35:BF53" si="52">IF(R8=1,$F8,0)</f>
        <v>0</v>
      </c>
    </row>
    <row r="36" spans="31:58" ht="15.6" x14ac:dyDescent="0.3">
      <c r="AL36" s="3">
        <v>3</v>
      </c>
      <c r="AM36">
        <f t="shared" si="34"/>
        <v>0</v>
      </c>
      <c r="AN36">
        <f t="shared" si="35"/>
        <v>0</v>
      </c>
      <c r="AO36">
        <f t="shared" si="36"/>
        <v>0</v>
      </c>
      <c r="AP36">
        <f t="shared" si="37"/>
        <v>0</v>
      </c>
      <c r="AQ36">
        <f t="shared" si="38"/>
        <v>0</v>
      </c>
      <c r="AR36">
        <f t="shared" si="39"/>
        <v>0</v>
      </c>
      <c r="AS36">
        <f t="shared" si="40"/>
        <v>0</v>
      </c>
      <c r="AT36">
        <f t="shared" si="41"/>
        <v>0</v>
      </c>
      <c r="AU36">
        <f t="shared" si="42"/>
        <v>0</v>
      </c>
      <c r="AV36">
        <f t="shared" si="33"/>
        <v>0</v>
      </c>
      <c r="AW36">
        <f t="shared" si="43"/>
        <v>0</v>
      </c>
      <c r="AX36">
        <f t="shared" si="44"/>
        <v>0</v>
      </c>
      <c r="AY36">
        <f t="shared" si="45"/>
        <v>0</v>
      </c>
      <c r="AZ36">
        <f t="shared" si="46"/>
        <v>0</v>
      </c>
      <c r="BA36">
        <f t="shared" si="47"/>
        <v>197.31262144035065</v>
      </c>
      <c r="BB36">
        <f t="shared" si="48"/>
        <v>36.618670370400125</v>
      </c>
      <c r="BC36">
        <f t="shared" si="49"/>
        <v>0</v>
      </c>
      <c r="BD36">
        <f t="shared" si="50"/>
        <v>0</v>
      </c>
      <c r="BE36">
        <f t="shared" si="51"/>
        <v>0</v>
      </c>
      <c r="BF36">
        <f t="shared" si="52"/>
        <v>0</v>
      </c>
    </row>
    <row r="37" spans="31:58" ht="15.6" x14ac:dyDescent="0.3">
      <c r="AL37" s="3">
        <v>4</v>
      </c>
      <c r="AM37">
        <f t="shared" si="34"/>
        <v>0</v>
      </c>
      <c r="AN37">
        <f t="shared" si="35"/>
        <v>0</v>
      </c>
      <c r="AO37">
        <f t="shared" si="36"/>
        <v>145.3292280110459</v>
      </c>
      <c r="AP37">
        <f t="shared" si="37"/>
        <v>-52.870402627200185</v>
      </c>
      <c r="AQ37">
        <f t="shared" si="38"/>
        <v>0</v>
      </c>
      <c r="AR37">
        <f t="shared" si="39"/>
        <v>0</v>
      </c>
      <c r="AS37">
        <f t="shared" si="40"/>
        <v>0</v>
      </c>
      <c r="AT37">
        <f t="shared" si="41"/>
        <v>0</v>
      </c>
      <c r="AU37">
        <f t="shared" si="42"/>
        <v>0</v>
      </c>
      <c r="AV37">
        <f t="shared" si="33"/>
        <v>0</v>
      </c>
      <c r="AW37">
        <f t="shared" si="43"/>
        <v>0</v>
      </c>
      <c r="AX37">
        <f t="shared" si="44"/>
        <v>0</v>
      </c>
      <c r="AY37">
        <f t="shared" si="45"/>
        <v>0</v>
      </c>
      <c r="AZ37">
        <f t="shared" si="46"/>
        <v>0</v>
      </c>
      <c r="BA37">
        <f t="shared" si="47"/>
        <v>0</v>
      </c>
      <c r="BB37">
        <f t="shared" si="48"/>
        <v>0</v>
      </c>
      <c r="BC37">
        <f t="shared" si="49"/>
        <v>0</v>
      </c>
      <c r="BD37">
        <f t="shared" si="50"/>
        <v>0</v>
      </c>
      <c r="BE37">
        <f t="shared" si="51"/>
        <v>0</v>
      </c>
      <c r="BF37">
        <f t="shared" si="52"/>
        <v>0</v>
      </c>
    </row>
    <row r="38" spans="31:58" ht="15.6" x14ac:dyDescent="0.3">
      <c r="AL38" s="3">
        <v>5</v>
      </c>
      <c r="AM38">
        <f t="shared" si="34"/>
        <v>0</v>
      </c>
      <c r="AN38">
        <f t="shared" si="35"/>
        <v>0</v>
      </c>
      <c r="AO38">
        <f t="shared" si="36"/>
        <v>0</v>
      </c>
      <c r="AP38">
        <f t="shared" si="37"/>
        <v>0</v>
      </c>
      <c r="AQ38">
        <f t="shared" si="38"/>
        <v>178.22108152485387</v>
      </c>
      <c r="AR38">
        <f t="shared" si="39"/>
        <v>125.25424842719976</v>
      </c>
      <c r="AS38">
        <f t="shared" si="40"/>
        <v>0</v>
      </c>
      <c r="AT38">
        <f t="shared" si="41"/>
        <v>0</v>
      </c>
      <c r="AU38">
        <f t="shared" si="42"/>
        <v>0</v>
      </c>
      <c r="AV38">
        <f t="shared" si="33"/>
        <v>0</v>
      </c>
      <c r="AW38">
        <f t="shared" si="43"/>
        <v>0</v>
      </c>
      <c r="AX38">
        <f t="shared" si="44"/>
        <v>0</v>
      </c>
      <c r="AY38">
        <f t="shared" si="45"/>
        <v>0</v>
      </c>
      <c r="AZ38">
        <f t="shared" si="46"/>
        <v>0</v>
      </c>
      <c r="BA38">
        <f t="shared" si="47"/>
        <v>0</v>
      </c>
      <c r="BB38">
        <f t="shared" si="48"/>
        <v>0</v>
      </c>
      <c r="BC38">
        <f t="shared" si="49"/>
        <v>0</v>
      </c>
      <c r="BD38">
        <f t="shared" si="50"/>
        <v>0</v>
      </c>
      <c r="BE38">
        <f t="shared" si="51"/>
        <v>0</v>
      </c>
      <c r="BF38">
        <f t="shared" si="52"/>
        <v>0</v>
      </c>
    </row>
    <row r="39" spans="31:58" ht="15.6" x14ac:dyDescent="0.3">
      <c r="AL39" s="3">
        <v>6</v>
      </c>
      <c r="AM39">
        <f t="shared" si="34"/>
        <v>0</v>
      </c>
      <c r="AN39">
        <f t="shared" si="35"/>
        <v>0</v>
      </c>
      <c r="AO39">
        <f t="shared" si="36"/>
        <v>97.242455849967683</v>
      </c>
      <c r="AP39">
        <f t="shared" si="37"/>
        <v>-41.176516080000013</v>
      </c>
      <c r="AQ39">
        <f t="shared" si="38"/>
        <v>0</v>
      </c>
      <c r="AR39">
        <f t="shared" si="39"/>
        <v>0</v>
      </c>
      <c r="AS39">
        <f t="shared" si="40"/>
        <v>0</v>
      </c>
      <c r="AT39">
        <f t="shared" si="41"/>
        <v>0</v>
      </c>
      <c r="AU39">
        <f t="shared" si="42"/>
        <v>0</v>
      </c>
      <c r="AV39">
        <f t="shared" si="33"/>
        <v>0</v>
      </c>
      <c r="AW39">
        <f t="shared" si="43"/>
        <v>0</v>
      </c>
      <c r="AX39">
        <f t="shared" si="44"/>
        <v>0</v>
      </c>
      <c r="AY39">
        <f t="shared" si="45"/>
        <v>0</v>
      </c>
      <c r="AZ39">
        <f t="shared" si="46"/>
        <v>0</v>
      </c>
      <c r="BA39">
        <f t="shared" si="47"/>
        <v>0</v>
      </c>
      <c r="BB39">
        <f t="shared" si="48"/>
        <v>0</v>
      </c>
      <c r="BC39">
        <f t="shared" si="49"/>
        <v>0</v>
      </c>
      <c r="BD39">
        <f t="shared" si="50"/>
        <v>0</v>
      </c>
      <c r="BE39">
        <f t="shared" si="51"/>
        <v>0</v>
      </c>
      <c r="BF39">
        <f t="shared" si="52"/>
        <v>0</v>
      </c>
    </row>
    <row r="40" spans="31:58" ht="15.6" x14ac:dyDescent="0.3">
      <c r="AF40" t="s">
        <v>39</v>
      </c>
      <c r="AG40" t="s">
        <v>38</v>
      </c>
      <c r="AH40" t="s">
        <v>40</v>
      </c>
      <c r="AL40" s="3">
        <v>7</v>
      </c>
      <c r="AM40">
        <f t="shared" si="34"/>
        <v>0</v>
      </c>
      <c r="AN40">
        <f t="shared" si="35"/>
        <v>0</v>
      </c>
      <c r="AO40">
        <f t="shared" si="36"/>
        <v>0</v>
      </c>
      <c r="AP40">
        <f t="shared" si="37"/>
        <v>0</v>
      </c>
      <c r="AQ40">
        <f t="shared" si="38"/>
        <v>0</v>
      </c>
      <c r="AR40">
        <f t="shared" si="39"/>
        <v>0</v>
      </c>
      <c r="AS40">
        <f t="shared" si="40"/>
        <v>0</v>
      </c>
      <c r="AT40">
        <f t="shared" si="41"/>
        <v>0</v>
      </c>
      <c r="AU40">
        <f t="shared" si="42"/>
        <v>0</v>
      </c>
      <c r="AV40">
        <f t="shared" si="33"/>
        <v>0</v>
      </c>
      <c r="AW40">
        <f t="shared" si="43"/>
        <v>0</v>
      </c>
      <c r="AX40">
        <f t="shared" si="44"/>
        <v>0</v>
      </c>
      <c r="AY40">
        <f t="shared" si="45"/>
        <v>0</v>
      </c>
      <c r="AZ40">
        <f t="shared" si="46"/>
        <v>0</v>
      </c>
      <c r="BA40">
        <f t="shared" si="47"/>
        <v>177.1303169836857</v>
      </c>
      <c r="BB40">
        <f t="shared" si="48"/>
        <v>-5.4964396800000443</v>
      </c>
      <c r="BC40">
        <f t="shared" si="49"/>
        <v>0</v>
      </c>
      <c r="BD40">
        <f t="shared" si="50"/>
        <v>0</v>
      </c>
      <c r="BE40">
        <f t="shared" si="51"/>
        <v>0</v>
      </c>
      <c r="BF40">
        <f t="shared" si="52"/>
        <v>0</v>
      </c>
    </row>
    <row r="41" spans="31:58" ht="15.6" x14ac:dyDescent="0.3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34"/>
        <v>0</v>
      </c>
      <c r="AN41">
        <f t="shared" si="35"/>
        <v>0</v>
      </c>
      <c r="AO41">
        <f t="shared" si="36"/>
        <v>0</v>
      </c>
      <c r="AP41">
        <f t="shared" si="37"/>
        <v>0</v>
      </c>
      <c r="AQ41">
        <f t="shared" si="38"/>
        <v>0</v>
      </c>
      <c r="AR41">
        <f t="shared" si="39"/>
        <v>0</v>
      </c>
      <c r="AS41">
        <f t="shared" si="40"/>
        <v>0</v>
      </c>
      <c r="AT41">
        <f t="shared" si="41"/>
        <v>0</v>
      </c>
      <c r="AU41">
        <f t="shared" si="42"/>
        <v>0</v>
      </c>
      <c r="AV41">
        <f t="shared" si="33"/>
        <v>0</v>
      </c>
      <c r="AW41">
        <f t="shared" si="43"/>
        <v>0</v>
      </c>
      <c r="AX41">
        <f t="shared" si="44"/>
        <v>0</v>
      </c>
      <c r="AY41">
        <f t="shared" si="45"/>
        <v>0</v>
      </c>
      <c r="AZ41">
        <f t="shared" si="46"/>
        <v>0</v>
      </c>
      <c r="BA41">
        <f t="shared" si="47"/>
        <v>175.1681896325675</v>
      </c>
      <c r="BB41">
        <f t="shared" si="48"/>
        <v>-1.8056999999999368</v>
      </c>
      <c r="BC41">
        <f t="shared" si="49"/>
        <v>0</v>
      </c>
      <c r="BD41">
        <f t="shared" si="50"/>
        <v>0</v>
      </c>
      <c r="BE41">
        <f t="shared" si="51"/>
        <v>0</v>
      </c>
      <c r="BF41">
        <f t="shared" si="52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34"/>
        <v>0</v>
      </c>
      <c r="AN42">
        <f t="shared" si="35"/>
        <v>0</v>
      </c>
      <c r="AO42">
        <f t="shared" si="36"/>
        <v>0</v>
      </c>
      <c r="AP42">
        <f t="shared" si="37"/>
        <v>0</v>
      </c>
      <c r="AQ42">
        <f t="shared" si="38"/>
        <v>0</v>
      </c>
      <c r="AR42">
        <f t="shared" si="39"/>
        <v>0</v>
      </c>
      <c r="AS42">
        <f t="shared" si="40"/>
        <v>0</v>
      </c>
      <c r="AT42">
        <f t="shared" si="41"/>
        <v>0</v>
      </c>
      <c r="AU42">
        <f t="shared" si="42"/>
        <v>0</v>
      </c>
      <c r="AV42">
        <f t="shared" si="33"/>
        <v>0</v>
      </c>
      <c r="AW42">
        <f t="shared" si="43"/>
        <v>0</v>
      </c>
      <c r="AX42">
        <f t="shared" si="44"/>
        <v>0</v>
      </c>
      <c r="AY42">
        <f t="shared" si="45"/>
        <v>0</v>
      </c>
      <c r="AZ42">
        <f t="shared" si="46"/>
        <v>0</v>
      </c>
      <c r="BA42">
        <f t="shared" si="47"/>
        <v>202.49217255065452</v>
      </c>
      <c r="BB42">
        <f t="shared" si="48"/>
        <v>46.062665829600043</v>
      </c>
      <c r="BC42">
        <f t="shared" si="49"/>
        <v>0</v>
      </c>
      <c r="BD42">
        <f t="shared" si="50"/>
        <v>0</v>
      </c>
      <c r="BE42">
        <f t="shared" si="51"/>
        <v>0</v>
      </c>
      <c r="BF42">
        <f t="shared" si="52"/>
        <v>0</v>
      </c>
    </row>
    <row r="43" spans="31:58" ht="15.6" x14ac:dyDescent="0.3">
      <c r="AL43" s="3">
        <v>10</v>
      </c>
      <c r="AM43">
        <f t="shared" si="34"/>
        <v>0</v>
      </c>
      <c r="AN43">
        <f t="shared" si="35"/>
        <v>0</v>
      </c>
      <c r="AO43">
        <f t="shared" si="36"/>
        <v>0</v>
      </c>
      <c r="AP43">
        <f t="shared" si="37"/>
        <v>0</v>
      </c>
      <c r="AQ43">
        <f t="shared" si="38"/>
        <v>0</v>
      </c>
      <c r="AR43">
        <f t="shared" si="39"/>
        <v>0</v>
      </c>
      <c r="AS43">
        <f t="shared" si="40"/>
        <v>0</v>
      </c>
      <c r="AT43">
        <f t="shared" si="41"/>
        <v>0</v>
      </c>
      <c r="AU43">
        <f t="shared" si="42"/>
        <v>0</v>
      </c>
      <c r="AV43">
        <f t="shared" si="33"/>
        <v>0</v>
      </c>
      <c r="AW43">
        <f t="shared" si="43"/>
        <v>0</v>
      </c>
      <c r="AX43">
        <f t="shared" si="44"/>
        <v>0</v>
      </c>
      <c r="AY43">
        <f t="shared" si="45"/>
        <v>0</v>
      </c>
      <c r="AZ43">
        <f t="shared" si="46"/>
        <v>0</v>
      </c>
      <c r="BA43">
        <f t="shared" si="47"/>
        <v>152.48255061688815</v>
      </c>
      <c r="BB43">
        <f t="shared" si="48"/>
        <v>25.432145519999786</v>
      </c>
      <c r="BC43">
        <f t="shared" si="49"/>
        <v>0</v>
      </c>
      <c r="BD43">
        <f t="shared" si="50"/>
        <v>0</v>
      </c>
      <c r="BE43">
        <f t="shared" si="51"/>
        <v>0</v>
      </c>
      <c r="BF43">
        <f t="shared" si="52"/>
        <v>0</v>
      </c>
    </row>
    <row r="44" spans="31:58" ht="15.6" x14ac:dyDescent="0.3">
      <c r="AL44" s="3">
        <v>11</v>
      </c>
      <c r="AM44">
        <f t="shared" si="34"/>
        <v>0</v>
      </c>
      <c r="AN44">
        <f t="shared" si="35"/>
        <v>0</v>
      </c>
      <c r="AO44">
        <f t="shared" si="36"/>
        <v>0</v>
      </c>
      <c r="AP44">
        <f t="shared" si="37"/>
        <v>0</v>
      </c>
      <c r="AQ44">
        <f t="shared" si="38"/>
        <v>0</v>
      </c>
      <c r="AR44">
        <f t="shared" si="39"/>
        <v>0</v>
      </c>
      <c r="AS44">
        <f t="shared" si="40"/>
        <v>0</v>
      </c>
      <c r="AT44">
        <f t="shared" si="41"/>
        <v>0</v>
      </c>
      <c r="AU44">
        <f t="shared" si="42"/>
        <v>0</v>
      </c>
      <c r="AV44">
        <f t="shared" si="33"/>
        <v>0</v>
      </c>
      <c r="AW44">
        <f t="shared" si="43"/>
        <v>0</v>
      </c>
      <c r="AX44">
        <f t="shared" si="44"/>
        <v>0</v>
      </c>
      <c r="AY44">
        <f t="shared" si="45"/>
        <v>223.4416511504169</v>
      </c>
      <c r="AZ44">
        <f t="shared" si="46"/>
        <v>280.09700485680008</v>
      </c>
      <c r="BA44">
        <f t="shared" si="47"/>
        <v>0</v>
      </c>
      <c r="BB44">
        <f t="shared" si="48"/>
        <v>0</v>
      </c>
      <c r="BC44">
        <f t="shared" si="49"/>
        <v>0</v>
      </c>
      <c r="BD44">
        <f t="shared" si="50"/>
        <v>0</v>
      </c>
      <c r="BE44">
        <f t="shared" si="51"/>
        <v>0</v>
      </c>
      <c r="BF44">
        <f t="shared" si="52"/>
        <v>0</v>
      </c>
    </row>
    <row r="45" spans="31:58" ht="15.6" x14ac:dyDescent="0.3">
      <c r="AL45" s="3">
        <v>12</v>
      </c>
      <c r="AM45">
        <f t="shared" si="34"/>
        <v>0</v>
      </c>
      <c r="AN45">
        <f t="shared" si="35"/>
        <v>0</v>
      </c>
      <c r="AO45">
        <f t="shared" si="36"/>
        <v>0</v>
      </c>
      <c r="AP45">
        <f t="shared" si="37"/>
        <v>0</v>
      </c>
      <c r="AQ45">
        <f t="shared" si="38"/>
        <v>0</v>
      </c>
      <c r="AR45">
        <f t="shared" si="39"/>
        <v>0</v>
      </c>
      <c r="AS45">
        <f t="shared" si="40"/>
        <v>0</v>
      </c>
      <c r="AT45">
        <f t="shared" si="41"/>
        <v>0</v>
      </c>
      <c r="AU45">
        <f t="shared" si="42"/>
        <v>0</v>
      </c>
      <c r="AV45">
        <f t="shared" si="33"/>
        <v>0</v>
      </c>
      <c r="AW45">
        <f t="shared" si="43"/>
        <v>0</v>
      </c>
      <c r="AX45">
        <f t="shared" si="44"/>
        <v>0</v>
      </c>
      <c r="AY45">
        <f t="shared" si="45"/>
        <v>235.50617196959516</v>
      </c>
      <c r="AZ45">
        <f t="shared" si="46"/>
        <v>252.50445762959995</v>
      </c>
      <c r="BA45">
        <f t="shared" si="47"/>
        <v>0</v>
      </c>
      <c r="BB45">
        <f t="shared" si="48"/>
        <v>0</v>
      </c>
      <c r="BC45">
        <f t="shared" si="49"/>
        <v>0</v>
      </c>
      <c r="BD45">
        <f t="shared" si="50"/>
        <v>0</v>
      </c>
      <c r="BE45">
        <f t="shared" si="51"/>
        <v>0</v>
      </c>
      <c r="BF45">
        <f t="shared" si="52"/>
        <v>0</v>
      </c>
    </row>
    <row r="46" spans="31:58" ht="15.6" x14ac:dyDescent="0.3">
      <c r="AL46" s="3">
        <v>13</v>
      </c>
      <c r="AM46">
        <f t="shared" si="34"/>
        <v>0</v>
      </c>
      <c r="AN46">
        <f t="shared" si="35"/>
        <v>0</v>
      </c>
      <c r="AO46">
        <f t="shared" si="36"/>
        <v>0</v>
      </c>
      <c r="AP46">
        <f t="shared" si="37"/>
        <v>0</v>
      </c>
      <c r="AQ46">
        <f t="shared" si="38"/>
        <v>0</v>
      </c>
      <c r="AR46">
        <f t="shared" si="39"/>
        <v>0</v>
      </c>
      <c r="AS46">
        <f t="shared" si="40"/>
        <v>0</v>
      </c>
      <c r="AT46">
        <f t="shared" si="41"/>
        <v>0</v>
      </c>
      <c r="AU46">
        <f t="shared" si="42"/>
        <v>0</v>
      </c>
      <c r="AV46">
        <f t="shared" si="33"/>
        <v>0</v>
      </c>
      <c r="AW46">
        <f t="shared" si="43"/>
        <v>0</v>
      </c>
      <c r="AX46">
        <f t="shared" si="44"/>
        <v>0</v>
      </c>
      <c r="AY46">
        <f t="shared" si="45"/>
        <v>234.63561711998963</v>
      </c>
      <c r="AZ46">
        <f t="shared" si="46"/>
        <v>258.67698917040008</v>
      </c>
      <c r="BA46">
        <f t="shared" si="47"/>
        <v>0</v>
      </c>
      <c r="BB46">
        <f t="shared" si="48"/>
        <v>0</v>
      </c>
      <c r="BC46">
        <f t="shared" si="49"/>
        <v>0</v>
      </c>
      <c r="BD46">
        <f t="shared" si="50"/>
        <v>0</v>
      </c>
      <c r="BE46">
        <f t="shared" si="51"/>
        <v>0</v>
      </c>
      <c r="BF46">
        <f t="shared" si="52"/>
        <v>0</v>
      </c>
    </row>
    <row r="47" spans="31:58" ht="15.6" x14ac:dyDescent="0.3">
      <c r="AL47" s="3">
        <v>14</v>
      </c>
      <c r="AM47">
        <f t="shared" si="34"/>
        <v>0</v>
      </c>
      <c r="AN47">
        <f t="shared" si="35"/>
        <v>0</v>
      </c>
      <c r="AO47">
        <f t="shared" si="36"/>
        <v>0</v>
      </c>
      <c r="AP47">
        <f t="shared" si="37"/>
        <v>0</v>
      </c>
      <c r="AQ47">
        <f t="shared" si="38"/>
        <v>0</v>
      </c>
      <c r="AR47">
        <f t="shared" si="39"/>
        <v>0</v>
      </c>
      <c r="AS47">
        <f t="shared" si="40"/>
        <v>0</v>
      </c>
      <c r="AT47">
        <f t="shared" si="41"/>
        <v>0</v>
      </c>
      <c r="AU47">
        <f t="shared" si="42"/>
        <v>0</v>
      </c>
      <c r="AV47">
        <f t="shared" si="33"/>
        <v>0</v>
      </c>
      <c r="AW47">
        <f t="shared" si="43"/>
        <v>0</v>
      </c>
      <c r="AX47">
        <f t="shared" si="44"/>
        <v>0</v>
      </c>
      <c r="AY47">
        <f t="shared" si="45"/>
        <v>262.61113273228921</v>
      </c>
      <c r="AZ47">
        <f>IF(O20=1,$F20,0)</f>
        <v>315.19845497040012</v>
      </c>
      <c r="BA47">
        <f t="shared" si="47"/>
        <v>0</v>
      </c>
      <c r="BB47">
        <f t="shared" si="48"/>
        <v>0</v>
      </c>
      <c r="BC47">
        <f t="shared" si="49"/>
        <v>0</v>
      </c>
      <c r="BD47">
        <f t="shared" si="50"/>
        <v>0</v>
      </c>
      <c r="BE47">
        <f t="shared" si="51"/>
        <v>0</v>
      </c>
      <c r="BF47">
        <f t="shared" si="52"/>
        <v>0</v>
      </c>
    </row>
    <row r="48" spans="31:58" ht="15.6" x14ac:dyDescent="0.3">
      <c r="AL48" s="3">
        <v>15</v>
      </c>
      <c r="AM48">
        <f t="shared" si="34"/>
        <v>0</v>
      </c>
      <c r="AN48">
        <f t="shared" si="35"/>
        <v>0</v>
      </c>
      <c r="AO48">
        <f t="shared" si="36"/>
        <v>0</v>
      </c>
      <c r="AP48">
        <f t="shared" si="37"/>
        <v>0</v>
      </c>
      <c r="AQ48">
        <f t="shared" si="38"/>
        <v>0</v>
      </c>
      <c r="AR48">
        <f t="shared" si="39"/>
        <v>0</v>
      </c>
      <c r="AS48">
        <f t="shared" si="40"/>
        <v>0</v>
      </c>
      <c r="AT48">
        <f t="shared" si="41"/>
        <v>0</v>
      </c>
      <c r="AU48">
        <f t="shared" si="42"/>
        <v>0</v>
      </c>
      <c r="AV48">
        <f t="shared" si="33"/>
        <v>0</v>
      </c>
      <c r="AW48">
        <f t="shared" si="43"/>
        <v>0</v>
      </c>
      <c r="AX48">
        <f t="shared" si="44"/>
        <v>0</v>
      </c>
      <c r="AY48">
        <f t="shared" si="45"/>
        <v>0</v>
      </c>
      <c r="AZ48">
        <f t="shared" si="46"/>
        <v>0</v>
      </c>
      <c r="BA48">
        <f t="shared" si="47"/>
        <v>0</v>
      </c>
      <c r="BB48">
        <f t="shared" si="48"/>
        <v>0</v>
      </c>
      <c r="BC48">
        <f t="shared" si="49"/>
        <v>-107.14172175511503</v>
      </c>
      <c r="BD48">
        <f t="shared" si="50"/>
        <v>-353.67113142719995</v>
      </c>
      <c r="BE48">
        <f t="shared" si="51"/>
        <v>0</v>
      </c>
      <c r="BF48">
        <f t="shared" si="52"/>
        <v>0</v>
      </c>
    </row>
    <row r="49" spans="31:58" ht="15.6" x14ac:dyDescent="0.3">
      <c r="AL49" s="3">
        <v>16</v>
      </c>
      <c r="AM49">
        <f t="shared" si="34"/>
        <v>0</v>
      </c>
      <c r="AN49">
        <f t="shared" si="35"/>
        <v>0</v>
      </c>
      <c r="AO49">
        <f t="shared" si="36"/>
        <v>0</v>
      </c>
      <c r="AP49">
        <f t="shared" si="37"/>
        <v>0</v>
      </c>
      <c r="AQ49">
        <f t="shared" si="38"/>
        <v>0</v>
      </c>
      <c r="AR49">
        <f t="shared" si="39"/>
        <v>0</v>
      </c>
      <c r="AS49">
        <f t="shared" si="40"/>
        <v>0</v>
      </c>
      <c r="AT49">
        <f t="shared" si="41"/>
        <v>0</v>
      </c>
      <c r="AU49">
        <f t="shared" si="42"/>
        <v>0</v>
      </c>
      <c r="AV49">
        <f t="shared" si="33"/>
        <v>0</v>
      </c>
      <c r="AW49">
        <f t="shared" si="43"/>
        <v>0</v>
      </c>
      <c r="AX49">
        <f t="shared" si="44"/>
        <v>0</v>
      </c>
      <c r="AY49">
        <f t="shared" si="45"/>
        <v>0</v>
      </c>
      <c r="AZ49">
        <f t="shared" si="46"/>
        <v>0</v>
      </c>
      <c r="BA49">
        <f t="shared" si="47"/>
        <v>0</v>
      </c>
      <c r="BB49">
        <f t="shared" si="48"/>
        <v>0</v>
      </c>
      <c r="BC49">
        <f t="shared" si="49"/>
        <v>-95.561312729579242</v>
      </c>
      <c r="BD49">
        <f t="shared" si="50"/>
        <v>-335.71981877040008</v>
      </c>
      <c r="BE49">
        <f t="shared" si="51"/>
        <v>0</v>
      </c>
      <c r="BF49">
        <f t="shared" si="52"/>
        <v>0</v>
      </c>
    </row>
    <row r="50" spans="31:58" ht="15.6" x14ac:dyDescent="0.3">
      <c r="AE50" s="116" t="s">
        <v>49</v>
      </c>
      <c r="AL50" s="3">
        <v>17</v>
      </c>
      <c r="AM50">
        <f t="shared" si="34"/>
        <v>0</v>
      </c>
      <c r="AN50">
        <f t="shared" si="35"/>
        <v>0</v>
      </c>
      <c r="AO50">
        <f t="shared" si="36"/>
        <v>0</v>
      </c>
      <c r="AP50">
        <f t="shared" si="37"/>
        <v>0</v>
      </c>
      <c r="AQ50">
        <f t="shared" si="38"/>
        <v>0</v>
      </c>
      <c r="AR50">
        <f t="shared" si="39"/>
        <v>0</v>
      </c>
      <c r="AS50">
        <f t="shared" si="40"/>
        <v>0</v>
      </c>
      <c r="AT50">
        <f t="shared" si="41"/>
        <v>0</v>
      </c>
      <c r="AU50">
        <f t="shared" si="42"/>
        <v>0</v>
      </c>
      <c r="AV50">
        <f t="shared" si="33"/>
        <v>0</v>
      </c>
      <c r="AW50">
        <f t="shared" si="43"/>
        <v>0</v>
      </c>
      <c r="AX50">
        <f t="shared" si="44"/>
        <v>0</v>
      </c>
      <c r="AY50">
        <f t="shared" si="45"/>
        <v>0</v>
      </c>
      <c r="AZ50">
        <f t="shared" si="46"/>
        <v>0</v>
      </c>
      <c r="BA50">
        <f t="shared" si="47"/>
        <v>0</v>
      </c>
      <c r="BB50">
        <f t="shared" si="48"/>
        <v>0</v>
      </c>
      <c r="BC50">
        <f t="shared" si="49"/>
        <v>-110.4007282802485</v>
      </c>
      <c r="BD50">
        <f t="shared" si="50"/>
        <v>-349.53005905680021</v>
      </c>
      <c r="BE50">
        <f t="shared" si="51"/>
        <v>0</v>
      </c>
      <c r="BF50">
        <f t="shared" si="52"/>
        <v>0</v>
      </c>
    </row>
    <row r="51" spans="31:58" ht="15.6" x14ac:dyDescent="0.3">
      <c r="AE51" s="116"/>
      <c r="AL51" s="3">
        <v>18</v>
      </c>
      <c r="AM51">
        <f t="shared" si="34"/>
        <v>0</v>
      </c>
      <c r="AN51">
        <f t="shared" si="35"/>
        <v>0</v>
      </c>
      <c r="AO51">
        <f t="shared" si="36"/>
        <v>0</v>
      </c>
      <c r="AP51">
        <f t="shared" si="37"/>
        <v>0</v>
      </c>
      <c r="AQ51">
        <f t="shared" si="38"/>
        <v>0</v>
      </c>
      <c r="AR51">
        <f t="shared" si="39"/>
        <v>0</v>
      </c>
      <c r="AS51">
        <f t="shared" si="40"/>
        <v>0</v>
      </c>
      <c r="AT51">
        <f t="shared" si="41"/>
        <v>0</v>
      </c>
      <c r="AU51">
        <f t="shared" si="42"/>
        <v>0</v>
      </c>
      <c r="AV51">
        <f t="shared" si="33"/>
        <v>0</v>
      </c>
      <c r="AW51">
        <f t="shared" si="43"/>
        <v>-94.533312502294947</v>
      </c>
      <c r="AX51">
        <f t="shared" si="44"/>
        <v>-197.64294017039998</v>
      </c>
      <c r="AY51">
        <f t="shared" si="45"/>
        <v>0</v>
      </c>
      <c r="AZ51">
        <f t="shared" si="46"/>
        <v>0</v>
      </c>
      <c r="BA51">
        <f t="shared" si="47"/>
        <v>0</v>
      </c>
      <c r="BB51">
        <f t="shared" si="48"/>
        <v>0</v>
      </c>
      <c r="BC51">
        <f t="shared" si="49"/>
        <v>0</v>
      </c>
      <c r="BD51">
        <f t="shared" si="50"/>
        <v>0</v>
      </c>
      <c r="BE51">
        <f t="shared" si="51"/>
        <v>0</v>
      </c>
      <c r="BF51">
        <f t="shared" si="52"/>
        <v>0</v>
      </c>
    </row>
    <row r="52" spans="31:58" ht="15.6" x14ac:dyDescent="0.3">
      <c r="AE52" s="116"/>
      <c r="AL52" s="3">
        <v>19</v>
      </c>
      <c r="AM52">
        <f t="shared" si="34"/>
        <v>0</v>
      </c>
      <c r="AN52">
        <f t="shared" si="35"/>
        <v>0</v>
      </c>
      <c r="AO52">
        <f t="shared" si="36"/>
        <v>0</v>
      </c>
      <c r="AP52">
        <f t="shared" si="37"/>
        <v>0</v>
      </c>
      <c r="AQ52">
        <f t="shared" si="38"/>
        <v>0</v>
      </c>
      <c r="AR52">
        <f t="shared" si="39"/>
        <v>0</v>
      </c>
      <c r="AS52">
        <f t="shared" si="40"/>
        <v>0</v>
      </c>
      <c r="AT52">
        <f t="shared" si="41"/>
        <v>0</v>
      </c>
      <c r="AU52">
        <f t="shared" si="42"/>
        <v>0</v>
      </c>
      <c r="AV52">
        <f t="shared" si="33"/>
        <v>0</v>
      </c>
      <c r="AW52">
        <f t="shared" si="43"/>
        <v>0</v>
      </c>
      <c r="AX52">
        <f t="shared" si="44"/>
        <v>0</v>
      </c>
      <c r="AY52">
        <f t="shared" si="45"/>
        <v>0</v>
      </c>
      <c r="AZ52">
        <f t="shared" si="46"/>
        <v>0</v>
      </c>
      <c r="BA52">
        <f t="shared" si="47"/>
        <v>0</v>
      </c>
      <c r="BB52">
        <f t="shared" si="48"/>
        <v>0</v>
      </c>
      <c r="BC52">
        <f t="shared" si="49"/>
        <v>-104.79527278289937</v>
      </c>
      <c r="BD52">
        <f t="shared" si="50"/>
        <v>-350.71333260000029</v>
      </c>
      <c r="BE52">
        <f t="shared" si="51"/>
        <v>0</v>
      </c>
      <c r="BF52">
        <f t="shared" si="52"/>
        <v>0</v>
      </c>
    </row>
    <row r="53" spans="31:58" ht="15.6" x14ac:dyDescent="0.3">
      <c r="AE53">
        <f>AM29</f>
        <v>55803.650707505542</v>
      </c>
      <c r="AL53" s="3">
        <v>20</v>
      </c>
      <c r="AM53">
        <f t="shared" si="34"/>
        <v>0</v>
      </c>
      <c r="AN53">
        <f t="shared" si="35"/>
        <v>0</v>
      </c>
      <c r="AO53">
        <f t="shared" si="36"/>
        <v>0</v>
      </c>
      <c r="AP53">
        <f t="shared" si="37"/>
        <v>0</v>
      </c>
      <c r="AQ53">
        <f t="shared" si="38"/>
        <v>0</v>
      </c>
      <c r="AR53">
        <f t="shared" si="39"/>
        <v>0</v>
      </c>
      <c r="AS53">
        <f t="shared" si="40"/>
        <v>0</v>
      </c>
      <c r="AT53">
        <f t="shared" si="41"/>
        <v>0</v>
      </c>
      <c r="AU53">
        <f t="shared" si="42"/>
        <v>0</v>
      </c>
      <c r="AV53">
        <f t="shared" si="33"/>
        <v>0</v>
      </c>
      <c r="AW53">
        <f t="shared" si="43"/>
        <v>0</v>
      </c>
      <c r="AX53">
        <f t="shared" si="44"/>
        <v>0</v>
      </c>
      <c r="AY53">
        <f t="shared" si="45"/>
        <v>0</v>
      </c>
      <c r="AZ53">
        <f t="shared" si="46"/>
        <v>0</v>
      </c>
      <c r="BA53">
        <f t="shared" si="47"/>
        <v>0</v>
      </c>
      <c r="BB53">
        <f t="shared" si="48"/>
        <v>0</v>
      </c>
      <c r="BC53">
        <f t="shared" si="49"/>
        <v>-105.87265507952158</v>
      </c>
      <c r="BD53">
        <f t="shared" si="50"/>
        <v>-346.9953196272001</v>
      </c>
      <c r="BE53">
        <f t="shared" si="51"/>
        <v>0</v>
      </c>
      <c r="BF53">
        <f t="shared" si="52"/>
        <v>0</v>
      </c>
    </row>
    <row r="56" spans="31:58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x14ac:dyDescent="0.3">
      <c r="AF58">
        <v>0</v>
      </c>
      <c r="AL58">
        <f>PI()/6*AF58</f>
        <v>0</v>
      </c>
      <c r="AM58">
        <f t="shared" ref="AM58:AM82" si="53">IF(I$4&gt;0,AM$31+$AK$3*COS($AL58),0)</f>
        <v>0</v>
      </c>
      <c r="AN58">
        <f t="shared" ref="AN58:AN82" si="54">IF(I$4&gt;0,AN$31+$AK$3*SIN($AL58),0)</f>
        <v>0</v>
      </c>
      <c r="AO58">
        <f t="shared" ref="AO58:AO82" si="55">IF(J$4&gt;0,AO$31+$AK$3*COS($AL58),0)</f>
        <v>147.64770128674414</v>
      </c>
      <c r="AP58">
        <f t="shared" ref="AP58:AP82" si="56">IF(J$4&gt;0,AP$31+$AK$3*SIN($AL58),0)</f>
        <v>-39.46496579356851</v>
      </c>
      <c r="AQ58">
        <f t="shared" ref="AQ58:AQ82" si="57">IF(K$4&gt;0,AQ$31+$AK$3*COS($AL58),0)</f>
        <v>183.98254493108882</v>
      </c>
      <c r="AR58">
        <f t="shared" ref="AR58:AR82" si="58">IF(K$4&gt;0,AR$31+$AK$3*SIN($AL58),0)</f>
        <v>104.60226868317974</v>
      </c>
      <c r="AS58">
        <f t="shared" ref="AS58:AS82" si="59">IF(L$4&gt;0,AS$31+$AK$3*COS($AL58),0)</f>
        <v>0</v>
      </c>
      <c r="AT58">
        <f t="shared" ref="AT58:AT82" si="60">IF(L$4&gt;0,AT$31+$AK$3*SIN($AL58),0)</f>
        <v>0</v>
      </c>
      <c r="AU58">
        <f t="shared" ref="AU58:AU82" si="61">IF(M$4&gt;0,AU$31+$AK$3*COS($AL58),0)</f>
        <v>0</v>
      </c>
      <c r="AV58">
        <f t="shared" ref="AV58:AV82" si="62">IF(M$4&gt;0,AV$31+$AK$3*SIN($AL58),0)</f>
        <v>0</v>
      </c>
      <c r="AW58">
        <f t="shared" ref="AW58:AW82" si="63">IF(N$4&gt;0,AW$31+$AK$3*COS($AL58),0)</f>
        <v>-39.064391995579527</v>
      </c>
      <c r="AX58">
        <f t="shared" ref="AX58:AX82" si="64">IF(N$4&gt;0,AX$31+$AK$3*SIN($AL58),0)</f>
        <v>-160.75865500331156</v>
      </c>
      <c r="AY58">
        <f t="shared" ref="AY58:AY82" si="65">IF(O$4&gt;0,AY$31+$AK$3*COS($AL58),0)</f>
        <v>279.64391297033404</v>
      </c>
      <c r="AZ58">
        <f t="shared" ref="AZ58:AZ82" si="66">IF(O$4&gt;0,AZ$31+$AK$3*SIN($AL58),0)</f>
        <v>282.45049400038414</v>
      </c>
      <c r="BA58">
        <f t="shared" ref="BA58:BA82" si="67">IF(P$4&gt;0,BA$31+$AK$3*COS($AL58),0)</f>
        <v>212.73939133178717</v>
      </c>
      <c r="BB58">
        <f t="shared" ref="BB58:BB82" si="68">IF(P$4&gt;0,BB$31+$AK$3*SIN($AL58),0)</f>
        <v>19.447364764306133</v>
      </c>
      <c r="BC58">
        <f t="shared" ref="BC58:BC82" si="69">IF(Q$4&gt;0,BC$31+$AK$3*COS($AL58),0)</f>
        <v>-65.867674060357785</v>
      </c>
      <c r="BD58">
        <f t="shared" ref="BD58:BD82" si="70">IF(Q$4&gt;0,BD$31+$AK$3*SIN($AL58),0)</f>
        <v>-347.00018503862708</v>
      </c>
      <c r="BE58">
        <f t="shared" ref="BE58:BE82" si="71">IF(R$4&gt;0,BE$31+$AK$3*COS($AL58),0)</f>
        <v>0</v>
      </c>
      <c r="BF58">
        <f t="shared" ref="BF58:BF82" si="72">IF(R$4&gt;0,BF$31+$AK$3*SIN($AL58),0)</f>
        <v>0</v>
      </c>
    </row>
    <row r="59" spans="31:58" x14ac:dyDescent="0.3">
      <c r="AF59">
        <v>0.5</v>
      </c>
      <c r="AL59">
        <f t="shared" ref="AL59:AL82" si="73">PI()/6*AF59</f>
        <v>0.26179938779914941</v>
      </c>
      <c r="AM59">
        <f t="shared" si="53"/>
        <v>0</v>
      </c>
      <c r="AN59">
        <f t="shared" si="54"/>
        <v>0</v>
      </c>
      <c r="AO59">
        <f t="shared" si="55"/>
        <v>146.28473433830686</v>
      </c>
      <c r="AP59">
        <f t="shared" si="56"/>
        <v>-29.11220398946768</v>
      </c>
      <c r="AQ59">
        <f t="shared" si="57"/>
        <v>182.61957798265155</v>
      </c>
      <c r="AR59">
        <f t="shared" si="58"/>
        <v>114.95503048728057</v>
      </c>
      <c r="AS59">
        <f t="shared" si="59"/>
        <v>0</v>
      </c>
      <c r="AT59">
        <f t="shared" si="60"/>
        <v>0</v>
      </c>
      <c r="AU59">
        <f t="shared" si="61"/>
        <v>0</v>
      </c>
      <c r="AV59">
        <f t="shared" si="62"/>
        <v>0</v>
      </c>
      <c r="AW59">
        <f t="shared" si="63"/>
        <v>-40.427358944016795</v>
      </c>
      <c r="AX59">
        <f t="shared" si="64"/>
        <v>-150.40589319921074</v>
      </c>
      <c r="AY59">
        <f t="shared" si="65"/>
        <v>278.2809460218968</v>
      </c>
      <c r="AZ59">
        <f t="shared" si="66"/>
        <v>292.80325580448499</v>
      </c>
      <c r="BA59">
        <f t="shared" si="67"/>
        <v>211.3764243833499</v>
      </c>
      <c r="BB59">
        <f t="shared" si="68"/>
        <v>29.800126568406963</v>
      </c>
      <c r="BC59">
        <f t="shared" si="69"/>
        <v>-67.230641008795061</v>
      </c>
      <c r="BD59">
        <f t="shared" si="70"/>
        <v>-336.64742323452623</v>
      </c>
      <c r="BE59">
        <f t="shared" si="71"/>
        <v>0</v>
      </c>
      <c r="BF59">
        <f t="shared" si="72"/>
        <v>0</v>
      </c>
    </row>
    <row r="60" spans="31:58" x14ac:dyDescent="0.3">
      <c r="AF60">
        <v>1</v>
      </c>
      <c r="AL60">
        <f t="shared" si="73"/>
        <v>0.52359877559829882</v>
      </c>
      <c r="AM60">
        <f t="shared" si="53"/>
        <v>0</v>
      </c>
      <c r="AN60">
        <f t="shared" si="54"/>
        <v>0</v>
      </c>
      <c r="AO60">
        <f t="shared" si="55"/>
        <v>142.28871743812169</v>
      </c>
      <c r="AP60">
        <f t="shared" si="56"/>
        <v>-19.464965793568513</v>
      </c>
      <c r="AQ60">
        <f t="shared" si="57"/>
        <v>178.62356108246638</v>
      </c>
      <c r="AR60">
        <f t="shared" si="58"/>
        <v>124.60226868317974</v>
      </c>
      <c r="AS60">
        <f t="shared" si="59"/>
        <v>0</v>
      </c>
      <c r="AT60">
        <f t="shared" si="60"/>
        <v>0</v>
      </c>
      <c r="AU60">
        <f t="shared" si="61"/>
        <v>0</v>
      </c>
      <c r="AV60">
        <f t="shared" si="62"/>
        <v>0</v>
      </c>
      <c r="AW60">
        <f t="shared" si="63"/>
        <v>-44.423375844201978</v>
      </c>
      <c r="AX60">
        <f t="shared" si="64"/>
        <v>-140.75865500331156</v>
      </c>
      <c r="AY60">
        <f t="shared" si="65"/>
        <v>274.28492912171157</v>
      </c>
      <c r="AZ60">
        <f t="shared" si="66"/>
        <v>302.45049400038414</v>
      </c>
      <c r="BA60">
        <f t="shared" si="67"/>
        <v>207.38040748316473</v>
      </c>
      <c r="BB60">
        <f t="shared" si="68"/>
        <v>39.44736476430613</v>
      </c>
      <c r="BC60">
        <f t="shared" si="69"/>
        <v>-71.226657908980229</v>
      </c>
      <c r="BD60">
        <f t="shared" si="70"/>
        <v>-327.00018503862708</v>
      </c>
      <c r="BE60">
        <f t="shared" si="71"/>
        <v>0</v>
      </c>
      <c r="BF60">
        <f t="shared" si="72"/>
        <v>0</v>
      </c>
    </row>
    <row r="61" spans="31:58" x14ac:dyDescent="0.3">
      <c r="AF61">
        <v>1.5</v>
      </c>
      <c r="AL61">
        <f t="shared" si="73"/>
        <v>0.78539816339744828</v>
      </c>
      <c r="AM61">
        <f t="shared" si="53"/>
        <v>0</v>
      </c>
      <c r="AN61">
        <f t="shared" si="54"/>
        <v>0</v>
      </c>
      <c r="AO61">
        <f t="shared" si="55"/>
        <v>135.93197253420604</v>
      </c>
      <c r="AP61">
        <f t="shared" si="56"/>
        <v>-11.180694546106611</v>
      </c>
      <c r="AQ61">
        <f t="shared" si="57"/>
        <v>172.26681617855073</v>
      </c>
      <c r="AR61">
        <f t="shared" si="58"/>
        <v>132.88653993064165</v>
      </c>
      <c r="AS61">
        <f t="shared" si="59"/>
        <v>0</v>
      </c>
      <c r="AT61">
        <f t="shared" si="60"/>
        <v>0</v>
      </c>
      <c r="AU61">
        <f t="shared" si="61"/>
        <v>0</v>
      </c>
      <c r="AV61">
        <f t="shared" si="62"/>
        <v>0</v>
      </c>
      <c r="AW61">
        <f t="shared" si="63"/>
        <v>-50.780120748117625</v>
      </c>
      <c r="AX61">
        <f t="shared" si="64"/>
        <v>-132.47438375584966</v>
      </c>
      <c r="AY61">
        <f t="shared" si="65"/>
        <v>267.92818421779594</v>
      </c>
      <c r="AZ61">
        <f t="shared" si="66"/>
        <v>310.73476524784604</v>
      </c>
      <c r="BA61">
        <f t="shared" si="67"/>
        <v>201.02366257924908</v>
      </c>
      <c r="BB61">
        <f t="shared" si="68"/>
        <v>47.731636011768032</v>
      </c>
      <c r="BC61">
        <f t="shared" si="69"/>
        <v>-77.583402812895883</v>
      </c>
      <c r="BD61">
        <f t="shared" si="70"/>
        <v>-318.71591379116518</v>
      </c>
      <c r="BE61">
        <f t="shared" si="71"/>
        <v>0</v>
      </c>
      <c r="BF61">
        <f t="shared" si="72"/>
        <v>0</v>
      </c>
    </row>
    <row r="62" spans="31:58" x14ac:dyDescent="0.3">
      <c r="AF62">
        <v>2</v>
      </c>
      <c r="AL62">
        <f t="shared" si="73"/>
        <v>1.0471975511965976</v>
      </c>
      <c r="AM62">
        <f t="shared" si="53"/>
        <v>0</v>
      </c>
      <c r="AN62">
        <f t="shared" si="54"/>
        <v>0</v>
      </c>
      <c r="AO62">
        <f t="shared" si="55"/>
        <v>127.64770128674414</v>
      </c>
      <c r="AP62">
        <f t="shared" si="56"/>
        <v>-4.8239496421909678</v>
      </c>
      <c r="AQ62">
        <f t="shared" si="57"/>
        <v>163.98254493108882</v>
      </c>
      <c r="AR62">
        <f t="shared" si="58"/>
        <v>139.2432848345573</v>
      </c>
      <c r="AS62">
        <f t="shared" si="59"/>
        <v>0</v>
      </c>
      <c r="AT62">
        <f t="shared" si="60"/>
        <v>0</v>
      </c>
      <c r="AU62">
        <f t="shared" si="61"/>
        <v>0</v>
      </c>
      <c r="AV62">
        <f t="shared" si="62"/>
        <v>0</v>
      </c>
      <c r="AW62">
        <f t="shared" si="63"/>
        <v>-59.064391995579527</v>
      </c>
      <c r="AX62">
        <f t="shared" si="64"/>
        <v>-126.11763885193402</v>
      </c>
      <c r="AY62">
        <f t="shared" si="65"/>
        <v>259.64391297033404</v>
      </c>
      <c r="AZ62">
        <f t="shared" si="66"/>
        <v>317.09151015176167</v>
      </c>
      <c r="BA62">
        <f t="shared" si="67"/>
        <v>192.73939133178717</v>
      </c>
      <c r="BB62">
        <f t="shared" si="68"/>
        <v>54.088380915683672</v>
      </c>
      <c r="BC62">
        <f t="shared" si="69"/>
        <v>-85.867674060357785</v>
      </c>
      <c r="BD62">
        <f t="shared" si="70"/>
        <v>-312.35916888724955</v>
      </c>
      <c r="BE62">
        <f t="shared" si="71"/>
        <v>0</v>
      </c>
      <c r="BF62">
        <f t="shared" si="72"/>
        <v>0</v>
      </c>
    </row>
    <row r="63" spans="31:58" x14ac:dyDescent="0.3">
      <c r="AF63">
        <v>2.5</v>
      </c>
      <c r="AL63">
        <f t="shared" si="73"/>
        <v>1.308996938995747</v>
      </c>
      <c r="AM63">
        <f t="shared" si="53"/>
        <v>0</v>
      </c>
      <c r="AN63">
        <f t="shared" si="54"/>
        <v>0</v>
      </c>
      <c r="AO63">
        <f t="shared" si="55"/>
        <v>118.00046309084497</v>
      </c>
      <c r="AP63">
        <f t="shared" si="56"/>
        <v>-0.82793274200578537</v>
      </c>
      <c r="AQ63">
        <f t="shared" si="57"/>
        <v>154.33530673518968</v>
      </c>
      <c r="AR63">
        <f t="shared" si="58"/>
        <v>143.23930173474247</v>
      </c>
      <c r="AS63">
        <f t="shared" si="59"/>
        <v>0</v>
      </c>
      <c r="AT63">
        <f t="shared" si="60"/>
        <v>0</v>
      </c>
      <c r="AU63">
        <f t="shared" si="61"/>
        <v>0</v>
      </c>
      <c r="AV63">
        <f t="shared" si="62"/>
        <v>0</v>
      </c>
      <c r="AW63">
        <f t="shared" si="63"/>
        <v>-68.71163019147869</v>
      </c>
      <c r="AX63">
        <f t="shared" si="64"/>
        <v>-122.12162195174884</v>
      </c>
      <c r="AY63">
        <f t="shared" si="65"/>
        <v>249.99667477443489</v>
      </c>
      <c r="AZ63">
        <f t="shared" si="66"/>
        <v>321.08752705194684</v>
      </c>
      <c r="BA63">
        <f t="shared" si="67"/>
        <v>183.09215313588803</v>
      </c>
      <c r="BB63">
        <f t="shared" si="68"/>
        <v>58.084397815868854</v>
      </c>
      <c r="BC63">
        <f t="shared" si="69"/>
        <v>-95.514912256256949</v>
      </c>
      <c r="BD63">
        <f t="shared" si="70"/>
        <v>-308.36315198706438</v>
      </c>
      <c r="BE63">
        <f t="shared" si="71"/>
        <v>0</v>
      </c>
      <c r="BF63">
        <f t="shared" si="72"/>
        <v>0</v>
      </c>
    </row>
    <row r="64" spans="31:58" x14ac:dyDescent="0.3">
      <c r="AF64">
        <v>3</v>
      </c>
      <c r="AL64">
        <f t="shared" si="73"/>
        <v>1.5707963267948966</v>
      </c>
      <c r="AM64">
        <f t="shared" si="53"/>
        <v>0</v>
      </c>
      <c r="AN64">
        <f t="shared" si="54"/>
        <v>0</v>
      </c>
      <c r="AO64">
        <f t="shared" si="55"/>
        <v>107.64770128674414</v>
      </c>
      <c r="AP64">
        <f t="shared" si="56"/>
        <v>0.53503420643149013</v>
      </c>
      <c r="AQ64">
        <f t="shared" si="57"/>
        <v>143.98254493108882</v>
      </c>
      <c r="AR64">
        <f t="shared" si="58"/>
        <v>144.60226868317974</v>
      </c>
      <c r="AS64">
        <f t="shared" si="59"/>
        <v>0</v>
      </c>
      <c r="AT64">
        <f t="shared" si="60"/>
        <v>0</v>
      </c>
      <c r="AU64">
        <f t="shared" si="61"/>
        <v>0</v>
      </c>
      <c r="AV64">
        <f t="shared" si="62"/>
        <v>0</v>
      </c>
      <c r="AW64">
        <f t="shared" si="63"/>
        <v>-79.064391995579527</v>
      </c>
      <c r="AX64">
        <f t="shared" si="64"/>
        <v>-120.75865500331156</v>
      </c>
      <c r="AY64">
        <f t="shared" si="65"/>
        <v>239.64391297033404</v>
      </c>
      <c r="AZ64">
        <f t="shared" si="66"/>
        <v>322.45049400038414</v>
      </c>
      <c r="BA64">
        <f t="shared" si="67"/>
        <v>172.73939133178717</v>
      </c>
      <c r="BB64">
        <f t="shared" si="68"/>
        <v>59.44736476430613</v>
      </c>
      <c r="BC64">
        <f t="shared" si="69"/>
        <v>-105.86767406035779</v>
      </c>
      <c r="BD64">
        <f t="shared" si="70"/>
        <v>-307.00018503862708</v>
      </c>
      <c r="BE64">
        <f t="shared" si="71"/>
        <v>0</v>
      </c>
      <c r="BF64">
        <f t="shared" si="72"/>
        <v>0</v>
      </c>
    </row>
    <row r="65" spans="32:58" x14ac:dyDescent="0.3">
      <c r="AF65">
        <v>3.5</v>
      </c>
      <c r="AL65">
        <f t="shared" si="73"/>
        <v>1.8325957145940459</v>
      </c>
      <c r="AM65">
        <f t="shared" si="53"/>
        <v>0</v>
      </c>
      <c r="AN65">
        <f t="shared" si="54"/>
        <v>0</v>
      </c>
      <c r="AO65">
        <f t="shared" si="55"/>
        <v>97.294939482643315</v>
      </c>
      <c r="AP65">
        <f t="shared" si="56"/>
        <v>-0.82793274200577827</v>
      </c>
      <c r="AQ65">
        <f t="shared" si="57"/>
        <v>133.629783126988</v>
      </c>
      <c r="AR65">
        <f t="shared" si="58"/>
        <v>143.23930173474247</v>
      </c>
      <c r="AS65">
        <f t="shared" si="59"/>
        <v>0</v>
      </c>
      <c r="AT65">
        <f t="shared" si="60"/>
        <v>0</v>
      </c>
      <c r="AU65">
        <f t="shared" si="61"/>
        <v>0</v>
      </c>
      <c r="AV65">
        <f t="shared" si="62"/>
        <v>0</v>
      </c>
      <c r="AW65">
        <f t="shared" si="63"/>
        <v>-89.417153799680349</v>
      </c>
      <c r="AX65">
        <f t="shared" si="64"/>
        <v>-122.12162195174884</v>
      </c>
      <c r="AY65">
        <f t="shared" si="65"/>
        <v>229.29115116623322</v>
      </c>
      <c r="AZ65">
        <f t="shared" si="66"/>
        <v>321.08752705194689</v>
      </c>
      <c r="BA65">
        <f t="shared" si="67"/>
        <v>162.38662952768635</v>
      </c>
      <c r="BB65">
        <f t="shared" si="68"/>
        <v>58.084397815868869</v>
      </c>
      <c r="BC65">
        <f t="shared" si="69"/>
        <v>-116.22043586445861</v>
      </c>
      <c r="BD65">
        <f t="shared" si="70"/>
        <v>-308.36315198706433</v>
      </c>
      <c r="BE65">
        <f t="shared" si="71"/>
        <v>0</v>
      </c>
      <c r="BF65">
        <f t="shared" si="72"/>
        <v>0</v>
      </c>
    </row>
    <row r="66" spans="32:58" x14ac:dyDescent="0.3">
      <c r="AF66">
        <v>4</v>
      </c>
      <c r="AL66">
        <f t="shared" si="73"/>
        <v>2.0943951023931953</v>
      </c>
      <c r="AM66">
        <f t="shared" si="53"/>
        <v>0</v>
      </c>
      <c r="AN66">
        <f t="shared" si="54"/>
        <v>0</v>
      </c>
      <c r="AO66">
        <f t="shared" si="55"/>
        <v>87.647701286744137</v>
      </c>
      <c r="AP66">
        <f t="shared" si="56"/>
        <v>-4.8239496421909607</v>
      </c>
      <c r="AQ66">
        <f t="shared" si="57"/>
        <v>123.98254493108882</v>
      </c>
      <c r="AR66">
        <f t="shared" si="58"/>
        <v>139.2432848345573</v>
      </c>
      <c r="AS66">
        <f t="shared" si="59"/>
        <v>0</v>
      </c>
      <c r="AT66">
        <f t="shared" si="60"/>
        <v>0</v>
      </c>
      <c r="AU66">
        <f t="shared" si="61"/>
        <v>0</v>
      </c>
      <c r="AV66">
        <f t="shared" si="62"/>
        <v>0</v>
      </c>
      <c r="AW66">
        <f t="shared" si="63"/>
        <v>-99.064391995579513</v>
      </c>
      <c r="AX66">
        <f t="shared" si="64"/>
        <v>-126.117638851934</v>
      </c>
      <c r="AY66">
        <f t="shared" si="65"/>
        <v>219.64391297033404</v>
      </c>
      <c r="AZ66">
        <f t="shared" si="66"/>
        <v>317.09151015176167</v>
      </c>
      <c r="BA66">
        <f t="shared" si="67"/>
        <v>152.73939133178717</v>
      </c>
      <c r="BB66">
        <f t="shared" si="68"/>
        <v>54.088380915683686</v>
      </c>
      <c r="BC66">
        <f t="shared" si="69"/>
        <v>-125.86767406035779</v>
      </c>
      <c r="BD66">
        <f t="shared" si="70"/>
        <v>-312.35916888724955</v>
      </c>
      <c r="BE66">
        <f t="shared" si="71"/>
        <v>0</v>
      </c>
      <c r="BF66">
        <f t="shared" si="72"/>
        <v>0</v>
      </c>
    </row>
    <row r="67" spans="32:58" x14ac:dyDescent="0.3">
      <c r="AF67">
        <v>4.5</v>
      </c>
      <c r="AL67">
        <f t="shared" si="73"/>
        <v>2.3561944901923448</v>
      </c>
      <c r="AM67">
        <f t="shared" si="53"/>
        <v>0</v>
      </c>
      <c r="AN67">
        <f t="shared" si="54"/>
        <v>0</v>
      </c>
      <c r="AO67">
        <f t="shared" si="55"/>
        <v>79.363430039282235</v>
      </c>
      <c r="AP67">
        <f t="shared" si="56"/>
        <v>-11.180694546106608</v>
      </c>
      <c r="AQ67">
        <f t="shared" si="57"/>
        <v>115.69827368362692</v>
      </c>
      <c r="AR67">
        <f t="shared" si="58"/>
        <v>132.88653993064165</v>
      </c>
      <c r="AS67">
        <f t="shared" si="59"/>
        <v>0</v>
      </c>
      <c r="AT67">
        <f t="shared" si="60"/>
        <v>0</v>
      </c>
      <c r="AU67">
        <f t="shared" si="61"/>
        <v>0</v>
      </c>
      <c r="AV67">
        <f t="shared" si="62"/>
        <v>0</v>
      </c>
      <c r="AW67">
        <f t="shared" si="63"/>
        <v>-107.34866324304143</v>
      </c>
      <c r="AX67">
        <f t="shared" si="64"/>
        <v>-132.47438375584966</v>
      </c>
      <c r="AY67">
        <f t="shared" si="65"/>
        <v>211.35964172287214</v>
      </c>
      <c r="AZ67">
        <f t="shared" si="66"/>
        <v>310.73476524784604</v>
      </c>
      <c r="BA67">
        <f t="shared" si="67"/>
        <v>144.45512008432527</v>
      </c>
      <c r="BB67">
        <f t="shared" si="68"/>
        <v>47.731636011768032</v>
      </c>
      <c r="BC67">
        <f t="shared" si="69"/>
        <v>-134.15194530781969</v>
      </c>
      <c r="BD67">
        <f t="shared" si="70"/>
        <v>-318.71591379116518</v>
      </c>
      <c r="BE67">
        <f t="shared" si="71"/>
        <v>0</v>
      </c>
      <c r="BF67">
        <f t="shared" si="72"/>
        <v>0</v>
      </c>
    </row>
    <row r="68" spans="32:58" x14ac:dyDescent="0.3">
      <c r="AF68">
        <v>5</v>
      </c>
      <c r="AL68">
        <f t="shared" si="73"/>
        <v>2.617993877991494</v>
      </c>
      <c r="AM68">
        <f t="shared" si="53"/>
        <v>0</v>
      </c>
      <c r="AN68">
        <f t="shared" si="54"/>
        <v>0</v>
      </c>
      <c r="AO68">
        <f t="shared" si="55"/>
        <v>73.006685135366595</v>
      </c>
      <c r="AP68">
        <f t="shared" si="56"/>
        <v>-19.464965793568496</v>
      </c>
      <c r="AQ68">
        <f t="shared" si="57"/>
        <v>109.34152877971128</v>
      </c>
      <c r="AR68">
        <f t="shared" si="58"/>
        <v>124.60226868317976</v>
      </c>
      <c r="AS68">
        <f t="shared" si="59"/>
        <v>0</v>
      </c>
      <c r="AT68">
        <f t="shared" si="60"/>
        <v>0</v>
      </c>
      <c r="AU68">
        <f t="shared" si="61"/>
        <v>0</v>
      </c>
      <c r="AV68">
        <f t="shared" si="62"/>
        <v>0</v>
      </c>
      <c r="AW68">
        <f t="shared" si="63"/>
        <v>-113.70540814695707</v>
      </c>
      <c r="AX68">
        <f t="shared" si="64"/>
        <v>-140.75865500331156</v>
      </c>
      <c r="AY68">
        <f t="shared" si="65"/>
        <v>205.00289681895651</v>
      </c>
      <c r="AZ68">
        <f t="shared" si="66"/>
        <v>302.45049400038414</v>
      </c>
      <c r="BA68">
        <f t="shared" si="67"/>
        <v>138.09837518040962</v>
      </c>
      <c r="BB68">
        <f t="shared" si="68"/>
        <v>39.447364764306144</v>
      </c>
      <c r="BC68">
        <f t="shared" si="69"/>
        <v>-140.50869021173531</v>
      </c>
      <c r="BD68">
        <f t="shared" si="70"/>
        <v>-327.00018503862708</v>
      </c>
      <c r="BE68">
        <f t="shared" si="71"/>
        <v>0</v>
      </c>
      <c r="BF68">
        <f t="shared" si="72"/>
        <v>0</v>
      </c>
    </row>
    <row r="69" spans="32:58" x14ac:dyDescent="0.3">
      <c r="AF69">
        <v>5.5</v>
      </c>
      <c r="AL69">
        <f t="shared" si="73"/>
        <v>2.8797932657906435</v>
      </c>
      <c r="AM69">
        <f t="shared" si="53"/>
        <v>0</v>
      </c>
      <c r="AN69">
        <f t="shared" si="54"/>
        <v>0</v>
      </c>
      <c r="AO69">
        <f t="shared" si="55"/>
        <v>69.010668235181413</v>
      </c>
      <c r="AP69">
        <f t="shared" si="56"/>
        <v>-29.11220398946767</v>
      </c>
      <c r="AQ69">
        <f t="shared" si="57"/>
        <v>105.3455118795261</v>
      </c>
      <c r="AR69">
        <f t="shared" si="58"/>
        <v>114.95503048728058</v>
      </c>
      <c r="AS69">
        <f t="shared" si="59"/>
        <v>0</v>
      </c>
      <c r="AT69">
        <f t="shared" si="60"/>
        <v>0</v>
      </c>
      <c r="AU69">
        <f t="shared" si="61"/>
        <v>0</v>
      </c>
      <c r="AV69">
        <f t="shared" si="62"/>
        <v>0</v>
      </c>
      <c r="AW69">
        <f t="shared" si="63"/>
        <v>-117.70142504714225</v>
      </c>
      <c r="AX69">
        <f t="shared" si="64"/>
        <v>-150.40589319921071</v>
      </c>
      <c r="AY69">
        <f t="shared" si="65"/>
        <v>201.00687991877132</v>
      </c>
      <c r="AZ69">
        <f t="shared" si="66"/>
        <v>292.80325580448499</v>
      </c>
      <c r="BA69">
        <f t="shared" si="67"/>
        <v>134.10235828022445</v>
      </c>
      <c r="BB69">
        <f t="shared" si="68"/>
        <v>29.800126568406974</v>
      </c>
      <c r="BC69">
        <f t="shared" si="69"/>
        <v>-144.50470711192051</v>
      </c>
      <c r="BD69">
        <f t="shared" si="70"/>
        <v>-336.64742323452623</v>
      </c>
      <c r="BE69">
        <f t="shared" si="71"/>
        <v>0</v>
      </c>
      <c r="BF69">
        <f t="shared" si="72"/>
        <v>0</v>
      </c>
    </row>
    <row r="70" spans="32:58" x14ac:dyDescent="0.3">
      <c r="AF70">
        <v>6</v>
      </c>
      <c r="AL70">
        <f t="shared" si="73"/>
        <v>3.1415926535897931</v>
      </c>
      <c r="AM70">
        <f t="shared" si="53"/>
        <v>0</v>
      </c>
      <c r="AN70">
        <f t="shared" si="54"/>
        <v>0</v>
      </c>
      <c r="AO70">
        <f t="shared" si="55"/>
        <v>67.647701286744137</v>
      </c>
      <c r="AP70">
        <f t="shared" si="56"/>
        <v>-39.464965793568503</v>
      </c>
      <c r="AQ70">
        <f t="shared" si="57"/>
        <v>103.98254493108882</v>
      </c>
      <c r="AR70">
        <f t="shared" si="58"/>
        <v>104.60226868317974</v>
      </c>
      <c r="AS70">
        <f t="shared" si="59"/>
        <v>0</v>
      </c>
      <c r="AT70">
        <f t="shared" si="60"/>
        <v>0</v>
      </c>
      <c r="AU70">
        <f t="shared" si="61"/>
        <v>0</v>
      </c>
      <c r="AV70">
        <f t="shared" si="62"/>
        <v>0</v>
      </c>
      <c r="AW70">
        <f t="shared" si="63"/>
        <v>-119.06439199557953</v>
      </c>
      <c r="AX70">
        <f t="shared" si="64"/>
        <v>-160.75865500331156</v>
      </c>
      <c r="AY70">
        <f t="shared" si="65"/>
        <v>199.64391297033404</v>
      </c>
      <c r="AZ70">
        <f t="shared" si="66"/>
        <v>282.45049400038414</v>
      </c>
      <c r="BA70">
        <f t="shared" si="67"/>
        <v>132.73939133178717</v>
      </c>
      <c r="BB70">
        <f t="shared" si="68"/>
        <v>19.447364764306137</v>
      </c>
      <c r="BC70">
        <f t="shared" si="69"/>
        <v>-145.86767406035779</v>
      </c>
      <c r="BD70">
        <f t="shared" si="70"/>
        <v>-347.00018503862708</v>
      </c>
      <c r="BE70">
        <f t="shared" si="71"/>
        <v>0</v>
      </c>
      <c r="BF70">
        <f t="shared" si="72"/>
        <v>0</v>
      </c>
    </row>
    <row r="71" spans="32:58" x14ac:dyDescent="0.3">
      <c r="AF71">
        <v>6.5</v>
      </c>
      <c r="AL71">
        <f t="shared" si="73"/>
        <v>3.4033920413889422</v>
      </c>
      <c r="AM71">
        <f t="shared" si="53"/>
        <v>0</v>
      </c>
      <c r="AN71">
        <f t="shared" si="54"/>
        <v>0</v>
      </c>
      <c r="AO71">
        <f t="shared" si="55"/>
        <v>69.010668235181399</v>
      </c>
      <c r="AP71">
        <f t="shared" si="56"/>
        <v>-49.817727597669325</v>
      </c>
      <c r="AQ71">
        <f t="shared" si="57"/>
        <v>105.34551187952609</v>
      </c>
      <c r="AR71">
        <f t="shared" si="58"/>
        <v>94.249506879078936</v>
      </c>
      <c r="AS71">
        <f t="shared" si="59"/>
        <v>0</v>
      </c>
      <c r="AT71">
        <f t="shared" si="60"/>
        <v>0</v>
      </c>
      <c r="AU71">
        <f t="shared" si="61"/>
        <v>0</v>
      </c>
      <c r="AV71">
        <f t="shared" si="62"/>
        <v>0</v>
      </c>
      <c r="AW71">
        <f t="shared" si="63"/>
        <v>-117.70142504714227</v>
      </c>
      <c r="AX71">
        <f t="shared" si="64"/>
        <v>-171.11141680741238</v>
      </c>
      <c r="AY71">
        <f t="shared" si="65"/>
        <v>201.00687991877129</v>
      </c>
      <c r="AZ71">
        <f t="shared" si="66"/>
        <v>272.09773219628335</v>
      </c>
      <c r="BA71">
        <f t="shared" si="67"/>
        <v>134.10235828022445</v>
      </c>
      <c r="BB71">
        <f t="shared" si="68"/>
        <v>9.0946029602053198</v>
      </c>
      <c r="BC71">
        <f t="shared" si="69"/>
        <v>-144.50470711192054</v>
      </c>
      <c r="BD71">
        <f t="shared" si="70"/>
        <v>-357.35294684272787</v>
      </c>
      <c r="BE71">
        <f t="shared" si="71"/>
        <v>0</v>
      </c>
      <c r="BF71">
        <f t="shared" si="72"/>
        <v>0</v>
      </c>
    </row>
    <row r="72" spans="32:58" x14ac:dyDescent="0.3">
      <c r="AF72">
        <v>7</v>
      </c>
      <c r="AL72">
        <f t="shared" si="73"/>
        <v>3.6651914291880918</v>
      </c>
      <c r="AM72">
        <f t="shared" si="53"/>
        <v>0</v>
      </c>
      <c r="AN72">
        <f t="shared" si="54"/>
        <v>0</v>
      </c>
      <c r="AO72">
        <f t="shared" si="55"/>
        <v>73.006685135366581</v>
      </c>
      <c r="AP72">
        <f t="shared" si="56"/>
        <v>-59.464965793568496</v>
      </c>
      <c r="AQ72">
        <f t="shared" si="57"/>
        <v>109.34152877971127</v>
      </c>
      <c r="AR72">
        <f t="shared" si="58"/>
        <v>84.602268683179759</v>
      </c>
      <c r="AS72">
        <f t="shared" si="59"/>
        <v>0</v>
      </c>
      <c r="AT72">
        <f t="shared" si="60"/>
        <v>0</v>
      </c>
      <c r="AU72">
        <f t="shared" si="61"/>
        <v>0</v>
      </c>
      <c r="AV72">
        <f t="shared" si="62"/>
        <v>0</v>
      </c>
      <c r="AW72">
        <f t="shared" si="63"/>
        <v>-113.70540814695708</v>
      </c>
      <c r="AX72">
        <f t="shared" si="64"/>
        <v>-180.75865500331156</v>
      </c>
      <c r="AY72">
        <f t="shared" si="65"/>
        <v>205.00289681895649</v>
      </c>
      <c r="AZ72">
        <f t="shared" si="66"/>
        <v>262.45049400038414</v>
      </c>
      <c r="BA72">
        <f t="shared" si="67"/>
        <v>138.09837518040962</v>
      </c>
      <c r="BB72">
        <f t="shared" si="68"/>
        <v>-0.55263523569385598</v>
      </c>
      <c r="BC72">
        <f t="shared" si="69"/>
        <v>-140.50869021173534</v>
      </c>
      <c r="BD72">
        <f t="shared" si="70"/>
        <v>-367.00018503862708</v>
      </c>
      <c r="BE72">
        <f t="shared" si="71"/>
        <v>0</v>
      </c>
      <c r="BF72">
        <f t="shared" si="72"/>
        <v>0</v>
      </c>
    </row>
    <row r="73" spans="32:58" x14ac:dyDescent="0.3">
      <c r="AF73">
        <v>7.5</v>
      </c>
      <c r="AL73">
        <f t="shared" si="73"/>
        <v>3.926990816987241</v>
      </c>
      <c r="AM73">
        <f t="shared" si="53"/>
        <v>0</v>
      </c>
      <c r="AN73">
        <f t="shared" si="54"/>
        <v>0</v>
      </c>
      <c r="AO73">
        <f t="shared" si="55"/>
        <v>79.363430039282221</v>
      </c>
      <c r="AP73">
        <f t="shared" si="56"/>
        <v>-67.749237041030398</v>
      </c>
      <c r="AQ73">
        <f t="shared" si="57"/>
        <v>115.69827368362691</v>
      </c>
      <c r="AR73">
        <f t="shared" si="58"/>
        <v>76.317997435717857</v>
      </c>
      <c r="AS73">
        <f t="shared" si="59"/>
        <v>0</v>
      </c>
      <c r="AT73">
        <f t="shared" si="60"/>
        <v>0</v>
      </c>
      <c r="AU73">
        <f t="shared" si="61"/>
        <v>0</v>
      </c>
      <c r="AV73">
        <f t="shared" si="62"/>
        <v>0</v>
      </c>
      <c r="AW73">
        <f t="shared" si="63"/>
        <v>-107.34866324304144</v>
      </c>
      <c r="AX73">
        <f t="shared" si="64"/>
        <v>-189.04292625077343</v>
      </c>
      <c r="AY73">
        <f t="shared" si="65"/>
        <v>211.35964172287214</v>
      </c>
      <c r="AZ73">
        <f t="shared" si="66"/>
        <v>254.16622275292227</v>
      </c>
      <c r="BA73">
        <f t="shared" si="67"/>
        <v>144.45512008432524</v>
      </c>
      <c r="BB73">
        <f t="shared" si="68"/>
        <v>-8.8369064831557509</v>
      </c>
      <c r="BC73">
        <f t="shared" si="69"/>
        <v>-134.15194530781969</v>
      </c>
      <c r="BD73">
        <f t="shared" si="70"/>
        <v>-375.28445628608898</v>
      </c>
      <c r="BE73">
        <f t="shared" si="71"/>
        <v>0</v>
      </c>
      <c r="BF73">
        <f t="shared" si="72"/>
        <v>0</v>
      </c>
    </row>
    <row r="74" spans="32:58" x14ac:dyDescent="0.3">
      <c r="AF74">
        <v>8</v>
      </c>
      <c r="AL74">
        <f t="shared" si="73"/>
        <v>4.1887902047863905</v>
      </c>
      <c r="AM74">
        <f t="shared" si="53"/>
        <v>0</v>
      </c>
      <c r="AN74">
        <f t="shared" si="54"/>
        <v>0</v>
      </c>
      <c r="AO74">
        <f t="shared" si="55"/>
        <v>87.647701286744123</v>
      </c>
      <c r="AP74">
        <f t="shared" si="56"/>
        <v>-74.105981944946052</v>
      </c>
      <c r="AQ74">
        <f t="shared" si="57"/>
        <v>123.98254493108881</v>
      </c>
      <c r="AR74">
        <f t="shared" si="58"/>
        <v>69.961252531802216</v>
      </c>
      <c r="AS74">
        <f t="shared" si="59"/>
        <v>0</v>
      </c>
      <c r="AT74">
        <f t="shared" si="60"/>
        <v>0</v>
      </c>
      <c r="AU74">
        <f t="shared" si="61"/>
        <v>0</v>
      </c>
      <c r="AV74">
        <f t="shared" si="62"/>
        <v>0</v>
      </c>
      <c r="AW74">
        <f t="shared" si="63"/>
        <v>-99.064391995579541</v>
      </c>
      <c r="AX74">
        <f t="shared" si="64"/>
        <v>-195.39967115468909</v>
      </c>
      <c r="AY74">
        <f t="shared" si="65"/>
        <v>219.64391297033401</v>
      </c>
      <c r="AZ74">
        <f t="shared" si="66"/>
        <v>247.80947784900661</v>
      </c>
      <c r="BA74">
        <f t="shared" si="67"/>
        <v>152.73939133178715</v>
      </c>
      <c r="BB74">
        <f t="shared" si="68"/>
        <v>-15.193651387071402</v>
      </c>
      <c r="BC74">
        <f t="shared" si="69"/>
        <v>-125.8676740603578</v>
      </c>
      <c r="BD74">
        <f t="shared" si="70"/>
        <v>-381.64120119000461</v>
      </c>
      <c r="BE74">
        <f t="shared" si="71"/>
        <v>0</v>
      </c>
      <c r="BF74">
        <f t="shared" si="72"/>
        <v>0</v>
      </c>
    </row>
    <row r="75" spans="32:58" x14ac:dyDescent="0.3">
      <c r="AF75">
        <v>8.5</v>
      </c>
      <c r="AL75">
        <f t="shared" si="73"/>
        <v>4.4505895925855397</v>
      </c>
      <c r="AM75">
        <f t="shared" si="53"/>
        <v>0</v>
      </c>
      <c r="AN75">
        <f t="shared" si="54"/>
        <v>0</v>
      </c>
      <c r="AO75">
        <f t="shared" si="55"/>
        <v>97.294939482643272</v>
      </c>
      <c r="AP75">
        <f t="shared" si="56"/>
        <v>-78.101998845131234</v>
      </c>
      <c r="AQ75">
        <f t="shared" si="57"/>
        <v>133.62978312698797</v>
      </c>
      <c r="AR75">
        <f t="shared" si="58"/>
        <v>65.96523563161702</v>
      </c>
      <c r="AS75">
        <f t="shared" si="59"/>
        <v>0</v>
      </c>
      <c r="AT75">
        <f t="shared" si="60"/>
        <v>0</v>
      </c>
      <c r="AU75">
        <f t="shared" si="61"/>
        <v>0</v>
      </c>
      <c r="AV75">
        <f t="shared" si="62"/>
        <v>0</v>
      </c>
      <c r="AW75">
        <f t="shared" si="63"/>
        <v>-89.417153799680392</v>
      </c>
      <c r="AX75">
        <f t="shared" si="64"/>
        <v>-199.39568805487428</v>
      </c>
      <c r="AY75">
        <f t="shared" si="65"/>
        <v>229.29115116623319</v>
      </c>
      <c r="AZ75">
        <f t="shared" si="66"/>
        <v>243.81346094882142</v>
      </c>
      <c r="BA75">
        <f t="shared" si="67"/>
        <v>162.38662952768632</v>
      </c>
      <c r="BB75">
        <f t="shared" si="68"/>
        <v>-19.189668287256591</v>
      </c>
      <c r="BC75">
        <f t="shared" si="69"/>
        <v>-116.22043586445865</v>
      </c>
      <c r="BD75">
        <f t="shared" si="70"/>
        <v>-385.63721809018978</v>
      </c>
      <c r="BE75">
        <f t="shared" si="71"/>
        <v>0</v>
      </c>
      <c r="BF75">
        <f t="shared" si="72"/>
        <v>0</v>
      </c>
    </row>
    <row r="76" spans="32:58" x14ac:dyDescent="0.3">
      <c r="AF76">
        <v>9</v>
      </c>
      <c r="AL76">
        <f t="shared" si="73"/>
        <v>4.7123889803846897</v>
      </c>
      <c r="AM76">
        <f t="shared" si="53"/>
        <v>0</v>
      </c>
      <c r="AN76">
        <f t="shared" si="54"/>
        <v>0</v>
      </c>
      <c r="AO76">
        <f t="shared" si="55"/>
        <v>107.64770128674412</v>
      </c>
      <c r="AP76">
        <f t="shared" si="56"/>
        <v>-79.46496579356851</v>
      </c>
      <c r="AQ76">
        <f t="shared" si="57"/>
        <v>143.98254493108882</v>
      </c>
      <c r="AR76">
        <f t="shared" si="58"/>
        <v>64.602268683179744</v>
      </c>
      <c r="AS76">
        <f t="shared" si="59"/>
        <v>0</v>
      </c>
      <c r="AT76">
        <f t="shared" si="60"/>
        <v>0</v>
      </c>
      <c r="AU76">
        <f t="shared" si="61"/>
        <v>0</v>
      </c>
      <c r="AV76">
        <f t="shared" si="62"/>
        <v>0</v>
      </c>
      <c r="AW76">
        <f t="shared" si="63"/>
        <v>-79.064391995579541</v>
      </c>
      <c r="AX76">
        <f t="shared" si="64"/>
        <v>-200.75865500331156</v>
      </c>
      <c r="AY76">
        <f t="shared" si="65"/>
        <v>239.64391297033404</v>
      </c>
      <c r="AZ76">
        <f t="shared" si="66"/>
        <v>242.45049400038414</v>
      </c>
      <c r="BA76">
        <f t="shared" si="67"/>
        <v>172.73939133178717</v>
      </c>
      <c r="BB76">
        <f t="shared" si="68"/>
        <v>-20.552635235693867</v>
      </c>
      <c r="BC76">
        <f t="shared" si="69"/>
        <v>-105.8676740603578</v>
      </c>
      <c r="BD76">
        <f t="shared" si="70"/>
        <v>-387.00018503862708</v>
      </c>
      <c r="BE76">
        <f t="shared" si="71"/>
        <v>0</v>
      </c>
      <c r="BF76">
        <f t="shared" si="72"/>
        <v>0</v>
      </c>
    </row>
    <row r="77" spans="32:58" x14ac:dyDescent="0.3">
      <c r="AF77">
        <v>9.5</v>
      </c>
      <c r="AL77">
        <f t="shared" si="73"/>
        <v>4.9741883681838388</v>
      </c>
      <c r="AM77">
        <f t="shared" si="53"/>
        <v>0</v>
      </c>
      <c r="AN77">
        <f t="shared" si="54"/>
        <v>0</v>
      </c>
      <c r="AO77">
        <f t="shared" si="55"/>
        <v>118.00046309084495</v>
      </c>
      <c r="AP77">
        <f t="shared" si="56"/>
        <v>-78.101998845131249</v>
      </c>
      <c r="AQ77">
        <f t="shared" si="57"/>
        <v>154.33530673518965</v>
      </c>
      <c r="AR77">
        <f t="shared" si="58"/>
        <v>65.965235631617006</v>
      </c>
      <c r="AS77">
        <f t="shared" si="59"/>
        <v>0</v>
      </c>
      <c r="AT77">
        <f t="shared" si="60"/>
        <v>0</v>
      </c>
      <c r="AU77">
        <f t="shared" si="61"/>
        <v>0</v>
      </c>
      <c r="AV77">
        <f t="shared" si="62"/>
        <v>0</v>
      </c>
      <c r="AW77">
        <f t="shared" si="63"/>
        <v>-68.711630191478719</v>
      </c>
      <c r="AX77">
        <f t="shared" si="64"/>
        <v>-199.39568805487431</v>
      </c>
      <c r="AY77">
        <f t="shared" si="65"/>
        <v>249.99667477443487</v>
      </c>
      <c r="AZ77">
        <f t="shared" si="66"/>
        <v>243.81346094882139</v>
      </c>
      <c r="BA77">
        <f t="shared" si="67"/>
        <v>183.092153135888</v>
      </c>
      <c r="BB77">
        <f t="shared" si="68"/>
        <v>-19.189668287256605</v>
      </c>
      <c r="BC77">
        <f t="shared" si="69"/>
        <v>-95.514912256256977</v>
      </c>
      <c r="BD77">
        <f t="shared" si="70"/>
        <v>-385.63721809018983</v>
      </c>
      <c r="BE77">
        <f t="shared" si="71"/>
        <v>0</v>
      </c>
      <c r="BF77">
        <f t="shared" si="72"/>
        <v>0</v>
      </c>
    </row>
    <row r="78" spans="32:58" x14ac:dyDescent="0.3">
      <c r="AF78">
        <v>10</v>
      </c>
      <c r="AL78">
        <f t="shared" si="73"/>
        <v>5.2359877559829879</v>
      </c>
      <c r="AM78">
        <f t="shared" si="53"/>
        <v>0</v>
      </c>
      <c r="AN78">
        <f t="shared" si="54"/>
        <v>0</v>
      </c>
      <c r="AO78">
        <f t="shared" si="55"/>
        <v>127.64770128674411</v>
      </c>
      <c r="AP78">
        <f t="shared" si="56"/>
        <v>-74.10598194494608</v>
      </c>
      <c r="AQ78">
        <f t="shared" si="57"/>
        <v>163.9825449310888</v>
      </c>
      <c r="AR78">
        <f t="shared" si="58"/>
        <v>69.961252531802188</v>
      </c>
      <c r="AS78">
        <f t="shared" si="59"/>
        <v>0</v>
      </c>
      <c r="AT78">
        <f t="shared" si="60"/>
        <v>0</v>
      </c>
      <c r="AU78">
        <f t="shared" si="61"/>
        <v>0</v>
      </c>
      <c r="AV78">
        <f t="shared" si="62"/>
        <v>0</v>
      </c>
      <c r="AW78">
        <f t="shared" si="63"/>
        <v>-59.064391995579555</v>
      </c>
      <c r="AX78">
        <f t="shared" si="64"/>
        <v>-195.39967115468912</v>
      </c>
      <c r="AY78">
        <f t="shared" si="65"/>
        <v>259.64391297033399</v>
      </c>
      <c r="AZ78">
        <f t="shared" si="66"/>
        <v>247.80947784900658</v>
      </c>
      <c r="BA78">
        <f t="shared" si="67"/>
        <v>192.73939133178715</v>
      </c>
      <c r="BB78">
        <f t="shared" si="68"/>
        <v>-15.19365138707143</v>
      </c>
      <c r="BC78">
        <f t="shared" si="69"/>
        <v>-85.867674060357814</v>
      </c>
      <c r="BD78">
        <f t="shared" si="70"/>
        <v>-381.64120119000467</v>
      </c>
      <c r="BE78">
        <f t="shared" si="71"/>
        <v>0</v>
      </c>
      <c r="BF78">
        <f t="shared" si="72"/>
        <v>0</v>
      </c>
    </row>
    <row r="79" spans="32:58" x14ac:dyDescent="0.3">
      <c r="AF79">
        <v>10.5</v>
      </c>
      <c r="AL79">
        <f t="shared" si="73"/>
        <v>5.497787143782138</v>
      </c>
      <c r="AM79">
        <f t="shared" si="53"/>
        <v>0</v>
      </c>
      <c r="AN79">
        <f t="shared" si="54"/>
        <v>0</v>
      </c>
      <c r="AO79">
        <f t="shared" si="55"/>
        <v>135.93197253420604</v>
      </c>
      <c r="AP79">
        <f t="shared" si="56"/>
        <v>-67.749237041030426</v>
      </c>
      <c r="AQ79">
        <f t="shared" si="57"/>
        <v>172.26681617855073</v>
      </c>
      <c r="AR79">
        <f t="shared" si="58"/>
        <v>76.317997435717842</v>
      </c>
      <c r="AS79">
        <f t="shared" si="59"/>
        <v>0</v>
      </c>
      <c r="AT79">
        <f t="shared" si="60"/>
        <v>0</v>
      </c>
      <c r="AU79">
        <f t="shared" si="61"/>
        <v>0</v>
      </c>
      <c r="AV79">
        <f t="shared" si="62"/>
        <v>0</v>
      </c>
      <c r="AW79">
        <f t="shared" si="63"/>
        <v>-50.780120748117632</v>
      </c>
      <c r="AX79">
        <f t="shared" si="64"/>
        <v>-189.04292625077346</v>
      </c>
      <c r="AY79">
        <f t="shared" si="65"/>
        <v>267.92818421779594</v>
      </c>
      <c r="AZ79">
        <f t="shared" si="66"/>
        <v>254.16622275292224</v>
      </c>
      <c r="BA79">
        <f t="shared" si="67"/>
        <v>201.02366257924908</v>
      </c>
      <c r="BB79">
        <f t="shared" si="68"/>
        <v>-8.8369064831557758</v>
      </c>
      <c r="BC79">
        <f t="shared" si="69"/>
        <v>-77.583402812895883</v>
      </c>
      <c r="BD79">
        <f t="shared" si="70"/>
        <v>-375.28445628608898</v>
      </c>
      <c r="BE79">
        <f t="shared" si="71"/>
        <v>0</v>
      </c>
      <c r="BF79">
        <f t="shared" si="72"/>
        <v>0</v>
      </c>
    </row>
    <row r="80" spans="32:58" x14ac:dyDescent="0.3">
      <c r="AF80">
        <v>11</v>
      </c>
      <c r="AL80">
        <f t="shared" si="73"/>
        <v>5.7595865315812871</v>
      </c>
      <c r="AM80">
        <f t="shared" si="53"/>
        <v>0</v>
      </c>
      <c r="AN80">
        <f t="shared" si="54"/>
        <v>0</v>
      </c>
      <c r="AO80">
        <f t="shared" si="55"/>
        <v>142.28871743812167</v>
      </c>
      <c r="AP80">
        <f t="shared" si="56"/>
        <v>-59.464965793568524</v>
      </c>
      <c r="AQ80">
        <f t="shared" si="57"/>
        <v>178.62356108246635</v>
      </c>
      <c r="AR80">
        <f t="shared" si="58"/>
        <v>84.60226868317973</v>
      </c>
      <c r="AS80">
        <f t="shared" si="59"/>
        <v>0</v>
      </c>
      <c r="AT80">
        <f t="shared" si="60"/>
        <v>0</v>
      </c>
      <c r="AU80">
        <f t="shared" si="61"/>
        <v>0</v>
      </c>
      <c r="AV80">
        <f t="shared" si="62"/>
        <v>0</v>
      </c>
      <c r="AW80">
        <f t="shared" si="63"/>
        <v>-44.423375844201992</v>
      </c>
      <c r="AX80">
        <f t="shared" si="64"/>
        <v>-180.75865500331159</v>
      </c>
      <c r="AY80">
        <f t="shared" si="65"/>
        <v>274.28492912171157</v>
      </c>
      <c r="AZ80">
        <f t="shared" si="66"/>
        <v>262.45049400038414</v>
      </c>
      <c r="BA80">
        <f t="shared" si="67"/>
        <v>207.3804074831647</v>
      </c>
      <c r="BB80">
        <f t="shared" si="68"/>
        <v>-0.5526352356938844</v>
      </c>
      <c r="BC80">
        <f t="shared" si="69"/>
        <v>-71.226657908980258</v>
      </c>
      <c r="BD80">
        <f t="shared" si="70"/>
        <v>-367.00018503862708</v>
      </c>
      <c r="BE80">
        <f t="shared" si="71"/>
        <v>0</v>
      </c>
      <c r="BF80">
        <f t="shared" si="72"/>
        <v>0</v>
      </c>
    </row>
    <row r="81" spans="32:58" x14ac:dyDescent="0.3">
      <c r="AF81">
        <v>11.5</v>
      </c>
      <c r="AL81">
        <f t="shared" si="73"/>
        <v>6.0213859193804362</v>
      </c>
      <c r="AM81">
        <f t="shared" si="53"/>
        <v>0</v>
      </c>
      <c r="AN81">
        <f t="shared" si="54"/>
        <v>0</v>
      </c>
      <c r="AO81">
        <f t="shared" si="55"/>
        <v>146.28473433830686</v>
      </c>
      <c r="AP81">
        <f t="shared" si="56"/>
        <v>-49.817727597669375</v>
      </c>
      <c r="AQ81">
        <f t="shared" si="57"/>
        <v>182.61957798265155</v>
      </c>
      <c r="AR81">
        <f t="shared" si="58"/>
        <v>94.249506879078879</v>
      </c>
      <c r="AS81">
        <f t="shared" si="59"/>
        <v>0</v>
      </c>
      <c r="AT81">
        <f t="shared" si="60"/>
        <v>0</v>
      </c>
      <c r="AU81">
        <f t="shared" si="61"/>
        <v>0</v>
      </c>
      <c r="AV81">
        <f t="shared" si="62"/>
        <v>0</v>
      </c>
      <c r="AW81">
        <f t="shared" si="63"/>
        <v>-40.427358944016802</v>
      </c>
      <c r="AX81">
        <f t="shared" si="64"/>
        <v>-171.11141680741241</v>
      </c>
      <c r="AY81">
        <f t="shared" si="65"/>
        <v>278.28094602189674</v>
      </c>
      <c r="AZ81">
        <f t="shared" si="66"/>
        <v>272.09773219628329</v>
      </c>
      <c r="BA81">
        <f t="shared" si="67"/>
        <v>211.3764243833499</v>
      </c>
      <c r="BB81">
        <f t="shared" si="68"/>
        <v>9.09460296020527</v>
      </c>
      <c r="BC81">
        <f t="shared" si="69"/>
        <v>-67.230641008795061</v>
      </c>
      <c r="BD81">
        <f t="shared" si="70"/>
        <v>-357.35294684272793</v>
      </c>
      <c r="BE81">
        <f t="shared" si="71"/>
        <v>0</v>
      </c>
      <c r="BF81">
        <f t="shared" si="72"/>
        <v>0</v>
      </c>
    </row>
    <row r="82" spans="32:58" x14ac:dyDescent="0.3">
      <c r="AF82">
        <v>12</v>
      </c>
      <c r="AL82">
        <f t="shared" si="73"/>
        <v>6.2831853071795862</v>
      </c>
      <c r="AM82">
        <f t="shared" si="53"/>
        <v>0</v>
      </c>
      <c r="AN82">
        <f t="shared" si="54"/>
        <v>0</v>
      </c>
      <c r="AO82">
        <f t="shared" si="55"/>
        <v>147.64770128674414</v>
      </c>
      <c r="AP82">
        <f t="shared" si="56"/>
        <v>-39.464965793568517</v>
      </c>
      <c r="AQ82">
        <f t="shared" si="57"/>
        <v>183.98254493108882</v>
      </c>
      <c r="AR82">
        <f t="shared" si="58"/>
        <v>104.60226868317973</v>
      </c>
      <c r="AS82">
        <f t="shared" si="59"/>
        <v>0</v>
      </c>
      <c r="AT82">
        <f t="shared" si="60"/>
        <v>0</v>
      </c>
      <c r="AU82">
        <f t="shared" si="61"/>
        <v>0</v>
      </c>
      <c r="AV82">
        <f t="shared" si="62"/>
        <v>0</v>
      </c>
      <c r="AW82">
        <f t="shared" si="63"/>
        <v>-39.064391995579527</v>
      </c>
      <c r="AX82">
        <f t="shared" si="64"/>
        <v>-160.75865500331156</v>
      </c>
      <c r="AY82">
        <f t="shared" si="65"/>
        <v>279.64391297033404</v>
      </c>
      <c r="AZ82">
        <f t="shared" si="66"/>
        <v>282.45049400038414</v>
      </c>
      <c r="BA82">
        <f t="shared" si="67"/>
        <v>212.73939133178717</v>
      </c>
      <c r="BB82">
        <f t="shared" si="68"/>
        <v>19.447364764306123</v>
      </c>
      <c r="BC82">
        <f t="shared" si="69"/>
        <v>-65.867674060357785</v>
      </c>
      <c r="BD82">
        <f t="shared" si="70"/>
        <v>-347.00018503862708</v>
      </c>
      <c r="BE82">
        <f t="shared" si="71"/>
        <v>0</v>
      </c>
      <c r="BF82">
        <f t="shared" si="72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2</vt:i4>
      </vt:variant>
    </vt:vector>
  </HeadingPairs>
  <TitlesOfParts>
    <vt:vector size="17" baseType="lpstr">
      <vt:lpstr>16 km </vt:lpstr>
      <vt:lpstr>20 km</vt:lpstr>
      <vt:lpstr>Tabela_Enunciado</vt:lpstr>
      <vt:lpstr>Diâmetro Linhas</vt:lpstr>
      <vt:lpstr>DE</vt:lpstr>
      <vt:lpstr>PSO</vt:lpstr>
      <vt:lpstr>Seleção da Solucao</vt:lpstr>
      <vt:lpstr>Solução_Problema_Raio_30km</vt:lpstr>
      <vt:lpstr>40 km</vt:lpstr>
      <vt:lpstr>50 km</vt:lpstr>
      <vt:lpstr>60 km</vt:lpstr>
      <vt:lpstr>70 km</vt:lpstr>
      <vt:lpstr>80 km</vt:lpstr>
      <vt:lpstr>90 km</vt:lpstr>
      <vt:lpstr>100 km</vt:lpstr>
      <vt:lpstr>Mapa</vt:lpstr>
      <vt:lpstr>Sol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Marcelo Marsili</cp:lastModifiedBy>
  <dcterms:created xsi:type="dcterms:W3CDTF">2013-10-29T22:59:18Z</dcterms:created>
  <dcterms:modified xsi:type="dcterms:W3CDTF">2014-09-09T00:52:58Z</dcterms:modified>
</cp:coreProperties>
</file>