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. Python\xlsxtocsv\"/>
    </mc:Choice>
  </mc:AlternateContent>
  <xr:revisionPtr revIDLastSave="0" documentId="13_ncr:1_{4DD42DA6-FCE9-4114-9B27-A7155BDD7E33}" xr6:coauthVersionLast="47" xr6:coauthVersionMax="47" xr10:uidLastSave="{00000000-0000-0000-0000-000000000000}"/>
  <bookViews>
    <workbookView xWindow="-108" yWindow="-108" windowWidth="23256" windowHeight="13896" xr2:uid="{19C5C141-B349-4FFA-A721-832AB0CE92A3}"/>
  </bookViews>
  <sheets>
    <sheet name="Sheet1" sheetId="1" r:id="rId1"/>
    <sheet name="Sheet2" sheetId="2" r:id="rId2"/>
  </sheets>
  <definedNames>
    <definedName name="UmrTnm">#REF!</definedName>
    <definedName name="Vendor_TB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7" i="1" l="1"/>
  <c r="Z77" i="1"/>
  <c r="Y77" i="1"/>
  <c r="X77" i="1"/>
  <c r="W77" i="1"/>
  <c r="AB77" i="1" s="1"/>
  <c r="AA76" i="1"/>
  <c r="Z76" i="1"/>
  <c r="Y76" i="1"/>
  <c r="X76" i="1"/>
  <c r="W76" i="1"/>
  <c r="AB76" i="1" s="1"/>
  <c r="AA75" i="1"/>
  <c r="Z75" i="1"/>
  <c r="Y75" i="1"/>
  <c r="X75" i="1"/>
  <c r="W75" i="1"/>
  <c r="AB75" i="1" s="1"/>
  <c r="AA74" i="1"/>
  <c r="Z74" i="1"/>
  <c r="Y74" i="1"/>
  <c r="X74" i="1"/>
  <c r="W74" i="1"/>
  <c r="AB74" i="1" s="1"/>
  <c r="AA73" i="1"/>
  <c r="Z73" i="1"/>
  <c r="Y73" i="1"/>
  <c r="X73" i="1"/>
  <c r="W73" i="1"/>
  <c r="AB73" i="1" s="1"/>
  <c r="AA72" i="1"/>
  <c r="Z72" i="1"/>
  <c r="Y72" i="1"/>
  <c r="X72" i="1"/>
  <c r="W72" i="1"/>
  <c r="AB72" i="1" s="1"/>
  <c r="AA71" i="1"/>
  <c r="Z71" i="1"/>
  <c r="Y71" i="1"/>
  <c r="X71" i="1"/>
  <c r="W71" i="1"/>
  <c r="AB71" i="1" s="1"/>
  <c r="AA70" i="1"/>
  <c r="Z70" i="1"/>
  <c r="Y70" i="1"/>
  <c r="X70" i="1"/>
  <c r="W70" i="1"/>
  <c r="AB70" i="1" s="1"/>
  <c r="AA69" i="1"/>
  <c r="Z69" i="1"/>
  <c r="Y69" i="1"/>
  <c r="X69" i="1"/>
  <c r="W69" i="1"/>
  <c r="AB69" i="1" s="1"/>
  <c r="AA68" i="1"/>
  <c r="Z68" i="1"/>
  <c r="Y68" i="1"/>
  <c r="X68" i="1"/>
  <c r="W68" i="1"/>
  <c r="AB68" i="1" s="1"/>
  <c r="AB67" i="1"/>
  <c r="AA67" i="1"/>
  <c r="Z67" i="1"/>
  <c r="Y67" i="1"/>
  <c r="X67" i="1"/>
  <c r="W67" i="1"/>
  <c r="AA66" i="1"/>
  <c r="Z66" i="1"/>
  <c r="Y66" i="1"/>
  <c r="X66" i="1"/>
  <c r="W66" i="1"/>
  <c r="AB66" i="1" s="1"/>
  <c r="AA65" i="1"/>
  <c r="Z65" i="1"/>
  <c r="Y65" i="1"/>
  <c r="X65" i="1"/>
  <c r="W65" i="1"/>
  <c r="AB65" i="1" s="1"/>
  <c r="AB64" i="1"/>
  <c r="AA64" i="1"/>
  <c r="Z64" i="1"/>
  <c r="Y64" i="1"/>
  <c r="X64" i="1"/>
  <c r="W64" i="1"/>
  <c r="AA63" i="1"/>
  <c r="Z63" i="1"/>
  <c r="Y63" i="1"/>
  <c r="X63" i="1"/>
  <c r="W63" i="1"/>
  <c r="AB63" i="1" s="1"/>
  <c r="AA62" i="1"/>
  <c r="Z62" i="1"/>
  <c r="Y62" i="1"/>
  <c r="X62" i="1"/>
  <c r="W62" i="1"/>
  <c r="AB62" i="1" s="1"/>
  <c r="AA61" i="1"/>
  <c r="Z61" i="1"/>
  <c r="Y61" i="1"/>
  <c r="X61" i="1"/>
  <c r="W61" i="1"/>
  <c r="AB61" i="1" s="1"/>
  <c r="AA60" i="1"/>
  <c r="Z60" i="1"/>
  <c r="Y60" i="1"/>
  <c r="X60" i="1"/>
  <c r="W60" i="1"/>
  <c r="AB60" i="1" s="1"/>
  <c r="AA59" i="1"/>
  <c r="Z59" i="1"/>
  <c r="Y59" i="1"/>
  <c r="X59" i="1"/>
  <c r="W59" i="1"/>
  <c r="AB59" i="1" s="1"/>
  <c r="AA58" i="1"/>
  <c r="Z58" i="1"/>
  <c r="Y58" i="1"/>
  <c r="X58" i="1"/>
  <c r="W58" i="1"/>
  <c r="AB58" i="1" s="1"/>
  <c r="AA57" i="1"/>
  <c r="Z57" i="1"/>
  <c r="Y57" i="1"/>
  <c r="X57" i="1"/>
  <c r="W57" i="1"/>
  <c r="AB57" i="1" s="1"/>
  <c r="AA56" i="1"/>
  <c r="Z56" i="1"/>
  <c r="Y56" i="1"/>
  <c r="X56" i="1"/>
  <c r="W56" i="1"/>
  <c r="AB56" i="1" s="1"/>
  <c r="AA55" i="1"/>
  <c r="Z55" i="1"/>
  <c r="Y55" i="1"/>
  <c r="X55" i="1"/>
  <c r="W55" i="1"/>
  <c r="AB55" i="1" s="1"/>
  <c r="AA54" i="1"/>
  <c r="Z54" i="1"/>
  <c r="Y54" i="1"/>
  <c r="X54" i="1"/>
  <c r="W54" i="1"/>
  <c r="AB54" i="1" s="1"/>
  <c r="AA53" i="1"/>
  <c r="Z53" i="1"/>
  <c r="Y53" i="1"/>
  <c r="X53" i="1"/>
  <c r="W53" i="1"/>
  <c r="AB53" i="1" s="1"/>
  <c r="AA52" i="1"/>
  <c r="Z52" i="1"/>
  <c r="Y52" i="1"/>
  <c r="X52" i="1"/>
  <c r="W52" i="1"/>
  <c r="AB52" i="1" s="1"/>
  <c r="AA51" i="1"/>
  <c r="Z51" i="1"/>
  <c r="Y51" i="1"/>
  <c r="X51" i="1"/>
  <c r="W51" i="1"/>
  <c r="AB51" i="1" s="1"/>
  <c r="AA50" i="1"/>
  <c r="Z50" i="1"/>
  <c r="Y50" i="1"/>
  <c r="X50" i="1"/>
  <c r="W50" i="1"/>
  <c r="AB50" i="1" s="1"/>
  <c r="AA49" i="1"/>
  <c r="Z49" i="1"/>
  <c r="Y49" i="1"/>
  <c r="X49" i="1"/>
  <c r="W49" i="1"/>
  <c r="AB49" i="1" s="1"/>
  <c r="AA48" i="1"/>
  <c r="Z48" i="1"/>
  <c r="Y48" i="1"/>
  <c r="X48" i="1"/>
  <c r="W48" i="1"/>
  <c r="AB48" i="1" s="1"/>
  <c r="AA47" i="1"/>
  <c r="Z47" i="1"/>
  <c r="Y47" i="1"/>
  <c r="X47" i="1"/>
  <c r="W47" i="1"/>
  <c r="AB47" i="1" s="1"/>
  <c r="AA46" i="1"/>
  <c r="Z46" i="1"/>
  <c r="Y46" i="1"/>
  <c r="X46" i="1"/>
  <c r="W46" i="1"/>
  <c r="AB46" i="1" s="1"/>
  <c r="AA45" i="1"/>
  <c r="Z45" i="1"/>
  <c r="Y45" i="1"/>
  <c r="X45" i="1"/>
  <c r="W45" i="1"/>
  <c r="AB45" i="1" s="1"/>
  <c r="AA44" i="1"/>
  <c r="Z44" i="1"/>
  <c r="Y44" i="1"/>
  <c r="X44" i="1"/>
  <c r="W44" i="1"/>
  <c r="AB44" i="1" s="1"/>
  <c r="AA43" i="1"/>
  <c r="Z43" i="1"/>
  <c r="Y43" i="1"/>
  <c r="X43" i="1"/>
  <c r="W43" i="1"/>
  <c r="AB43" i="1" s="1"/>
  <c r="AA42" i="1"/>
  <c r="Z42" i="1"/>
  <c r="Y42" i="1"/>
  <c r="X42" i="1"/>
  <c r="W42" i="1"/>
  <c r="AB42" i="1" s="1"/>
  <c r="AA41" i="1"/>
  <c r="Z41" i="1"/>
  <c r="Y41" i="1"/>
  <c r="X41" i="1"/>
  <c r="W41" i="1"/>
  <c r="AB41" i="1" s="1"/>
  <c r="AA40" i="1"/>
  <c r="Z40" i="1"/>
  <c r="Y40" i="1"/>
  <c r="X40" i="1"/>
  <c r="W40" i="1"/>
  <c r="AB40" i="1" s="1"/>
  <c r="AA39" i="1"/>
  <c r="Z39" i="1"/>
  <c r="Y39" i="1"/>
  <c r="X39" i="1"/>
  <c r="W39" i="1"/>
  <c r="AB39" i="1" s="1"/>
  <c r="AA38" i="1"/>
  <c r="Z38" i="1"/>
  <c r="Y38" i="1"/>
  <c r="X38" i="1"/>
  <c r="W38" i="1"/>
  <c r="AB38" i="1" s="1"/>
  <c r="AA37" i="1"/>
  <c r="Z37" i="1"/>
  <c r="Y37" i="1"/>
  <c r="X37" i="1"/>
  <c r="W37" i="1"/>
  <c r="AB37" i="1" s="1"/>
  <c r="AA36" i="1"/>
  <c r="Z36" i="1"/>
  <c r="Y36" i="1"/>
  <c r="X36" i="1"/>
  <c r="W36" i="1"/>
  <c r="AB36" i="1" s="1"/>
  <c r="AA35" i="1"/>
  <c r="Z35" i="1"/>
  <c r="Y35" i="1"/>
  <c r="X35" i="1"/>
  <c r="W35" i="1"/>
  <c r="AB35" i="1" s="1"/>
  <c r="AA34" i="1"/>
  <c r="Z34" i="1"/>
  <c r="Y34" i="1"/>
  <c r="X34" i="1"/>
  <c r="W34" i="1"/>
  <c r="AB34" i="1" s="1"/>
  <c r="AA33" i="1"/>
  <c r="Z33" i="1"/>
  <c r="Y33" i="1"/>
  <c r="X33" i="1"/>
  <c r="W33" i="1"/>
  <c r="AB33" i="1" s="1"/>
  <c r="AA32" i="1"/>
  <c r="Z32" i="1"/>
  <c r="Y32" i="1"/>
  <c r="X32" i="1"/>
  <c r="W32" i="1"/>
  <c r="AB32" i="1" s="1"/>
  <c r="AA31" i="1"/>
  <c r="Z31" i="1"/>
  <c r="Y31" i="1"/>
  <c r="X31" i="1"/>
  <c r="W31" i="1"/>
  <c r="AB31" i="1" s="1"/>
  <c r="AA30" i="1"/>
  <c r="Z30" i="1"/>
  <c r="Y30" i="1"/>
  <c r="X30" i="1"/>
  <c r="W30" i="1"/>
  <c r="AB30" i="1" s="1"/>
  <c r="AA29" i="1"/>
  <c r="Z29" i="1"/>
  <c r="Y29" i="1"/>
  <c r="X29" i="1"/>
  <c r="W29" i="1"/>
  <c r="AB29" i="1" s="1"/>
  <c r="AA28" i="1"/>
  <c r="Z28" i="1"/>
  <c r="Y28" i="1"/>
  <c r="X28" i="1"/>
  <c r="W28" i="1"/>
  <c r="AB28" i="1" s="1"/>
  <c r="AA27" i="1"/>
  <c r="Z27" i="1"/>
  <c r="Y27" i="1"/>
  <c r="X27" i="1"/>
  <c r="AD27" i="1" s="1"/>
  <c r="W27" i="1"/>
  <c r="AB27" i="1" s="1"/>
  <c r="AA26" i="1"/>
  <c r="Z26" i="1"/>
  <c r="Y26" i="1"/>
  <c r="X26" i="1"/>
  <c r="W26" i="1"/>
  <c r="AB26" i="1" s="1"/>
  <c r="AA25" i="1"/>
  <c r="Z25" i="1"/>
  <c r="Y25" i="1"/>
  <c r="X25" i="1"/>
  <c r="AD25" i="1" s="1"/>
  <c r="W25" i="1"/>
  <c r="AB25" i="1" s="1"/>
  <c r="AA24" i="1"/>
  <c r="Z24" i="1"/>
  <c r="Y24" i="1"/>
  <c r="X24" i="1"/>
  <c r="W24" i="1"/>
  <c r="AB24" i="1" s="1"/>
  <c r="AA23" i="1"/>
  <c r="Z23" i="1"/>
  <c r="Y23" i="1"/>
  <c r="X23" i="1"/>
  <c r="W23" i="1"/>
  <c r="AB23" i="1" s="1"/>
  <c r="AA22" i="1"/>
  <c r="Z22" i="1"/>
  <c r="Y22" i="1"/>
  <c r="X22" i="1"/>
  <c r="W22" i="1"/>
  <c r="AB22" i="1" s="1"/>
  <c r="AC22" i="1" s="1"/>
  <c r="AA21" i="1"/>
  <c r="Z21" i="1"/>
  <c r="Y21" i="1"/>
  <c r="X21" i="1"/>
  <c r="W21" i="1"/>
  <c r="AB21" i="1" s="1"/>
  <c r="AA20" i="1"/>
  <c r="Z20" i="1"/>
  <c r="Y20" i="1"/>
  <c r="X20" i="1"/>
  <c r="W20" i="1"/>
  <c r="AB20" i="1" s="1"/>
  <c r="AC20" i="1" s="1"/>
  <c r="AA19" i="1"/>
  <c r="Z19" i="1"/>
  <c r="Y19" i="1"/>
  <c r="X19" i="1"/>
  <c r="W19" i="1"/>
  <c r="AB19" i="1" s="1"/>
  <c r="AC19" i="1" s="1"/>
  <c r="AA18" i="1"/>
  <c r="Z18" i="1"/>
  <c r="Y18" i="1"/>
  <c r="X18" i="1"/>
  <c r="W18" i="1"/>
  <c r="AB18" i="1" s="1"/>
  <c r="AA17" i="1"/>
  <c r="Z17" i="1"/>
  <c r="Y17" i="1"/>
  <c r="X17" i="1"/>
  <c r="W17" i="1"/>
  <c r="AB17" i="1" s="1"/>
  <c r="AA16" i="1"/>
  <c r="Z16" i="1"/>
  <c r="Y16" i="1"/>
  <c r="X16" i="1"/>
  <c r="W16" i="1"/>
  <c r="AB16" i="1" s="1"/>
  <c r="AA15" i="1"/>
  <c r="Z15" i="1"/>
  <c r="Y15" i="1"/>
  <c r="X15" i="1"/>
  <c r="W15" i="1"/>
  <c r="AB15" i="1" s="1"/>
  <c r="AA14" i="1"/>
  <c r="Z14" i="1"/>
  <c r="Y14" i="1"/>
  <c r="X14" i="1"/>
  <c r="W14" i="1"/>
  <c r="AB14" i="1" s="1"/>
  <c r="AA13" i="1"/>
  <c r="Z13" i="1"/>
  <c r="Y13" i="1"/>
  <c r="X13" i="1"/>
  <c r="W13" i="1"/>
  <c r="AB13" i="1" s="1"/>
  <c r="AB12" i="1"/>
  <c r="AC12" i="1" s="1"/>
  <c r="AA12" i="1"/>
  <c r="Z12" i="1"/>
  <c r="Y12" i="1"/>
  <c r="X12" i="1"/>
  <c r="W12" i="1"/>
  <c r="AA11" i="1"/>
  <c r="Z11" i="1"/>
  <c r="Y11" i="1"/>
  <c r="X11" i="1"/>
  <c r="W11" i="1"/>
  <c r="AB11" i="1" s="1"/>
  <c r="AA10" i="1"/>
  <c r="Z10" i="1"/>
  <c r="Y10" i="1"/>
  <c r="X10" i="1"/>
  <c r="W10" i="1"/>
  <c r="AB10" i="1" s="1"/>
  <c r="AA9" i="1"/>
  <c r="Z9" i="1"/>
  <c r="Y9" i="1"/>
  <c r="X9" i="1"/>
  <c r="AD9" i="1" s="1"/>
  <c r="W9" i="1"/>
  <c r="AB9" i="1" s="1"/>
  <c r="AA8" i="1"/>
  <c r="Z8" i="1"/>
  <c r="Y8" i="1"/>
  <c r="X8" i="1"/>
  <c r="AD8" i="1" s="1"/>
  <c r="W8" i="1"/>
  <c r="AB8" i="1" s="1"/>
  <c r="AA7" i="1"/>
  <c r="Z7" i="1"/>
  <c r="Y7" i="1"/>
  <c r="X7" i="1"/>
  <c r="AD7" i="1" s="1"/>
  <c r="W7" i="1"/>
  <c r="AB7" i="1" s="1"/>
  <c r="AA6" i="1"/>
  <c r="Z6" i="1"/>
  <c r="Y6" i="1"/>
  <c r="X6" i="1"/>
  <c r="W6" i="1"/>
  <c r="AB6" i="1" s="1"/>
  <c r="AC6" i="1" s="1"/>
  <c r="AA5" i="1"/>
  <c r="Z5" i="1"/>
  <c r="Y5" i="1"/>
  <c r="X5" i="1"/>
  <c r="W5" i="1"/>
  <c r="AB5" i="1" s="1"/>
  <c r="AC5" i="1" s="1"/>
  <c r="AA4" i="1"/>
  <c r="Z4" i="1"/>
  <c r="Y4" i="1"/>
  <c r="X4" i="1"/>
  <c r="W4" i="1"/>
  <c r="AB4" i="1" s="1"/>
  <c r="AA3" i="1"/>
  <c r="Z3" i="1"/>
  <c r="Y3" i="1"/>
  <c r="X3" i="1"/>
  <c r="W3" i="1"/>
  <c r="AB3" i="1" s="1"/>
  <c r="AA2" i="1"/>
  <c r="Z2" i="1"/>
  <c r="Y2" i="1"/>
  <c r="X2" i="1"/>
  <c r="W2" i="1"/>
  <c r="AB2" i="1" s="1"/>
  <c r="AA1" i="1"/>
  <c r="Z1" i="1"/>
  <c r="Y1" i="1"/>
  <c r="X1" i="1"/>
  <c r="W1" i="1"/>
  <c r="AB1" i="1" s="1"/>
  <c r="AD5" i="1" l="1"/>
  <c r="AC13" i="1"/>
  <c r="AD16" i="1"/>
  <c r="AD12" i="1"/>
  <c r="AD15" i="1"/>
  <c r="AD6" i="1"/>
  <c r="AC11" i="1"/>
  <c r="AD20" i="1"/>
  <c r="AD23" i="1"/>
  <c r="AD3" i="1"/>
  <c r="AD14" i="1"/>
  <c r="AC3" i="1"/>
  <c r="AD13" i="1"/>
  <c r="AD19" i="1"/>
  <c r="AD22" i="1"/>
  <c r="AC10" i="1"/>
  <c r="AC4" i="1"/>
  <c r="AC21" i="1"/>
  <c r="AC26" i="1"/>
  <c r="AD1" i="1"/>
  <c r="AD11" i="1"/>
  <c r="AC18" i="1"/>
  <c r="AC2" i="1"/>
  <c r="AC27" i="1"/>
  <c r="AD4" i="1"/>
  <c r="AC14" i="1"/>
  <c r="AD17" i="1"/>
  <c r="AD21" i="1"/>
  <c r="AD24" i="1"/>
  <c r="AD30" i="1"/>
  <c r="AC30" i="1"/>
  <c r="AD38" i="1"/>
  <c r="AC38" i="1"/>
  <c r="AD46" i="1"/>
  <c r="AC46" i="1"/>
  <c r="AD50" i="1"/>
  <c r="AC50" i="1"/>
  <c r="AD58" i="1"/>
  <c r="AC58" i="1"/>
  <c r="AD62" i="1"/>
  <c r="AC62" i="1"/>
  <c r="AD66" i="1"/>
  <c r="AC66" i="1"/>
  <c r="AD74" i="1"/>
  <c r="AC74" i="1"/>
  <c r="AD33" i="1"/>
  <c r="AC33" i="1"/>
  <c r="AD41" i="1"/>
  <c r="AC41" i="1"/>
  <c r="AD45" i="1"/>
  <c r="AC45" i="1"/>
  <c r="AD53" i="1"/>
  <c r="AC53" i="1"/>
  <c r="AD61" i="1"/>
  <c r="AC61" i="1"/>
  <c r="AD65" i="1"/>
  <c r="AC65" i="1"/>
  <c r="AD73" i="1"/>
  <c r="AC73" i="1"/>
  <c r="AD77" i="1"/>
  <c r="AC77" i="1"/>
  <c r="AC9" i="1"/>
  <c r="AC17" i="1"/>
  <c r="AC25" i="1"/>
  <c r="AD36" i="1"/>
  <c r="AC36" i="1"/>
  <c r="AD40" i="1"/>
  <c r="AC40" i="1"/>
  <c r="AD48" i="1"/>
  <c r="AC48" i="1"/>
  <c r="AD52" i="1"/>
  <c r="AC52" i="1"/>
  <c r="AD68" i="1"/>
  <c r="AC68" i="1"/>
  <c r="AD72" i="1"/>
  <c r="AC72" i="1"/>
  <c r="AD76" i="1"/>
  <c r="AC76" i="1"/>
  <c r="AC8" i="1"/>
  <c r="AC16" i="1"/>
  <c r="AC24" i="1"/>
  <c r="AD34" i="1"/>
  <c r="AC34" i="1"/>
  <c r="AD42" i="1"/>
  <c r="AC42" i="1"/>
  <c r="AD54" i="1"/>
  <c r="AC54" i="1"/>
  <c r="AD70" i="1"/>
  <c r="AC70" i="1"/>
  <c r="AD29" i="1"/>
  <c r="AC29" i="1"/>
  <c r="AD37" i="1"/>
  <c r="AC37" i="1"/>
  <c r="AD49" i="1"/>
  <c r="AC49" i="1"/>
  <c r="AD57" i="1"/>
  <c r="AC57" i="1"/>
  <c r="AD69" i="1"/>
  <c r="AC69" i="1"/>
  <c r="AD28" i="1"/>
  <c r="AC28" i="1"/>
  <c r="AD32" i="1"/>
  <c r="AC32" i="1"/>
  <c r="AD44" i="1"/>
  <c r="AC44" i="1"/>
  <c r="AD56" i="1"/>
  <c r="AC56" i="1"/>
  <c r="AD60" i="1"/>
  <c r="AC60" i="1"/>
  <c r="AD64" i="1"/>
  <c r="AC64" i="1"/>
  <c r="AD2" i="1"/>
  <c r="AC7" i="1"/>
  <c r="AD10" i="1"/>
  <c r="AC15" i="1"/>
  <c r="AD18" i="1"/>
  <c r="AC23" i="1"/>
  <c r="AD26" i="1"/>
  <c r="AD31" i="1"/>
  <c r="AC31" i="1"/>
  <c r="AD35" i="1"/>
  <c r="AC35" i="1"/>
  <c r="AD39" i="1"/>
  <c r="AC39" i="1"/>
  <c r="AD43" i="1"/>
  <c r="AC43" i="1"/>
  <c r="AD47" i="1"/>
  <c r="AC47" i="1"/>
  <c r="AD51" i="1"/>
  <c r="AC51" i="1"/>
  <c r="AD55" i="1"/>
  <c r="AC55" i="1"/>
  <c r="AD59" i="1"/>
  <c r="AC59" i="1"/>
  <c r="AD63" i="1"/>
  <c r="AC63" i="1"/>
  <c r="AD67" i="1"/>
  <c r="AC67" i="1"/>
  <c r="AD71" i="1"/>
  <c r="AC71" i="1"/>
  <c r="AD75" i="1"/>
  <c r="AC75" i="1"/>
  <c r="AC1" i="1"/>
</calcChain>
</file>

<file path=xl/sharedStrings.xml><?xml version="1.0" encoding="utf-8"?>
<sst xmlns="http://schemas.openxmlformats.org/spreadsheetml/2006/main" count="731" uniqueCount="268">
  <si>
    <t>vendor_detail</t>
  </si>
  <si>
    <t>estate</t>
  </si>
  <si>
    <t>divisi</t>
  </si>
  <si>
    <t>asal_tbs</t>
  </si>
  <si>
    <t>est_div</t>
  </si>
  <si>
    <t>bln_name</t>
  </si>
  <si>
    <t>DIVISI I TUGANG</t>
  </si>
  <si>
    <t>PT.GUM GME</t>
  </si>
  <si>
    <t>DIVISI II MELAMOR</t>
  </si>
  <si>
    <t>PT.GUM GSE</t>
  </si>
  <si>
    <t>DIVISI I MULAU PLASMA</t>
  </si>
  <si>
    <t>GME MULAU PLASMA</t>
  </si>
  <si>
    <t>DIVISI IV MELAMOR</t>
  </si>
  <si>
    <t>DIVISI VI SEDADUNG</t>
  </si>
  <si>
    <t>GSE SEDADUNG</t>
  </si>
  <si>
    <t>KB 8315 VB</t>
  </si>
  <si>
    <t>DIVISI II TUGANG PLASMA</t>
  </si>
  <si>
    <t>KB 8340 VB</t>
  </si>
  <si>
    <t>WISNU</t>
  </si>
  <si>
    <t>DIVISI III SEDADUNG</t>
  </si>
  <si>
    <t>KB 8339 VB</t>
  </si>
  <si>
    <t>DIVISI III MULAU</t>
  </si>
  <si>
    <t>DIVISI IV SEDADUNG</t>
  </si>
  <si>
    <t>DIVISI III TUGANG</t>
  </si>
  <si>
    <t>DIVISI II MULAU</t>
  </si>
  <si>
    <t>DIVISI II SEDADUNG</t>
  </si>
  <si>
    <t>DIVISI I SEDADUNG</t>
  </si>
  <si>
    <t>DIVISI V SEDADUNG</t>
  </si>
  <si>
    <t>KB 8441 VA</t>
  </si>
  <si>
    <t>DIVISI I MULAU</t>
  </si>
  <si>
    <t>DIVISI IV TUGANG</t>
  </si>
  <si>
    <t>DIVISI V MULAU PLASMA</t>
  </si>
  <si>
    <t>DIVISI V TUGANG PLASMA</t>
  </si>
  <si>
    <t>KB 8373 VB</t>
  </si>
  <si>
    <t>DIVISI IV MULAU</t>
  </si>
  <si>
    <t>DIVISI V MULAU</t>
  </si>
  <si>
    <t>DIVISI I MELAMOR</t>
  </si>
  <si>
    <t>DIVISI V TUGANG</t>
  </si>
  <si>
    <t>DIVISI II MULAU PLASMA</t>
  </si>
  <si>
    <t>est_div_bln_thn</t>
  </si>
  <si>
    <t>est_div_thn</t>
  </si>
  <si>
    <t>DIVISI III MELAMOR PLASMA</t>
  </si>
  <si>
    <t>DIVISI III MULAU PLASMA</t>
  </si>
  <si>
    <t>DIVISI III MELAMOR</t>
  </si>
  <si>
    <t>DIVISI I MELAMOR PLASMA</t>
  </si>
  <si>
    <t>DIVISI II TUGANG</t>
  </si>
  <si>
    <t>DIVISI IV SEDADUNG PLASMA</t>
  </si>
  <si>
    <t>DIVISI I TUGANG PLASMA</t>
  </si>
  <si>
    <t>DIVISI VI SEDADUNG PLASMA</t>
  </si>
  <si>
    <t>DIVISI II MELAMOR PLASMA</t>
  </si>
  <si>
    <t>DIVISI IV TUGANG PLASMA</t>
  </si>
  <si>
    <t>DIVISI IV MELAMOR PLASMA</t>
  </si>
  <si>
    <t>DIVISI IV MULAU PLASMA</t>
  </si>
  <si>
    <t>Melamor</t>
  </si>
  <si>
    <t>Inti</t>
  </si>
  <si>
    <t>Melamor_1</t>
  </si>
  <si>
    <t>June</t>
  </si>
  <si>
    <t>Melamor_1_June_2024</t>
  </si>
  <si>
    <t>Melamor-1-2024</t>
  </si>
  <si>
    <t>Melamor_2</t>
  </si>
  <si>
    <t>Melamor_2_June_2024</t>
  </si>
  <si>
    <t>Melamor-2-2024</t>
  </si>
  <si>
    <t>Melamor_4</t>
  </si>
  <si>
    <t>Melamor_4_June_2024</t>
  </si>
  <si>
    <t>Melamor-4-2024</t>
  </si>
  <si>
    <t>Melamor_3</t>
  </si>
  <si>
    <t>Melamor_3_June_2024</t>
  </si>
  <si>
    <t>Melamor-3-2024</t>
  </si>
  <si>
    <t>Plasma</t>
  </si>
  <si>
    <t>Mulau</t>
  </si>
  <si>
    <t>Mulau_4</t>
  </si>
  <si>
    <t>Mulau_4_June_2024</t>
  </si>
  <si>
    <t>Mulau-4-2024</t>
  </si>
  <si>
    <t>Mulau_5</t>
  </si>
  <si>
    <t>Mulau_5_June_2024</t>
  </si>
  <si>
    <t>Mulau-5-2024</t>
  </si>
  <si>
    <t>Mulau_3</t>
  </si>
  <si>
    <t>Mulau_3_June_2024</t>
  </si>
  <si>
    <t>Mulau-3-2024</t>
  </si>
  <si>
    <t>Mulau_1</t>
  </si>
  <si>
    <t>Mulau_1_June_2024</t>
  </si>
  <si>
    <t>Mulau-1-2024</t>
  </si>
  <si>
    <t>Mulau_2</t>
  </si>
  <si>
    <t>Mulau_2_June_2024</t>
  </si>
  <si>
    <t>Mulau-2-2024</t>
  </si>
  <si>
    <t>Sedadung</t>
  </si>
  <si>
    <t>Sedadung_6</t>
  </si>
  <si>
    <t>Sedadung_6_June_2024</t>
  </si>
  <si>
    <t>Sedadung-6-2024</t>
  </si>
  <si>
    <t>Sedadung_1</t>
  </si>
  <si>
    <t>Sedadung_1_June_2024</t>
  </si>
  <si>
    <t>Sedadung-1-2024</t>
  </si>
  <si>
    <t>Sedadung_2</t>
  </si>
  <si>
    <t>Sedadung_2_June_2024</t>
  </si>
  <si>
    <t>Sedadung-2-2024</t>
  </si>
  <si>
    <t>Sedadung_3</t>
  </si>
  <si>
    <t>Sedadung_3_June_2024</t>
  </si>
  <si>
    <t>Sedadung-3-2024</t>
  </si>
  <si>
    <t>Sedadung_5</t>
  </si>
  <si>
    <t>Sedadung_5_June_2024</t>
  </si>
  <si>
    <t>Sedadung-5-2024</t>
  </si>
  <si>
    <t>Sedadung_4</t>
  </si>
  <si>
    <t>Sedadung_4_June_2024</t>
  </si>
  <si>
    <t>Sedadung-4-2024</t>
  </si>
  <si>
    <t>Tugang</t>
  </si>
  <si>
    <t>Tugang_4</t>
  </si>
  <si>
    <t>Tugang_4_June_2024</t>
  </si>
  <si>
    <t>Tugang-4-2024</t>
  </si>
  <si>
    <t>Tugang_5</t>
  </si>
  <si>
    <t>Tugang_5_June_2024</t>
  </si>
  <si>
    <t>Tugang-5-2024</t>
  </si>
  <si>
    <t>Tugang_2</t>
  </si>
  <si>
    <t>Tugang_2_June_2024</t>
  </si>
  <si>
    <t>Tugang-2-2024</t>
  </si>
  <si>
    <t>Tugang_1</t>
  </si>
  <si>
    <t>Tugang_1_June_2024</t>
  </si>
  <si>
    <t>Tugang-1-2024</t>
  </si>
  <si>
    <t>Tugang_3</t>
  </si>
  <si>
    <t>Tugang_3_June_2024</t>
  </si>
  <si>
    <t>Tugang-3-2024</t>
  </si>
  <si>
    <t>GME TUGANG PLASMA</t>
  </si>
  <si>
    <t>KB 8317 VB</t>
  </si>
  <si>
    <t>KB 8443 VA</t>
  </si>
  <si>
    <t>IQBAL</t>
  </si>
  <si>
    <t>VL</t>
  </si>
  <si>
    <t>HELPAN</t>
  </si>
  <si>
    <t>EDI ARDIANTO</t>
  </si>
  <si>
    <t>KB 8013 VB</t>
  </si>
  <si>
    <t>GME TUGANG</t>
  </si>
  <si>
    <t>GME MULAU</t>
  </si>
  <si>
    <t>KB 8310 VB</t>
  </si>
  <si>
    <t>FIRDAUS</t>
  </si>
  <si>
    <t>KB 8051 VB</t>
  </si>
  <si>
    <t>GSE MELAMOR</t>
  </si>
  <si>
    <t>KB 8246 AV</t>
  </si>
  <si>
    <t>EDI ARYONO</t>
  </si>
  <si>
    <t>KB 8663 VA</t>
  </si>
  <si>
    <t>EDI SURYADI</t>
  </si>
  <si>
    <t>KB 8312 VB</t>
  </si>
  <si>
    <t>ENDY</t>
  </si>
  <si>
    <t>KB 8337 VB</t>
  </si>
  <si>
    <t>KB 8440 VA</t>
  </si>
  <si>
    <t>JOHAN</t>
  </si>
  <si>
    <t>KB 8439 VA</t>
  </si>
  <si>
    <t>ZAINAL</t>
  </si>
  <si>
    <t>KB 8664 VA</t>
  </si>
  <si>
    <t>ARVIN</t>
  </si>
  <si>
    <t>JUANGI</t>
  </si>
  <si>
    <t>JULIAN Y</t>
  </si>
  <si>
    <t>KB 8319 VB</t>
  </si>
  <si>
    <t>JERI F</t>
  </si>
  <si>
    <t>AKUN</t>
  </si>
  <si>
    <t>HERMAN</t>
  </si>
  <si>
    <t>KB 8247 AV</t>
  </si>
  <si>
    <t>KB 8413 VB</t>
  </si>
  <si>
    <t>FRESEULUS</t>
  </si>
  <si>
    <t>KB 8248 AV</t>
  </si>
  <si>
    <t>GSE MELAMOR PLASMA</t>
  </si>
  <si>
    <t>HENDRI</t>
  </si>
  <si>
    <t>KB 8409 VB</t>
  </si>
  <si>
    <t>MUSLIYADI</t>
  </si>
  <si>
    <t>WIDODO</t>
  </si>
  <si>
    <t>GSE SEDADUNG PLASMA</t>
  </si>
  <si>
    <t>MARSELUS</t>
  </si>
  <si>
    <t>WANDI</t>
  </si>
  <si>
    <t>GIRI</t>
  </si>
  <si>
    <t>KB 1731 XY</t>
  </si>
  <si>
    <t>JAMES T</t>
  </si>
  <si>
    <t>KB 8762 DM</t>
  </si>
  <si>
    <t>LOREN</t>
  </si>
  <si>
    <t>KB 8966 EB</t>
  </si>
  <si>
    <t>ARY</t>
  </si>
  <si>
    <t>KB 524 XY</t>
  </si>
  <si>
    <t>PETRUS BJ</t>
  </si>
  <si>
    <t>EBISAI</t>
  </si>
  <si>
    <t>KB 8305 DE</t>
  </si>
  <si>
    <t>WANTO</t>
  </si>
  <si>
    <t>KB 8984 VB</t>
  </si>
  <si>
    <t>KB 8173 AU</t>
  </si>
  <si>
    <t>KB 8504 VB</t>
  </si>
  <si>
    <t>TR 18</t>
  </si>
  <si>
    <t>SETEPANUS</t>
  </si>
  <si>
    <t>SOLINSAH</t>
  </si>
  <si>
    <t>288104</t>
  </si>
  <si>
    <t>288119</t>
  </si>
  <si>
    <t>288149</t>
  </si>
  <si>
    <t>288157</t>
  </si>
  <si>
    <t>288159</t>
  </si>
  <si>
    <t>288163</t>
  </si>
  <si>
    <t>288165</t>
  </si>
  <si>
    <t>288168</t>
  </si>
  <si>
    <t>288172</t>
  </si>
  <si>
    <t>288173</t>
  </si>
  <si>
    <t>288175</t>
  </si>
  <si>
    <t>288176</t>
  </si>
  <si>
    <t>288177</t>
  </si>
  <si>
    <t>288179</t>
  </si>
  <si>
    <t>288180</t>
  </si>
  <si>
    <t>288181</t>
  </si>
  <si>
    <t>288182</t>
  </si>
  <si>
    <t>288183</t>
  </si>
  <si>
    <t>288184</t>
  </si>
  <si>
    <t>288187</t>
  </si>
  <si>
    <t>288188</t>
  </si>
  <si>
    <t>288194</t>
  </si>
  <si>
    <t>288195</t>
  </si>
  <si>
    <t>288199</t>
  </si>
  <si>
    <t>288200</t>
  </si>
  <si>
    <t>288202</t>
  </si>
  <si>
    <t>288204</t>
  </si>
  <si>
    <t>288206</t>
  </si>
  <si>
    <t>288213</t>
  </si>
  <si>
    <t>288214</t>
  </si>
  <si>
    <t>288215</t>
  </si>
  <si>
    <t>SHOLIANSYAH</t>
  </si>
  <si>
    <t>288216</t>
  </si>
  <si>
    <t>JUNAI</t>
  </si>
  <si>
    <t>288217</t>
  </si>
  <si>
    <t>288218</t>
  </si>
  <si>
    <t>288219</t>
  </si>
  <si>
    <t>288221</t>
  </si>
  <si>
    <t>288222</t>
  </si>
  <si>
    <t>288223</t>
  </si>
  <si>
    <t>288224</t>
  </si>
  <si>
    <t>288226</t>
  </si>
  <si>
    <t>288231</t>
  </si>
  <si>
    <t>288232</t>
  </si>
  <si>
    <t>288236</t>
  </si>
  <si>
    <t>288237</t>
  </si>
  <si>
    <t>288239</t>
  </si>
  <si>
    <t>288240</t>
  </si>
  <si>
    <t>288243</t>
  </si>
  <si>
    <t>288244</t>
  </si>
  <si>
    <t>288245</t>
  </si>
  <si>
    <t>288246</t>
  </si>
  <si>
    <t>288247</t>
  </si>
  <si>
    <t>288248</t>
  </si>
  <si>
    <t>288251</t>
  </si>
  <si>
    <t>288252</t>
  </si>
  <si>
    <t>288253</t>
  </si>
  <si>
    <t>288255</t>
  </si>
  <si>
    <t>STEPANUS</t>
  </si>
  <si>
    <t>288257</t>
  </si>
  <si>
    <t>288258</t>
  </si>
  <si>
    <t>288259</t>
  </si>
  <si>
    <t>288260</t>
  </si>
  <si>
    <t>DINU</t>
  </si>
  <si>
    <t>288261</t>
  </si>
  <si>
    <t>288262</t>
  </si>
  <si>
    <t>288263</t>
  </si>
  <si>
    <t>288267</t>
  </si>
  <si>
    <t>288268</t>
  </si>
  <si>
    <t>288269</t>
  </si>
  <si>
    <t>288270</t>
  </si>
  <si>
    <t>288271</t>
  </si>
  <si>
    <t>288272</t>
  </si>
  <si>
    <t>288273</t>
  </si>
  <si>
    <t>288274</t>
  </si>
  <si>
    <t>288275</t>
  </si>
  <si>
    <t>288276</t>
  </si>
  <si>
    <t>288277</t>
  </si>
  <si>
    <t>KB 8059 VB</t>
  </si>
  <si>
    <t>NIKODIMUS</t>
  </si>
  <si>
    <t>288278</t>
  </si>
  <si>
    <t>288279</t>
  </si>
  <si>
    <t>KB 8058 VB</t>
  </si>
  <si>
    <t>BASWANDI</t>
  </si>
  <si>
    <t>288280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</si>
</sst>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h:mm;@"/>
    <numFmt numFmtId="166" formatCode="[$-409]mmm\-yy;@"/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AFD3-49A6-4647-B728-E034F8E8329B}">
  <dimension ref="A1:AD77"/>
  <sheetViews>
    <sheetView tabSelected="1" workbookViewId="0">
      <pane ySplit="1" topLeftCell="A2" activePane="bottomLeft" state="frozen"/>
      <selection pane="bottomLeft" sqref="A1:XFD1"/>
    </sheetView>
  </sheetViews>
  <sheetFormatPr defaultRowHeight="14.4" x14ac:dyDescent="0.3"/>
  <cols>
    <col min="3" max="3" width="25.21875" bestFit="1" customWidth="1"/>
    <col min="4" max="4" width="21.109375" bestFit="1" customWidth="1"/>
    <col min="5" max="5" width="19" bestFit="1" customWidth="1"/>
    <col min="9" max="9" width="10.33203125" bestFit="1" customWidth="1"/>
    <col min="12" max="12" width="10.88671875" bestFit="1" customWidth="1"/>
    <col min="13" max="13" width="13.109375" bestFit="1" customWidth="1"/>
    <col min="21" max="21" width="12.21875" customWidth="1"/>
    <col min="22" max="22" width="12.33203125" customWidth="1"/>
    <col min="29" max="29" width="20.33203125" bestFit="1" customWidth="1"/>
  </cols>
  <sheetData>
    <row r="1" spans="1:30" x14ac:dyDescent="0.3">
      <c r="A1">
        <v>142249</v>
      </c>
      <c r="B1" t="s">
        <v>183</v>
      </c>
      <c r="C1" t="s">
        <v>48</v>
      </c>
      <c r="D1" t="s">
        <v>162</v>
      </c>
      <c r="E1" t="s">
        <v>9</v>
      </c>
      <c r="F1">
        <v>25</v>
      </c>
      <c r="G1">
        <v>4</v>
      </c>
      <c r="H1">
        <v>2025</v>
      </c>
      <c r="I1" s="3">
        <v>45772</v>
      </c>
      <c r="J1" s="1">
        <v>0.33124999999999999</v>
      </c>
      <c r="K1" s="1">
        <v>0.34722222222222199</v>
      </c>
      <c r="L1" t="s">
        <v>15</v>
      </c>
      <c r="M1" t="s">
        <v>126</v>
      </c>
      <c r="N1">
        <v>6440</v>
      </c>
      <c r="O1">
        <v>4180</v>
      </c>
      <c r="P1">
        <v>2260</v>
      </c>
      <c r="Q1">
        <v>32</v>
      </c>
      <c r="R1">
        <v>2228</v>
      </c>
      <c r="S1">
        <v>172</v>
      </c>
      <c r="T1">
        <v>13.14</v>
      </c>
      <c r="V1">
        <v>9</v>
      </c>
      <c r="W1" s="2">
        <f t="shared" ref="W1" si="0">EOMONTH(I1,0)</f>
        <v>45777</v>
      </c>
      <c r="X1" t="str">
        <f>INDEX(Sheet2!B:B,MATCH($C1,Sheet2!$A:$A,0))</f>
        <v>Sedadung</v>
      </c>
      <c r="Y1">
        <f>INDEX(Sheet2!C:C,MATCH($C1,Sheet2!$A:$A,0))</f>
        <v>6</v>
      </c>
      <c r="Z1" t="str">
        <f>INDEX(Sheet2!D:D,MATCH($C1,Sheet2!$A:$A,0))</f>
        <v>Plasma</v>
      </c>
      <c r="AA1" t="str">
        <f>INDEX(Sheet2!E:E,MATCH($C1,Sheet2!$A:$A,0))</f>
        <v>Sedadung_6</v>
      </c>
      <c r="AB1" t="str">
        <f t="shared" ref="AB1" si="1">TEXT(W1,"mmm")</f>
        <v>Apr</v>
      </c>
      <c r="AC1" t="str">
        <f t="shared" ref="AC1" si="2">X1&amp;"_"&amp;Y1&amp;"_"&amp;AB1&amp;"_"&amp;H1</f>
        <v>Sedadung_6_Apr_2025</v>
      </c>
      <c r="AD1" t="str">
        <f t="shared" ref="AD1" si="3">X1&amp;"-"&amp;Y1&amp;"-"&amp;H1</f>
        <v>Sedadung-6-2025</v>
      </c>
    </row>
    <row r="2" spans="1:30" x14ac:dyDescent="0.3">
      <c r="A2">
        <v>142250</v>
      </c>
      <c r="B2" t="s">
        <v>184</v>
      </c>
      <c r="C2" t="s">
        <v>34</v>
      </c>
      <c r="D2" t="s">
        <v>129</v>
      </c>
      <c r="E2" t="s">
        <v>7</v>
      </c>
      <c r="F2">
        <v>25</v>
      </c>
      <c r="G2">
        <v>4</v>
      </c>
      <c r="H2">
        <v>2025</v>
      </c>
      <c r="I2" s="3">
        <v>45772</v>
      </c>
      <c r="J2" s="1">
        <v>0.37222222222222201</v>
      </c>
      <c r="K2" s="1">
        <v>0.37638888888888899</v>
      </c>
      <c r="L2" t="s">
        <v>130</v>
      </c>
      <c r="M2" t="s">
        <v>131</v>
      </c>
      <c r="N2">
        <v>9280</v>
      </c>
      <c r="O2">
        <v>4080</v>
      </c>
      <c r="P2">
        <v>5200</v>
      </c>
      <c r="Q2">
        <v>78</v>
      </c>
      <c r="R2">
        <v>5122</v>
      </c>
      <c r="S2">
        <v>467</v>
      </c>
      <c r="T2">
        <v>11.13</v>
      </c>
      <c r="V2">
        <v>8</v>
      </c>
      <c r="W2" s="2">
        <f t="shared" ref="W2:W65" si="4">EOMONTH(I2,0)</f>
        <v>45777</v>
      </c>
      <c r="X2" t="str">
        <f>INDEX(Sheet2!B:B,MATCH($C2,Sheet2!$A:$A,0))</f>
        <v>Mulau</v>
      </c>
      <c r="Y2">
        <f>INDEX(Sheet2!C:C,MATCH($C2,Sheet2!$A:$A,0))</f>
        <v>4</v>
      </c>
      <c r="Z2" t="str">
        <f>INDEX(Sheet2!D:D,MATCH($C2,Sheet2!$A:$A,0))</f>
        <v>Inti</v>
      </c>
      <c r="AA2" t="str">
        <f>INDEX(Sheet2!E:E,MATCH($C2,Sheet2!$A:$A,0))</f>
        <v>Mulau_4</v>
      </c>
      <c r="AB2" t="str">
        <f t="shared" ref="AB2:AB65" si="5">TEXT(W2,"mmm")</f>
        <v>Apr</v>
      </c>
      <c r="AC2" t="str">
        <f t="shared" ref="AC2:AC65" si="6">X2&amp;"_"&amp;Y2&amp;"_"&amp;AB2&amp;"_"&amp;H2</f>
        <v>Mulau_4_Apr_2025</v>
      </c>
      <c r="AD2" t="str">
        <f t="shared" ref="AD2:AD65" si="7">X2&amp;"-"&amp;Y2&amp;"-"&amp;H2</f>
        <v>Mulau-4-2025</v>
      </c>
    </row>
    <row r="3" spans="1:30" x14ac:dyDescent="0.3">
      <c r="A3">
        <v>142251</v>
      </c>
      <c r="B3" t="s">
        <v>185</v>
      </c>
      <c r="C3" t="s">
        <v>43</v>
      </c>
      <c r="D3" t="s">
        <v>133</v>
      </c>
      <c r="E3" t="s">
        <v>9</v>
      </c>
      <c r="F3">
        <v>25</v>
      </c>
      <c r="G3">
        <v>4</v>
      </c>
      <c r="H3">
        <v>2025</v>
      </c>
      <c r="I3" s="3">
        <v>45772</v>
      </c>
      <c r="J3" s="1">
        <v>0.43472222222222201</v>
      </c>
      <c r="K3" s="1">
        <v>0.44166666666666698</v>
      </c>
      <c r="L3" t="s">
        <v>149</v>
      </c>
      <c r="M3" t="s">
        <v>150</v>
      </c>
      <c r="N3">
        <v>8610</v>
      </c>
      <c r="O3">
        <v>4150</v>
      </c>
      <c r="P3">
        <v>4460</v>
      </c>
      <c r="Q3">
        <v>67</v>
      </c>
      <c r="R3">
        <v>4393</v>
      </c>
      <c r="S3">
        <v>380</v>
      </c>
      <c r="T3">
        <v>11.74</v>
      </c>
      <c r="V3">
        <v>8</v>
      </c>
      <c r="W3" s="2">
        <f t="shared" si="4"/>
        <v>45777</v>
      </c>
      <c r="X3" t="str">
        <f>INDEX(Sheet2!B:B,MATCH($C3,Sheet2!$A:$A,0))</f>
        <v>Melamor</v>
      </c>
      <c r="Y3">
        <f>INDEX(Sheet2!C:C,MATCH($C3,Sheet2!$A:$A,0))</f>
        <v>3</v>
      </c>
      <c r="Z3" t="str">
        <f>INDEX(Sheet2!D:D,MATCH($C3,Sheet2!$A:$A,0))</f>
        <v>Inti</v>
      </c>
      <c r="AA3" t="str">
        <f>INDEX(Sheet2!E:E,MATCH($C3,Sheet2!$A:$A,0))</f>
        <v>Melamor_3</v>
      </c>
      <c r="AB3" t="str">
        <f t="shared" si="5"/>
        <v>Apr</v>
      </c>
      <c r="AC3" t="str">
        <f t="shared" si="6"/>
        <v>Melamor_3_Apr_2025</v>
      </c>
      <c r="AD3" t="str">
        <f t="shared" si="7"/>
        <v>Melamor-3-2025</v>
      </c>
    </row>
    <row r="4" spans="1:30" x14ac:dyDescent="0.3">
      <c r="A4">
        <v>142252</v>
      </c>
      <c r="B4" t="s">
        <v>186</v>
      </c>
      <c r="C4" t="s">
        <v>26</v>
      </c>
      <c r="D4" t="s">
        <v>14</v>
      </c>
      <c r="E4" t="s">
        <v>9</v>
      </c>
      <c r="F4">
        <v>25</v>
      </c>
      <c r="G4">
        <v>4</v>
      </c>
      <c r="H4">
        <v>2025</v>
      </c>
      <c r="I4" s="3">
        <v>45772</v>
      </c>
      <c r="J4" s="1">
        <v>0.46388888888888902</v>
      </c>
      <c r="K4" s="1">
        <v>0.469444444444444</v>
      </c>
      <c r="L4" t="s">
        <v>127</v>
      </c>
      <c r="M4" t="s">
        <v>147</v>
      </c>
      <c r="N4">
        <v>10930</v>
      </c>
      <c r="O4">
        <v>5130</v>
      </c>
      <c r="P4">
        <v>5800</v>
      </c>
      <c r="Q4">
        <v>78</v>
      </c>
      <c r="R4">
        <v>5722</v>
      </c>
      <c r="S4">
        <v>200</v>
      </c>
      <c r="T4">
        <v>29</v>
      </c>
      <c r="U4">
        <v>4</v>
      </c>
      <c r="V4">
        <v>10</v>
      </c>
      <c r="W4" s="2">
        <f t="shared" si="4"/>
        <v>45777</v>
      </c>
      <c r="X4" t="str">
        <f>INDEX(Sheet2!B:B,MATCH($C4,Sheet2!$A:$A,0))</f>
        <v>Sedadung</v>
      </c>
      <c r="Y4">
        <f>INDEX(Sheet2!C:C,MATCH($C4,Sheet2!$A:$A,0))</f>
        <v>1</v>
      </c>
      <c r="Z4" t="str">
        <f>INDEX(Sheet2!D:D,MATCH($C4,Sheet2!$A:$A,0))</f>
        <v>Inti</v>
      </c>
      <c r="AA4" t="str">
        <f>INDEX(Sheet2!E:E,MATCH($C4,Sheet2!$A:$A,0))</f>
        <v>Sedadung_1</v>
      </c>
      <c r="AB4" t="str">
        <f t="shared" si="5"/>
        <v>Apr</v>
      </c>
      <c r="AC4" t="str">
        <f t="shared" si="6"/>
        <v>Sedadung_1_Apr_2025</v>
      </c>
      <c r="AD4" t="str">
        <f t="shared" si="7"/>
        <v>Sedadung-1-2025</v>
      </c>
    </row>
    <row r="5" spans="1:30" x14ac:dyDescent="0.3">
      <c r="A5">
        <v>142253</v>
      </c>
      <c r="B5" t="s">
        <v>187</v>
      </c>
      <c r="C5" t="s">
        <v>48</v>
      </c>
      <c r="D5" t="s">
        <v>162</v>
      </c>
      <c r="E5" t="s">
        <v>9</v>
      </c>
      <c r="F5">
        <v>25</v>
      </c>
      <c r="G5">
        <v>4</v>
      </c>
      <c r="H5">
        <v>2025</v>
      </c>
      <c r="I5" s="3">
        <v>45772</v>
      </c>
      <c r="J5" s="1">
        <v>0.468055555555556</v>
      </c>
      <c r="K5" s="1">
        <v>0.47430555555555598</v>
      </c>
      <c r="L5" t="s">
        <v>20</v>
      </c>
      <c r="M5" t="s">
        <v>148</v>
      </c>
      <c r="N5">
        <v>8020</v>
      </c>
      <c r="O5">
        <v>5300</v>
      </c>
      <c r="P5">
        <v>2720</v>
      </c>
      <c r="Q5">
        <v>39</v>
      </c>
      <c r="R5">
        <v>2681</v>
      </c>
      <c r="S5">
        <v>1212</v>
      </c>
      <c r="T5">
        <v>2.2400000000000002</v>
      </c>
      <c r="U5">
        <v>7</v>
      </c>
      <c r="V5">
        <v>3</v>
      </c>
      <c r="W5" s="2">
        <f t="shared" si="4"/>
        <v>45777</v>
      </c>
      <c r="X5" t="str">
        <f>INDEX(Sheet2!B:B,MATCH($C5,Sheet2!$A:$A,0))</f>
        <v>Sedadung</v>
      </c>
      <c r="Y5">
        <f>INDEX(Sheet2!C:C,MATCH($C5,Sheet2!$A:$A,0))</f>
        <v>6</v>
      </c>
      <c r="Z5" t="str">
        <f>INDEX(Sheet2!D:D,MATCH($C5,Sheet2!$A:$A,0))</f>
        <v>Plasma</v>
      </c>
      <c r="AA5" t="str">
        <f>INDEX(Sheet2!E:E,MATCH($C5,Sheet2!$A:$A,0))</f>
        <v>Sedadung_6</v>
      </c>
      <c r="AB5" t="str">
        <f t="shared" si="5"/>
        <v>Apr</v>
      </c>
      <c r="AC5" t="str">
        <f t="shared" si="6"/>
        <v>Sedadung_6_Apr_2025</v>
      </c>
      <c r="AD5" t="str">
        <f t="shared" si="7"/>
        <v>Sedadung-6-2025</v>
      </c>
    </row>
    <row r="6" spans="1:30" x14ac:dyDescent="0.3">
      <c r="A6">
        <v>142254</v>
      </c>
      <c r="B6" t="s">
        <v>188</v>
      </c>
      <c r="C6" t="s">
        <v>45</v>
      </c>
      <c r="D6" t="s">
        <v>128</v>
      </c>
      <c r="E6" t="s">
        <v>7</v>
      </c>
      <c r="F6">
        <v>25</v>
      </c>
      <c r="G6">
        <v>4</v>
      </c>
      <c r="H6">
        <v>2025</v>
      </c>
      <c r="I6" s="3">
        <v>45772</v>
      </c>
      <c r="J6" s="1">
        <v>0.47986111111111102</v>
      </c>
      <c r="K6" s="1">
        <v>0.49097222222222198</v>
      </c>
      <c r="L6" t="s">
        <v>17</v>
      </c>
      <c r="M6" t="s">
        <v>18</v>
      </c>
      <c r="N6">
        <v>9500</v>
      </c>
      <c r="O6">
        <v>5110</v>
      </c>
      <c r="P6">
        <v>4390</v>
      </c>
      <c r="Q6">
        <v>66</v>
      </c>
      <c r="R6">
        <v>4324</v>
      </c>
      <c r="S6">
        <v>401</v>
      </c>
      <c r="T6">
        <v>10.95</v>
      </c>
      <c r="U6">
        <v>13</v>
      </c>
      <c r="V6">
        <v>8</v>
      </c>
      <c r="W6" s="2">
        <f t="shared" si="4"/>
        <v>45777</v>
      </c>
      <c r="X6" t="str">
        <f>INDEX(Sheet2!B:B,MATCH($C6,Sheet2!$A:$A,0))</f>
        <v>Tugang</v>
      </c>
      <c r="Y6">
        <f>INDEX(Sheet2!C:C,MATCH($C6,Sheet2!$A:$A,0))</f>
        <v>2</v>
      </c>
      <c r="Z6" t="str">
        <f>INDEX(Sheet2!D:D,MATCH($C6,Sheet2!$A:$A,0))</f>
        <v>Inti</v>
      </c>
      <c r="AA6" t="str">
        <f>INDEX(Sheet2!E:E,MATCH($C6,Sheet2!$A:$A,0))</f>
        <v>Tugang_2</v>
      </c>
      <c r="AB6" t="str">
        <f t="shared" si="5"/>
        <v>Apr</v>
      </c>
      <c r="AC6" t="str">
        <f t="shared" si="6"/>
        <v>Tugang_2_Apr_2025</v>
      </c>
      <c r="AD6" t="str">
        <f t="shared" si="7"/>
        <v>Tugang-2-2025</v>
      </c>
    </row>
    <row r="7" spans="1:30" x14ac:dyDescent="0.3">
      <c r="A7">
        <v>142255</v>
      </c>
      <c r="B7" t="s">
        <v>189</v>
      </c>
      <c r="C7" t="s">
        <v>51</v>
      </c>
      <c r="D7" t="s">
        <v>157</v>
      </c>
      <c r="E7" t="s">
        <v>9</v>
      </c>
      <c r="F7">
        <v>25</v>
      </c>
      <c r="G7">
        <v>4</v>
      </c>
      <c r="H7">
        <v>2025</v>
      </c>
      <c r="I7" s="3">
        <v>45772</v>
      </c>
      <c r="J7" s="1">
        <v>0.48958333333333298</v>
      </c>
      <c r="K7" s="1">
        <v>0.49513888888888902</v>
      </c>
      <c r="L7" t="s">
        <v>138</v>
      </c>
      <c r="M7" t="s">
        <v>139</v>
      </c>
      <c r="N7">
        <v>10760</v>
      </c>
      <c r="O7">
        <v>4130</v>
      </c>
      <c r="P7">
        <v>6630</v>
      </c>
      <c r="Q7">
        <v>98</v>
      </c>
      <c r="R7">
        <v>6532</v>
      </c>
      <c r="S7">
        <v>500</v>
      </c>
      <c r="T7">
        <v>13.26</v>
      </c>
      <c r="V7">
        <v>9</v>
      </c>
      <c r="W7" s="2">
        <f t="shared" si="4"/>
        <v>45777</v>
      </c>
      <c r="X7" t="str">
        <f>INDEX(Sheet2!B:B,MATCH($C7,Sheet2!$A:$A,0))</f>
        <v>Melamor</v>
      </c>
      <c r="Y7">
        <f>INDEX(Sheet2!C:C,MATCH($C7,Sheet2!$A:$A,0))</f>
        <v>4</v>
      </c>
      <c r="Z7" t="str">
        <f>INDEX(Sheet2!D:D,MATCH($C7,Sheet2!$A:$A,0))</f>
        <v>Plasma</v>
      </c>
      <c r="AA7" t="str">
        <f>INDEX(Sheet2!E:E,MATCH($C7,Sheet2!$A:$A,0))</f>
        <v>Melamor_4</v>
      </c>
      <c r="AB7" t="str">
        <f t="shared" si="5"/>
        <v>Apr</v>
      </c>
      <c r="AC7" t="str">
        <f t="shared" si="6"/>
        <v>Melamor_4_Apr_2025</v>
      </c>
      <c r="AD7" t="str">
        <f t="shared" si="7"/>
        <v>Melamor-4-2025</v>
      </c>
    </row>
    <row r="8" spans="1:30" x14ac:dyDescent="0.3">
      <c r="A8">
        <v>142256</v>
      </c>
      <c r="B8" t="s">
        <v>190</v>
      </c>
      <c r="C8" t="s">
        <v>19</v>
      </c>
      <c r="D8" t="s">
        <v>14</v>
      </c>
      <c r="E8" t="s">
        <v>9</v>
      </c>
      <c r="F8">
        <v>25</v>
      </c>
      <c r="G8">
        <v>4</v>
      </c>
      <c r="H8">
        <v>2025</v>
      </c>
      <c r="I8" s="3">
        <v>45772</v>
      </c>
      <c r="J8" s="1">
        <v>0.50694444444444398</v>
      </c>
      <c r="K8" s="1">
        <v>0.51041666666666696</v>
      </c>
      <c r="L8" t="s">
        <v>20</v>
      </c>
      <c r="M8" t="s">
        <v>148</v>
      </c>
      <c r="N8">
        <v>10820</v>
      </c>
      <c r="O8">
        <v>5290</v>
      </c>
      <c r="P8">
        <v>5530</v>
      </c>
      <c r="Q8">
        <v>82</v>
      </c>
      <c r="R8">
        <v>5448</v>
      </c>
      <c r="S8">
        <v>350</v>
      </c>
      <c r="T8">
        <v>15.8</v>
      </c>
      <c r="U8">
        <v>11</v>
      </c>
      <c r="V8">
        <v>10</v>
      </c>
      <c r="W8" s="2">
        <f t="shared" si="4"/>
        <v>45777</v>
      </c>
      <c r="X8" t="str">
        <f>INDEX(Sheet2!B:B,MATCH($C8,Sheet2!$A:$A,0))</f>
        <v>Sedadung</v>
      </c>
      <c r="Y8">
        <f>INDEX(Sheet2!C:C,MATCH($C8,Sheet2!$A:$A,0))</f>
        <v>3</v>
      </c>
      <c r="Z8" t="str">
        <f>INDEX(Sheet2!D:D,MATCH($C8,Sheet2!$A:$A,0))</f>
        <v>Inti</v>
      </c>
      <c r="AA8" t="str">
        <f>INDEX(Sheet2!E:E,MATCH($C8,Sheet2!$A:$A,0))</f>
        <v>Sedadung_3</v>
      </c>
      <c r="AB8" t="str">
        <f t="shared" si="5"/>
        <v>Apr</v>
      </c>
      <c r="AC8" t="str">
        <f t="shared" si="6"/>
        <v>Sedadung_3_Apr_2025</v>
      </c>
      <c r="AD8" t="str">
        <f t="shared" si="7"/>
        <v>Sedadung-3-2025</v>
      </c>
    </row>
    <row r="9" spans="1:30" x14ac:dyDescent="0.3">
      <c r="A9">
        <v>142257</v>
      </c>
      <c r="B9" t="s">
        <v>191</v>
      </c>
      <c r="C9" t="s">
        <v>25</v>
      </c>
      <c r="D9" t="s">
        <v>14</v>
      </c>
      <c r="E9" t="s">
        <v>9</v>
      </c>
      <c r="F9">
        <v>25</v>
      </c>
      <c r="G9">
        <v>4</v>
      </c>
      <c r="H9">
        <v>2025</v>
      </c>
      <c r="I9" s="3">
        <v>45772</v>
      </c>
      <c r="J9" s="1">
        <v>0.51319444444444395</v>
      </c>
      <c r="K9" s="1">
        <v>0.51597222222222205</v>
      </c>
      <c r="L9" t="s">
        <v>33</v>
      </c>
      <c r="M9" t="s">
        <v>158</v>
      </c>
      <c r="N9">
        <v>10080</v>
      </c>
      <c r="O9">
        <v>4170</v>
      </c>
      <c r="P9">
        <v>5910</v>
      </c>
      <c r="Q9">
        <v>89</v>
      </c>
      <c r="R9">
        <v>5821</v>
      </c>
      <c r="S9">
        <v>246</v>
      </c>
      <c r="T9">
        <v>24.02</v>
      </c>
      <c r="V9">
        <v>10</v>
      </c>
      <c r="W9" s="2">
        <f t="shared" si="4"/>
        <v>45777</v>
      </c>
      <c r="X9" t="str">
        <f>INDEX(Sheet2!B:B,MATCH($C9,Sheet2!$A:$A,0))</f>
        <v>Sedadung</v>
      </c>
      <c r="Y9">
        <f>INDEX(Sheet2!C:C,MATCH($C9,Sheet2!$A:$A,0))</f>
        <v>2</v>
      </c>
      <c r="Z9" t="str">
        <f>INDEX(Sheet2!D:D,MATCH($C9,Sheet2!$A:$A,0))</f>
        <v>Inti</v>
      </c>
      <c r="AA9" t="str">
        <f>INDEX(Sheet2!E:E,MATCH($C9,Sheet2!$A:$A,0))</f>
        <v>Sedadung_2</v>
      </c>
      <c r="AB9" t="str">
        <f t="shared" si="5"/>
        <v>Apr</v>
      </c>
      <c r="AC9" t="str">
        <f t="shared" si="6"/>
        <v>Sedadung_2_Apr_2025</v>
      </c>
      <c r="AD9" t="str">
        <f t="shared" si="7"/>
        <v>Sedadung-2-2025</v>
      </c>
    </row>
    <row r="10" spans="1:30" x14ac:dyDescent="0.3">
      <c r="A10">
        <v>142258</v>
      </c>
      <c r="B10" t="s">
        <v>192</v>
      </c>
      <c r="C10" t="s">
        <v>27</v>
      </c>
      <c r="D10" t="s">
        <v>14</v>
      </c>
      <c r="E10" t="s">
        <v>9</v>
      </c>
      <c r="F10">
        <v>25</v>
      </c>
      <c r="G10">
        <v>4</v>
      </c>
      <c r="H10">
        <v>2025</v>
      </c>
      <c r="I10" s="3">
        <v>45772</v>
      </c>
      <c r="J10" s="1">
        <v>0.51875000000000004</v>
      </c>
      <c r="K10" s="1">
        <v>0.52222222222222203</v>
      </c>
      <c r="L10" t="s">
        <v>28</v>
      </c>
      <c r="M10" t="s">
        <v>125</v>
      </c>
      <c r="N10">
        <v>9810</v>
      </c>
      <c r="O10">
        <v>4080</v>
      </c>
      <c r="P10">
        <v>5730</v>
      </c>
      <c r="Q10">
        <v>85</v>
      </c>
      <c r="R10">
        <v>5645</v>
      </c>
      <c r="S10">
        <v>300</v>
      </c>
      <c r="T10">
        <v>19.100000000000001</v>
      </c>
      <c r="V10">
        <v>10</v>
      </c>
      <c r="W10" s="2">
        <f t="shared" si="4"/>
        <v>45777</v>
      </c>
      <c r="X10" t="str">
        <f>INDEX(Sheet2!B:B,MATCH($C10,Sheet2!$A:$A,0))</f>
        <v>Sedadung</v>
      </c>
      <c r="Y10">
        <f>INDEX(Sheet2!C:C,MATCH($C10,Sheet2!$A:$A,0))</f>
        <v>5</v>
      </c>
      <c r="Z10" t="str">
        <f>INDEX(Sheet2!D:D,MATCH($C10,Sheet2!$A:$A,0))</f>
        <v>Inti</v>
      </c>
      <c r="AA10" t="str">
        <f>INDEX(Sheet2!E:E,MATCH($C10,Sheet2!$A:$A,0))</f>
        <v>Sedadung_5</v>
      </c>
      <c r="AB10" t="str">
        <f t="shared" si="5"/>
        <v>Apr</v>
      </c>
      <c r="AC10" t="str">
        <f t="shared" si="6"/>
        <v>Sedadung_5_Apr_2025</v>
      </c>
      <c r="AD10" t="str">
        <f t="shared" si="7"/>
        <v>Sedadung-5-2025</v>
      </c>
    </row>
    <row r="11" spans="1:30" x14ac:dyDescent="0.3">
      <c r="A11">
        <v>142259</v>
      </c>
      <c r="B11" t="s">
        <v>193</v>
      </c>
      <c r="C11" t="s">
        <v>29</v>
      </c>
      <c r="D11" t="s">
        <v>129</v>
      </c>
      <c r="E11" t="s">
        <v>7</v>
      </c>
      <c r="F11">
        <v>25</v>
      </c>
      <c r="G11">
        <v>4</v>
      </c>
      <c r="H11">
        <v>2025</v>
      </c>
      <c r="I11" s="3">
        <v>45772</v>
      </c>
      <c r="J11" s="1">
        <v>0.52986111111111101</v>
      </c>
      <c r="K11" s="1">
        <v>0.53749999999999998</v>
      </c>
      <c r="L11" t="s">
        <v>156</v>
      </c>
      <c r="M11" t="s">
        <v>181</v>
      </c>
      <c r="N11">
        <v>11730</v>
      </c>
      <c r="O11">
        <v>4250</v>
      </c>
      <c r="P11">
        <v>7480</v>
      </c>
      <c r="Q11">
        <v>109</v>
      </c>
      <c r="R11">
        <v>7371</v>
      </c>
      <c r="S11">
        <v>402</v>
      </c>
      <c r="T11">
        <v>18.61</v>
      </c>
      <c r="V11">
        <v>10</v>
      </c>
      <c r="W11" s="2">
        <f t="shared" si="4"/>
        <v>45777</v>
      </c>
      <c r="X11" t="str">
        <f>INDEX(Sheet2!B:B,MATCH($C11,Sheet2!$A:$A,0))</f>
        <v>Mulau</v>
      </c>
      <c r="Y11">
        <f>INDEX(Sheet2!C:C,MATCH($C11,Sheet2!$A:$A,0))</f>
        <v>1</v>
      </c>
      <c r="Z11" t="str">
        <f>INDEX(Sheet2!D:D,MATCH($C11,Sheet2!$A:$A,0))</f>
        <v>Inti</v>
      </c>
      <c r="AA11" t="str">
        <f>INDEX(Sheet2!E:E,MATCH($C11,Sheet2!$A:$A,0))</f>
        <v>Mulau_1</v>
      </c>
      <c r="AB11" t="str">
        <f t="shared" si="5"/>
        <v>Apr</v>
      </c>
      <c r="AC11" t="str">
        <f t="shared" si="6"/>
        <v>Mulau_1_Apr_2025</v>
      </c>
      <c r="AD11" t="str">
        <f t="shared" si="7"/>
        <v>Mulau-1-2025</v>
      </c>
    </row>
    <row r="12" spans="1:30" x14ac:dyDescent="0.3">
      <c r="A12">
        <v>142260</v>
      </c>
      <c r="B12" t="s">
        <v>194</v>
      </c>
      <c r="C12" t="s">
        <v>43</v>
      </c>
      <c r="D12" t="s">
        <v>133</v>
      </c>
      <c r="E12" t="s">
        <v>9</v>
      </c>
      <c r="F12">
        <v>25</v>
      </c>
      <c r="G12">
        <v>4</v>
      </c>
      <c r="H12">
        <v>2025</v>
      </c>
      <c r="I12" s="3">
        <v>45772</v>
      </c>
      <c r="J12" s="1">
        <v>0.531944444444444</v>
      </c>
      <c r="K12" s="1">
        <v>0.54027777777777797</v>
      </c>
      <c r="L12" t="s">
        <v>149</v>
      </c>
      <c r="M12" t="s">
        <v>150</v>
      </c>
      <c r="N12">
        <v>9610</v>
      </c>
      <c r="O12">
        <v>4120</v>
      </c>
      <c r="P12">
        <v>5490</v>
      </c>
      <c r="Q12">
        <v>79</v>
      </c>
      <c r="R12">
        <v>5411</v>
      </c>
      <c r="S12">
        <v>512</v>
      </c>
      <c r="T12">
        <v>10.72</v>
      </c>
      <c r="V12">
        <v>8</v>
      </c>
      <c r="W12" s="2">
        <f t="shared" si="4"/>
        <v>45777</v>
      </c>
      <c r="X12" t="str">
        <f>INDEX(Sheet2!B:B,MATCH($C12,Sheet2!$A:$A,0))</f>
        <v>Melamor</v>
      </c>
      <c r="Y12">
        <f>INDEX(Sheet2!C:C,MATCH($C12,Sheet2!$A:$A,0))</f>
        <v>3</v>
      </c>
      <c r="Z12" t="str">
        <f>INDEX(Sheet2!D:D,MATCH($C12,Sheet2!$A:$A,0))</f>
        <v>Inti</v>
      </c>
      <c r="AA12" t="str">
        <f>INDEX(Sheet2!E:E,MATCH($C12,Sheet2!$A:$A,0))</f>
        <v>Melamor_3</v>
      </c>
      <c r="AB12" t="str">
        <f t="shared" si="5"/>
        <v>Apr</v>
      </c>
      <c r="AC12" t="str">
        <f t="shared" si="6"/>
        <v>Melamor_3_Apr_2025</v>
      </c>
      <c r="AD12" t="str">
        <f t="shared" si="7"/>
        <v>Melamor-3-2025</v>
      </c>
    </row>
    <row r="13" spans="1:30" x14ac:dyDescent="0.3">
      <c r="A13">
        <v>142261</v>
      </c>
      <c r="B13" t="s">
        <v>195</v>
      </c>
      <c r="C13" t="s">
        <v>37</v>
      </c>
      <c r="D13" t="s">
        <v>128</v>
      </c>
      <c r="E13" t="s">
        <v>7</v>
      </c>
      <c r="F13">
        <v>25</v>
      </c>
      <c r="G13">
        <v>4</v>
      </c>
      <c r="H13">
        <v>2025</v>
      </c>
      <c r="I13" s="3">
        <v>45772</v>
      </c>
      <c r="J13" s="1">
        <v>0.53402777777777799</v>
      </c>
      <c r="K13" s="1">
        <v>0.54444444444444395</v>
      </c>
      <c r="L13" t="s">
        <v>159</v>
      </c>
      <c r="M13" t="s">
        <v>160</v>
      </c>
      <c r="N13">
        <v>10210</v>
      </c>
      <c r="O13">
        <v>4090</v>
      </c>
      <c r="P13">
        <v>6120</v>
      </c>
      <c r="Q13">
        <v>88</v>
      </c>
      <c r="R13">
        <v>6032</v>
      </c>
      <c r="S13">
        <v>398</v>
      </c>
      <c r="T13">
        <v>15.38</v>
      </c>
      <c r="V13">
        <v>10</v>
      </c>
      <c r="W13" s="2">
        <f t="shared" si="4"/>
        <v>45777</v>
      </c>
      <c r="X13" t="str">
        <f>INDEX(Sheet2!B:B,MATCH($C13,Sheet2!$A:$A,0))</f>
        <v>Tugang</v>
      </c>
      <c r="Y13">
        <f>INDEX(Sheet2!C:C,MATCH($C13,Sheet2!$A:$A,0))</f>
        <v>5</v>
      </c>
      <c r="Z13" t="str">
        <f>INDEX(Sheet2!D:D,MATCH($C13,Sheet2!$A:$A,0))</f>
        <v>Inti</v>
      </c>
      <c r="AA13" t="str">
        <f>INDEX(Sheet2!E:E,MATCH($C13,Sheet2!$A:$A,0))</f>
        <v>Tugang_5</v>
      </c>
      <c r="AB13" t="str">
        <f t="shared" si="5"/>
        <v>Apr</v>
      </c>
      <c r="AC13" t="str">
        <f t="shared" si="6"/>
        <v>Tugang_5_Apr_2025</v>
      </c>
      <c r="AD13" t="str">
        <f t="shared" si="7"/>
        <v>Tugang-5-2025</v>
      </c>
    </row>
    <row r="14" spans="1:30" x14ac:dyDescent="0.3">
      <c r="A14">
        <v>142262</v>
      </c>
      <c r="B14" t="s">
        <v>196</v>
      </c>
      <c r="C14" t="s">
        <v>13</v>
      </c>
      <c r="D14" t="s">
        <v>14</v>
      </c>
      <c r="E14" t="s">
        <v>9</v>
      </c>
      <c r="F14">
        <v>25</v>
      </c>
      <c r="G14">
        <v>4</v>
      </c>
      <c r="H14">
        <v>2025</v>
      </c>
      <c r="I14" s="3">
        <v>45772</v>
      </c>
      <c r="J14" s="1">
        <v>0.53611111111111098</v>
      </c>
      <c r="K14" s="1">
        <v>0.54791666666666705</v>
      </c>
      <c r="L14" t="s">
        <v>15</v>
      </c>
      <c r="M14" t="s">
        <v>126</v>
      </c>
      <c r="N14">
        <v>10330</v>
      </c>
      <c r="O14">
        <v>4160</v>
      </c>
      <c r="P14">
        <v>6170</v>
      </c>
      <c r="Q14">
        <v>88</v>
      </c>
      <c r="R14">
        <v>6082</v>
      </c>
      <c r="S14">
        <v>349</v>
      </c>
      <c r="T14">
        <v>17.68</v>
      </c>
      <c r="V14">
        <v>10</v>
      </c>
      <c r="W14" s="2">
        <f t="shared" si="4"/>
        <v>45777</v>
      </c>
      <c r="X14" t="str">
        <f>INDEX(Sheet2!B:B,MATCH($C14,Sheet2!$A:$A,0))</f>
        <v>Sedadung</v>
      </c>
      <c r="Y14">
        <f>INDEX(Sheet2!C:C,MATCH($C14,Sheet2!$A:$A,0))</f>
        <v>6</v>
      </c>
      <c r="Z14" t="str">
        <f>INDEX(Sheet2!D:D,MATCH($C14,Sheet2!$A:$A,0))</f>
        <v>Inti</v>
      </c>
      <c r="AA14" t="str">
        <f>INDEX(Sheet2!E:E,MATCH($C14,Sheet2!$A:$A,0))</f>
        <v>Sedadung_6</v>
      </c>
      <c r="AB14" t="str">
        <f t="shared" si="5"/>
        <v>Apr</v>
      </c>
      <c r="AC14" t="str">
        <f t="shared" si="6"/>
        <v>Sedadung_6_Apr_2025</v>
      </c>
      <c r="AD14" t="str">
        <f t="shared" si="7"/>
        <v>Sedadung-6-2025</v>
      </c>
    </row>
    <row r="15" spans="1:30" x14ac:dyDescent="0.3">
      <c r="A15">
        <v>142263</v>
      </c>
      <c r="B15" t="s">
        <v>197</v>
      </c>
      <c r="C15" t="s">
        <v>21</v>
      </c>
      <c r="D15" t="s">
        <v>129</v>
      </c>
      <c r="E15" t="s">
        <v>7</v>
      </c>
      <c r="F15">
        <v>25</v>
      </c>
      <c r="G15">
        <v>4</v>
      </c>
      <c r="H15">
        <v>2025</v>
      </c>
      <c r="I15" s="3">
        <v>45772</v>
      </c>
      <c r="J15" s="1">
        <v>0.54444444444444395</v>
      </c>
      <c r="K15" s="1">
        <v>0.55555555555555602</v>
      </c>
      <c r="L15" t="s">
        <v>140</v>
      </c>
      <c r="M15" t="s">
        <v>165</v>
      </c>
      <c r="N15">
        <v>9780</v>
      </c>
      <c r="O15">
        <v>4030</v>
      </c>
      <c r="P15">
        <v>5750</v>
      </c>
      <c r="Q15">
        <v>85</v>
      </c>
      <c r="R15">
        <v>5665</v>
      </c>
      <c r="S15">
        <v>371</v>
      </c>
      <c r="T15">
        <v>15.5</v>
      </c>
      <c r="V15">
        <v>10</v>
      </c>
      <c r="W15" s="2">
        <f t="shared" si="4"/>
        <v>45777</v>
      </c>
      <c r="X15" t="str">
        <f>INDEX(Sheet2!B:B,MATCH($C15,Sheet2!$A:$A,0))</f>
        <v>Mulau</v>
      </c>
      <c r="Y15">
        <f>INDEX(Sheet2!C:C,MATCH($C15,Sheet2!$A:$A,0))</f>
        <v>3</v>
      </c>
      <c r="Z15" t="str">
        <f>INDEX(Sheet2!D:D,MATCH($C15,Sheet2!$A:$A,0))</f>
        <v>Inti</v>
      </c>
      <c r="AA15" t="str">
        <f>INDEX(Sheet2!E:E,MATCH($C15,Sheet2!$A:$A,0))</f>
        <v>Mulau_3</v>
      </c>
      <c r="AB15" t="str">
        <f t="shared" si="5"/>
        <v>Apr</v>
      </c>
      <c r="AC15" t="str">
        <f t="shared" si="6"/>
        <v>Mulau_3_Apr_2025</v>
      </c>
      <c r="AD15" t="str">
        <f t="shared" si="7"/>
        <v>Mulau-3-2025</v>
      </c>
    </row>
    <row r="16" spans="1:30" x14ac:dyDescent="0.3">
      <c r="A16">
        <v>142264</v>
      </c>
      <c r="B16" t="s">
        <v>198</v>
      </c>
      <c r="C16" t="s">
        <v>29</v>
      </c>
      <c r="D16" t="s">
        <v>129</v>
      </c>
      <c r="E16" t="s">
        <v>7</v>
      </c>
      <c r="F16">
        <v>25</v>
      </c>
      <c r="G16">
        <v>4</v>
      </c>
      <c r="H16">
        <v>2025</v>
      </c>
      <c r="I16" s="3">
        <v>45772</v>
      </c>
      <c r="J16" s="1">
        <v>0.54583333333333295</v>
      </c>
      <c r="K16" s="1">
        <v>0.55833333333333302</v>
      </c>
      <c r="L16" t="s">
        <v>154</v>
      </c>
      <c r="M16" t="s">
        <v>155</v>
      </c>
      <c r="N16">
        <v>10770</v>
      </c>
      <c r="O16">
        <v>4110</v>
      </c>
      <c r="P16">
        <v>6660</v>
      </c>
      <c r="Q16">
        <v>102</v>
      </c>
      <c r="R16">
        <v>6558</v>
      </c>
      <c r="S16">
        <v>432</v>
      </c>
      <c r="T16">
        <v>15.42</v>
      </c>
      <c r="V16">
        <v>10</v>
      </c>
      <c r="W16" s="2">
        <f t="shared" si="4"/>
        <v>45777</v>
      </c>
      <c r="X16" t="str">
        <f>INDEX(Sheet2!B:B,MATCH($C16,Sheet2!$A:$A,0))</f>
        <v>Mulau</v>
      </c>
      <c r="Y16">
        <f>INDEX(Sheet2!C:C,MATCH($C16,Sheet2!$A:$A,0))</f>
        <v>1</v>
      </c>
      <c r="Z16" t="str">
        <f>INDEX(Sheet2!D:D,MATCH($C16,Sheet2!$A:$A,0))</f>
        <v>Inti</v>
      </c>
      <c r="AA16" t="str">
        <f>INDEX(Sheet2!E:E,MATCH($C16,Sheet2!$A:$A,0))</f>
        <v>Mulau_1</v>
      </c>
      <c r="AB16" t="str">
        <f t="shared" si="5"/>
        <v>Apr</v>
      </c>
      <c r="AC16" t="str">
        <f t="shared" si="6"/>
        <v>Mulau_1_Apr_2025</v>
      </c>
      <c r="AD16" t="str">
        <f t="shared" si="7"/>
        <v>Mulau-1-2025</v>
      </c>
    </row>
    <row r="17" spans="1:30" x14ac:dyDescent="0.3">
      <c r="A17">
        <v>142265</v>
      </c>
      <c r="B17" t="s">
        <v>199</v>
      </c>
      <c r="C17" t="s">
        <v>23</v>
      </c>
      <c r="D17" t="s">
        <v>128</v>
      </c>
      <c r="E17" t="s">
        <v>7</v>
      </c>
      <c r="F17">
        <v>25</v>
      </c>
      <c r="G17">
        <v>4</v>
      </c>
      <c r="H17">
        <v>2025</v>
      </c>
      <c r="I17" s="3">
        <v>45772</v>
      </c>
      <c r="J17" s="1">
        <v>0.54791666666666705</v>
      </c>
      <c r="K17" s="1">
        <v>0.56111111111111101</v>
      </c>
      <c r="L17" t="s">
        <v>121</v>
      </c>
      <c r="M17" t="s">
        <v>152</v>
      </c>
      <c r="N17">
        <v>11470</v>
      </c>
      <c r="O17">
        <v>4040</v>
      </c>
      <c r="P17">
        <v>7430</v>
      </c>
      <c r="Q17">
        <v>114</v>
      </c>
      <c r="R17">
        <v>7316</v>
      </c>
      <c r="S17">
        <v>450</v>
      </c>
      <c r="T17">
        <v>16.510000000000002</v>
      </c>
      <c r="V17">
        <v>10</v>
      </c>
      <c r="W17" s="2">
        <f t="shared" si="4"/>
        <v>45777</v>
      </c>
      <c r="X17" t="str">
        <f>INDEX(Sheet2!B:B,MATCH($C17,Sheet2!$A:$A,0))</f>
        <v>Tugang</v>
      </c>
      <c r="Y17">
        <f>INDEX(Sheet2!C:C,MATCH($C17,Sheet2!$A:$A,0))</f>
        <v>3</v>
      </c>
      <c r="Z17" t="str">
        <f>INDEX(Sheet2!D:D,MATCH($C17,Sheet2!$A:$A,0))</f>
        <v>Inti</v>
      </c>
      <c r="AA17" t="str">
        <f>INDEX(Sheet2!E:E,MATCH($C17,Sheet2!$A:$A,0))</f>
        <v>Tugang_3</v>
      </c>
      <c r="AB17" t="str">
        <f t="shared" si="5"/>
        <v>Apr</v>
      </c>
      <c r="AC17" t="str">
        <f t="shared" si="6"/>
        <v>Tugang_3_Apr_2025</v>
      </c>
      <c r="AD17" t="str">
        <f t="shared" si="7"/>
        <v>Tugang-3-2025</v>
      </c>
    </row>
    <row r="18" spans="1:30" x14ac:dyDescent="0.3">
      <c r="A18">
        <v>142266</v>
      </c>
      <c r="B18" t="s">
        <v>200</v>
      </c>
      <c r="C18" t="s">
        <v>27</v>
      </c>
      <c r="D18" t="s">
        <v>14</v>
      </c>
      <c r="E18" t="s">
        <v>9</v>
      </c>
      <c r="F18">
        <v>25</v>
      </c>
      <c r="G18">
        <v>4</v>
      </c>
      <c r="H18">
        <v>2025</v>
      </c>
      <c r="I18" s="3">
        <v>45772</v>
      </c>
      <c r="J18" s="1">
        <v>0.54930555555555605</v>
      </c>
      <c r="K18" s="1">
        <v>0.56388888888888899</v>
      </c>
      <c r="L18" t="s">
        <v>28</v>
      </c>
      <c r="M18" t="s">
        <v>125</v>
      </c>
      <c r="N18">
        <v>6360</v>
      </c>
      <c r="O18">
        <v>4080</v>
      </c>
      <c r="P18">
        <v>2280</v>
      </c>
      <c r="Q18">
        <v>32</v>
      </c>
      <c r="R18">
        <v>2248</v>
      </c>
      <c r="S18">
        <v>512</v>
      </c>
      <c r="T18">
        <v>4.45</v>
      </c>
      <c r="V18">
        <v>4</v>
      </c>
      <c r="W18" s="2">
        <f t="shared" si="4"/>
        <v>45777</v>
      </c>
      <c r="X18" t="str">
        <f>INDEX(Sheet2!B:B,MATCH($C18,Sheet2!$A:$A,0))</f>
        <v>Sedadung</v>
      </c>
      <c r="Y18">
        <f>INDEX(Sheet2!C:C,MATCH($C18,Sheet2!$A:$A,0))</f>
        <v>5</v>
      </c>
      <c r="Z18" t="str">
        <f>INDEX(Sheet2!D:D,MATCH($C18,Sheet2!$A:$A,0))</f>
        <v>Inti</v>
      </c>
      <c r="AA18" t="str">
        <f>INDEX(Sheet2!E:E,MATCH($C18,Sheet2!$A:$A,0))</f>
        <v>Sedadung_5</v>
      </c>
      <c r="AB18" t="str">
        <f t="shared" si="5"/>
        <v>Apr</v>
      </c>
      <c r="AC18" t="str">
        <f t="shared" si="6"/>
        <v>Sedadung_5_Apr_2025</v>
      </c>
      <c r="AD18" t="str">
        <f t="shared" si="7"/>
        <v>Sedadung-5-2025</v>
      </c>
    </row>
    <row r="19" spans="1:30" x14ac:dyDescent="0.3">
      <c r="A19">
        <v>142267</v>
      </c>
      <c r="B19" t="s">
        <v>201</v>
      </c>
      <c r="C19" t="s">
        <v>34</v>
      </c>
      <c r="D19" t="s">
        <v>129</v>
      </c>
      <c r="E19" t="s">
        <v>7</v>
      </c>
      <c r="F19">
        <v>25</v>
      </c>
      <c r="G19">
        <v>4</v>
      </c>
      <c r="H19">
        <v>2025</v>
      </c>
      <c r="I19" s="3">
        <v>45772</v>
      </c>
      <c r="J19" s="1">
        <v>0.55069444444444404</v>
      </c>
      <c r="K19" s="1">
        <v>0.56666666666666698</v>
      </c>
      <c r="L19" t="s">
        <v>172</v>
      </c>
      <c r="M19" t="s">
        <v>174</v>
      </c>
      <c r="N19">
        <v>9180</v>
      </c>
      <c r="O19">
        <v>4300</v>
      </c>
      <c r="P19">
        <v>4880</v>
      </c>
      <c r="Q19">
        <v>75</v>
      </c>
      <c r="R19">
        <v>4805</v>
      </c>
      <c r="S19">
        <v>302</v>
      </c>
      <c r="T19">
        <v>16.16</v>
      </c>
      <c r="U19" t="s">
        <v>173</v>
      </c>
      <c r="V19">
        <v>10</v>
      </c>
      <c r="W19" s="2">
        <f t="shared" si="4"/>
        <v>45777</v>
      </c>
      <c r="X19" t="str">
        <f>INDEX(Sheet2!B:B,MATCH($C19,Sheet2!$A:$A,0))</f>
        <v>Mulau</v>
      </c>
      <c r="Y19">
        <f>INDEX(Sheet2!C:C,MATCH($C19,Sheet2!$A:$A,0))</f>
        <v>4</v>
      </c>
      <c r="Z19" t="str">
        <f>INDEX(Sheet2!D:D,MATCH($C19,Sheet2!$A:$A,0))</f>
        <v>Inti</v>
      </c>
      <c r="AA19" t="str">
        <f>INDEX(Sheet2!E:E,MATCH($C19,Sheet2!$A:$A,0))</f>
        <v>Mulau_4</v>
      </c>
      <c r="AB19" t="str">
        <f t="shared" si="5"/>
        <v>Apr</v>
      </c>
      <c r="AC19" t="str">
        <f t="shared" si="6"/>
        <v>Mulau_4_Apr_2025</v>
      </c>
      <c r="AD19" t="str">
        <f t="shared" si="7"/>
        <v>Mulau-4-2025</v>
      </c>
    </row>
    <row r="20" spans="1:30" x14ac:dyDescent="0.3">
      <c r="A20">
        <v>142268</v>
      </c>
      <c r="B20" t="s">
        <v>202</v>
      </c>
      <c r="C20" t="s">
        <v>51</v>
      </c>
      <c r="D20" t="s">
        <v>157</v>
      </c>
      <c r="E20" t="s">
        <v>9</v>
      </c>
      <c r="F20">
        <v>25</v>
      </c>
      <c r="G20">
        <v>4</v>
      </c>
      <c r="H20">
        <v>2025</v>
      </c>
      <c r="I20" s="3">
        <v>45772</v>
      </c>
      <c r="J20" s="1">
        <v>0.55625000000000002</v>
      </c>
      <c r="K20" s="1">
        <v>0.56944444444444398</v>
      </c>
      <c r="L20" t="s">
        <v>138</v>
      </c>
      <c r="M20" t="s">
        <v>139</v>
      </c>
      <c r="N20">
        <v>10540</v>
      </c>
      <c r="O20">
        <v>4130</v>
      </c>
      <c r="P20">
        <v>6410</v>
      </c>
      <c r="Q20">
        <v>92</v>
      </c>
      <c r="R20">
        <v>6318</v>
      </c>
      <c r="S20">
        <v>526</v>
      </c>
      <c r="T20">
        <v>12.19</v>
      </c>
      <c r="V20">
        <v>9</v>
      </c>
      <c r="W20" s="2">
        <f t="shared" si="4"/>
        <v>45777</v>
      </c>
      <c r="X20" t="str">
        <f>INDEX(Sheet2!B:B,MATCH($C20,Sheet2!$A:$A,0))</f>
        <v>Melamor</v>
      </c>
      <c r="Y20">
        <f>INDEX(Sheet2!C:C,MATCH($C20,Sheet2!$A:$A,0))</f>
        <v>4</v>
      </c>
      <c r="Z20" t="str">
        <f>INDEX(Sheet2!D:D,MATCH($C20,Sheet2!$A:$A,0))</f>
        <v>Plasma</v>
      </c>
      <c r="AA20" t="str">
        <f>INDEX(Sheet2!E:E,MATCH($C20,Sheet2!$A:$A,0))</f>
        <v>Melamor_4</v>
      </c>
      <c r="AB20" t="str">
        <f t="shared" si="5"/>
        <v>Apr</v>
      </c>
      <c r="AC20" t="str">
        <f t="shared" si="6"/>
        <v>Melamor_4_Apr_2025</v>
      </c>
      <c r="AD20" t="str">
        <f t="shared" si="7"/>
        <v>Melamor-4-2025</v>
      </c>
    </row>
    <row r="21" spans="1:30" x14ac:dyDescent="0.3">
      <c r="A21">
        <v>142269</v>
      </c>
      <c r="B21" t="s">
        <v>203</v>
      </c>
      <c r="C21" t="s">
        <v>46</v>
      </c>
      <c r="D21" t="s">
        <v>162</v>
      </c>
      <c r="E21" t="s">
        <v>9</v>
      </c>
      <c r="F21">
        <v>25</v>
      </c>
      <c r="G21">
        <v>4</v>
      </c>
      <c r="H21">
        <v>2025</v>
      </c>
      <c r="I21" s="3">
        <v>45772</v>
      </c>
      <c r="J21" s="1">
        <v>0.55972222222222201</v>
      </c>
      <c r="K21" s="1">
        <v>0.57152777777777797</v>
      </c>
      <c r="L21" t="s">
        <v>122</v>
      </c>
      <c r="M21" t="s">
        <v>123</v>
      </c>
      <c r="N21">
        <v>7980</v>
      </c>
      <c r="O21">
        <v>4080</v>
      </c>
      <c r="P21">
        <v>3900</v>
      </c>
      <c r="Q21">
        <v>62</v>
      </c>
      <c r="R21">
        <v>3838</v>
      </c>
      <c r="S21">
        <v>214</v>
      </c>
      <c r="T21">
        <v>18.22</v>
      </c>
      <c r="V21">
        <v>10</v>
      </c>
      <c r="W21" s="2">
        <f t="shared" si="4"/>
        <v>45777</v>
      </c>
      <c r="X21" t="str">
        <f>INDEX(Sheet2!B:B,MATCH($C21,Sheet2!$A:$A,0))</f>
        <v>Sedadung</v>
      </c>
      <c r="Y21">
        <f>INDEX(Sheet2!C:C,MATCH($C21,Sheet2!$A:$A,0))</f>
        <v>4</v>
      </c>
      <c r="Z21" t="str">
        <f>INDEX(Sheet2!D:D,MATCH($C21,Sheet2!$A:$A,0))</f>
        <v>Plasma</v>
      </c>
      <c r="AA21" t="str">
        <f>INDEX(Sheet2!E:E,MATCH($C21,Sheet2!$A:$A,0))</f>
        <v>Sedadung_4</v>
      </c>
      <c r="AB21" t="str">
        <f t="shared" si="5"/>
        <v>Apr</v>
      </c>
      <c r="AC21" t="str">
        <f t="shared" si="6"/>
        <v>Sedadung_4_Apr_2025</v>
      </c>
      <c r="AD21" t="str">
        <f t="shared" si="7"/>
        <v>Sedadung-4-2025</v>
      </c>
    </row>
    <row r="22" spans="1:30" x14ac:dyDescent="0.3">
      <c r="A22">
        <v>142270</v>
      </c>
      <c r="B22" t="s">
        <v>204</v>
      </c>
      <c r="C22" t="s">
        <v>31</v>
      </c>
      <c r="D22" t="s">
        <v>11</v>
      </c>
      <c r="E22" t="s">
        <v>7</v>
      </c>
      <c r="F22">
        <v>25</v>
      </c>
      <c r="G22">
        <v>4</v>
      </c>
      <c r="H22">
        <v>2025</v>
      </c>
      <c r="I22" s="3">
        <v>45772</v>
      </c>
      <c r="J22" s="1">
        <v>0.59652777777777799</v>
      </c>
      <c r="K22" s="1">
        <v>0.60069444444444398</v>
      </c>
      <c r="L22" t="s">
        <v>141</v>
      </c>
      <c r="M22" t="s">
        <v>142</v>
      </c>
      <c r="N22">
        <v>9620</v>
      </c>
      <c r="O22">
        <v>3990</v>
      </c>
      <c r="P22">
        <v>5630</v>
      </c>
      <c r="Q22">
        <v>88</v>
      </c>
      <c r="R22">
        <v>5542</v>
      </c>
      <c r="S22">
        <v>1496</v>
      </c>
      <c r="T22">
        <v>3.76</v>
      </c>
      <c r="V22">
        <v>4</v>
      </c>
      <c r="W22" s="2">
        <f t="shared" si="4"/>
        <v>45777</v>
      </c>
      <c r="X22" t="str">
        <f>INDEX(Sheet2!B:B,MATCH($C22,Sheet2!$A:$A,0))</f>
        <v>Mulau</v>
      </c>
      <c r="Y22">
        <f>INDEX(Sheet2!C:C,MATCH($C22,Sheet2!$A:$A,0))</f>
        <v>5</v>
      </c>
      <c r="Z22" t="str">
        <f>INDEX(Sheet2!D:D,MATCH($C22,Sheet2!$A:$A,0))</f>
        <v>Plasma</v>
      </c>
      <c r="AA22" t="str">
        <f>INDEX(Sheet2!E:E,MATCH($C22,Sheet2!$A:$A,0))</f>
        <v>Mulau_5</v>
      </c>
      <c r="AB22" t="str">
        <f t="shared" si="5"/>
        <v>Apr</v>
      </c>
      <c r="AC22" t="str">
        <f t="shared" si="6"/>
        <v>Mulau_5_Apr_2025</v>
      </c>
      <c r="AD22" t="str">
        <f t="shared" si="7"/>
        <v>Mulau-5-2025</v>
      </c>
    </row>
    <row r="23" spans="1:30" x14ac:dyDescent="0.3">
      <c r="A23">
        <v>142271</v>
      </c>
      <c r="B23" t="s">
        <v>205</v>
      </c>
      <c r="C23" t="s">
        <v>38</v>
      </c>
      <c r="D23" t="s">
        <v>11</v>
      </c>
      <c r="E23" t="s">
        <v>7</v>
      </c>
      <c r="F23">
        <v>25</v>
      </c>
      <c r="G23">
        <v>4</v>
      </c>
      <c r="H23">
        <v>2025</v>
      </c>
      <c r="I23" s="3">
        <v>45772</v>
      </c>
      <c r="J23" s="1">
        <v>0.60277777777777797</v>
      </c>
      <c r="K23" s="1">
        <v>0.61944444444444402</v>
      </c>
      <c r="L23" t="s">
        <v>175</v>
      </c>
      <c r="M23" t="s">
        <v>176</v>
      </c>
      <c r="N23">
        <v>10400</v>
      </c>
      <c r="O23">
        <v>4100</v>
      </c>
      <c r="P23">
        <v>6300</v>
      </c>
      <c r="Q23">
        <v>91</v>
      </c>
      <c r="R23">
        <v>6209</v>
      </c>
      <c r="S23">
        <v>312</v>
      </c>
      <c r="T23">
        <v>20.190000000000001</v>
      </c>
      <c r="U23" t="s">
        <v>173</v>
      </c>
      <c r="V23">
        <v>10</v>
      </c>
      <c r="W23" s="2">
        <f t="shared" si="4"/>
        <v>45777</v>
      </c>
      <c r="X23" t="str">
        <f>INDEX(Sheet2!B:B,MATCH($C23,Sheet2!$A:$A,0))</f>
        <v>Mulau</v>
      </c>
      <c r="Y23">
        <f>INDEX(Sheet2!C:C,MATCH($C23,Sheet2!$A:$A,0))</f>
        <v>2</v>
      </c>
      <c r="Z23" t="str">
        <f>INDEX(Sheet2!D:D,MATCH($C23,Sheet2!$A:$A,0))</f>
        <v>Plasma</v>
      </c>
      <c r="AA23" t="str">
        <f>INDEX(Sheet2!E:E,MATCH($C23,Sheet2!$A:$A,0))</f>
        <v>Mulau_2</v>
      </c>
      <c r="AB23" t="str">
        <f t="shared" si="5"/>
        <v>Apr</v>
      </c>
      <c r="AC23" t="str">
        <f t="shared" si="6"/>
        <v>Mulau_2_Apr_2025</v>
      </c>
      <c r="AD23" t="str">
        <f t="shared" si="7"/>
        <v>Mulau-2-2025</v>
      </c>
    </row>
    <row r="24" spans="1:30" x14ac:dyDescent="0.3">
      <c r="A24">
        <v>142272</v>
      </c>
      <c r="B24" t="s">
        <v>206</v>
      </c>
      <c r="C24" t="s">
        <v>16</v>
      </c>
      <c r="D24" t="s">
        <v>120</v>
      </c>
      <c r="E24" t="s">
        <v>7</v>
      </c>
      <c r="F24">
        <v>25</v>
      </c>
      <c r="G24">
        <v>4</v>
      </c>
      <c r="H24">
        <v>2025</v>
      </c>
      <c r="I24" s="3">
        <v>45772</v>
      </c>
      <c r="J24" s="1">
        <v>0.60833333333333295</v>
      </c>
      <c r="K24" s="1">
        <v>0.625</v>
      </c>
      <c r="L24" t="s">
        <v>17</v>
      </c>
      <c r="M24" t="s">
        <v>18</v>
      </c>
      <c r="N24">
        <v>9470</v>
      </c>
      <c r="O24">
        <v>5130</v>
      </c>
      <c r="P24">
        <v>4340</v>
      </c>
      <c r="Q24">
        <v>68</v>
      </c>
      <c r="R24">
        <v>4272</v>
      </c>
      <c r="S24">
        <v>295</v>
      </c>
      <c r="T24">
        <v>14.71</v>
      </c>
      <c r="U24">
        <v>13</v>
      </c>
      <c r="V24">
        <v>10</v>
      </c>
      <c r="W24" s="2">
        <f t="shared" si="4"/>
        <v>45777</v>
      </c>
      <c r="X24" t="str">
        <f>INDEX(Sheet2!B:B,MATCH($C24,Sheet2!$A:$A,0))</f>
        <v>Tugang</v>
      </c>
      <c r="Y24">
        <f>INDEX(Sheet2!C:C,MATCH($C24,Sheet2!$A:$A,0))</f>
        <v>2</v>
      </c>
      <c r="Z24" t="str">
        <f>INDEX(Sheet2!D:D,MATCH($C24,Sheet2!$A:$A,0))</f>
        <v>Plasma</v>
      </c>
      <c r="AA24" t="str">
        <f>INDEX(Sheet2!E:E,MATCH($C24,Sheet2!$A:$A,0))</f>
        <v>Tugang_2</v>
      </c>
      <c r="AB24" t="str">
        <f t="shared" si="5"/>
        <v>Apr</v>
      </c>
      <c r="AC24" t="str">
        <f t="shared" si="6"/>
        <v>Tugang_2_Apr_2025</v>
      </c>
      <c r="AD24" t="str">
        <f t="shared" si="7"/>
        <v>Tugang-2-2025</v>
      </c>
    </row>
    <row r="25" spans="1:30" x14ac:dyDescent="0.3">
      <c r="A25">
        <v>142273</v>
      </c>
      <c r="B25" t="s">
        <v>207</v>
      </c>
      <c r="C25" t="s">
        <v>6</v>
      </c>
      <c r="D25" t="s">
        <v>128</v>
      </c>
      <c r="E25" t="s">
        <v>7</v>
      </c>
      <c r="F25">
        <v>25</v>
      </c>
      <c r="G25">
        <v>4</v>
      </c>
      <c r="H25">
        <v>2025</v>
      </c>
      <c r="I25" s="3">
        <v>45772</v>
      </c>
      <c r="J25" s="1">
        <v>0.61041666666666705</v>
      </c>
      <c r="K25" s="1">
        <v>0.63680555555555596</v>
      </c>
      <c r="L25" t="s">
        <v>136</v>
      </c>
      <c r="M25" t="s">
        <v>137</v>
      </c>
      <c r="N25">
        <v>9490</v>
      </c>
      <c r="O25">
        <v>4150</v>
      </c>
      <c r="P25">
        <v>5340</v>
      </c>
      <c r="Q25">
        <v>79</v>
      </c>
      <c r="R25">
        <v>5261</v>
      </c>
      <c r="S25">
        <v>340</v>
      </c>
      <c r="T25">
        <v>15.71</v>
      </c>
      <c r="V25">
        <v>10</v>
      </c>
      <c r="W25" s="2">
        <f t="shared" si="4"/>
        <v>45777</v>
      </c>
      <c r="X25" t="str">
        <f>INDEX(Sheet2!B:B,MATCH($C25,Sheet2!$A:$A,0))</f>
        <v>Tugang</v>
      </c>
      <c r="Y25">
        <f>INDEX(Sheet2!C:C,MATCH($C25,Sheet2!$A:$A,0))</f>
        <v>1</v>
      </c>
      <c r="Z25" t="str">
        <f>INDEX(Sheet2!D:D,MATCH($C25,Sheet2!$A:$A,0))</f>
        <v>Inti</v>
      </c>
      <c r="AA25" t="str">
        <f>INDEX(Sheet2!E:E,MATCH($C25,Sheet2!$A:$A,0))</f>
        <v>Tugang_1</v>
      </c>
      <c r="AB25" t="str">
        <f t="shared" si="5"/>
        <v>Apr</v>
      </c>
      <c r="AC25" t="str">
        <f t="shared" si="6"/>
        <v>Tugang_1_Apr_2025</v>
      </c>
      <c r="AD25" t="str">
        <f t="shared" si="7"/>
        <v>Tugang-1-2025</v>
      </c>
    </row>
    <row r="26" spans="1:30" x14ac:dyDescent="0.3">
      <c r="A26">
        <v>142274</v>
      </c>
      <c r="B26" t="s">
        <v>208</v>
      </c>
      <c r="C26" t="s">
        <v>34</v>
      </c>
      <c r="D26" t="s">
        <v>129</v>
      </c>
      <c r="E26" t="s">
        <v>7</v>
      </c>
      <c r="F26">
        <v>25</v>
      </c>
      <c r="G26">
        <v>4</v>
      </c>
      <c r="H26">
        <v>2025</v>
      </c>
      <c r="I26" s="3">
        <v>45772</v>
      </c>
      <c r="J26" s="1">
        <v>0.61180555555555605</v>
      </c>
      <c r="K26" s="1">
        <v>0.63888888888888895</v>
      </c>
      <c r="L26" t="s">
        <v>130</v>
      </c>
      <c r="M26" t="s">
        <v>131</v>
      </c>
      <c r="N26">
        <v>10840</v>
      </c>
      <c r="O26">
        <v>4050</v>
      </c>
      <c r="P26">
        <v>6790</v>
      </c>
      <c r="Q26">
        <v>96</v>
      </c>
      <c r="R26">
        <v>6694</v>
      </c>
      <c r="S26">
        <v>609</v>
      </c>
      <c r="T26">
        <v>11.15</v>
      </c>
      <c r="V26">
        <v>8</v>
      </c>
      <c r="W26" s="2">
        <f t="shared" si="4"/>
        <v>45777</v>
      </c>
      <c r="X26" t="str">
        <f>INDEX(Sheet2!B:B,MATCH($C26,Sheet2!$A:$A,0))</f>
        <v>Mulau</v>
      </c>
      <c r="Y26">
        <f>INDEX(Sheet2!C:C,MATCH($C26,Sheet2!$A:$A,0))</f>
        <v>4</v>
      </c>
      <c r="Z26" t="str">
        <f>INDEX(Sheet2!D:D,MATCH($C26,Sheet2!$A:$A,0))</f>
        <v>Inti</v>
      </c>
      <c r="AA26" t="str">
        <f>INDEX(Sheet2!E:E,MATCH($C26,Sheet2!$A:$A,0))</f>
        <v>Mulau_4</v>
      </c>
      <c r="AB26" t="str">
        <f t="shared" si="5"/>
        <v>Apr</v>
      </c>
      <c r="AC26" t="str">
        <f t="shared" si="6"/>
        <v>Mulau_4_Apr_2025</v>
      </c>
      <c r="AD26" t="str">
        <f t="shared" si="7"/>
        <v>Mulau-4-2025</v>
      </c>
    </row>
    <row r="27" spans="1:30" x14ac:dyDescent="0.3">
      <c r="A27">
        <v>142275</v>
      </c>
      <c r="B27" t="s">
        <v>209</v>
      </c>
      <c r="C27" t="s">
        <v>21</v>
      </c>
      <c r="D27" t="s">
        <v>129</v>
      </c>
      <c r="E27" t="s">
        <v>7</v>
      </c>
      <c r="F27">
        <v>25</v>
      </c>
      <c r="G27">
        <v>4</v>
      </c>
      <c r="H27">
        <v>2025</v>
      </c>
      <c r="I27" s="3">
        <v>45772</v>
      </c>
      <c r="J27" s="1">
        <v>0.61527777777777803</v>
      </c>
      <c r="K27" s="1">
        <v>0.64166666666666705</v>
      </c>
      <c r="L27" t="s">
        <v>166</v>
      </c>
      <c r="M27" t="s">
        <v>163</v>
      </c>
      <c r="N27">
        <v>9000</v>
      </c>
      <c r="O27">
        <v>4260</v>
      </c>
      <c r="P27">
        <v>4740</v>
      </c>
      <c r="Q27">
        <v>71</v>
      </c>
      <c r="R27">
        <v>4669</v>
      </c>
      <c r="S27">
        <v>360</v>
      </c>
      <c r="T27">
        <v>13.17</v>
      </c>
      <c r="U27" t="s">
        <v>124</v>
      </c>
      <c r="V27">
        <v>9</v>
      </c>
      <c r="W27" s="2">
        <f t="shared" si="4"/>
        <v>45777</v>
      </c>
      <c r="X27" t="str">
        <f>INDEX(Sheet2!B:B,MATCH($C27,Sheet2!$A:$A,0))</f>
        <v>Mulau</v>
      </c>
      <c r="Y27">
        <f>INDEX(Sheet2!C:C,MATCH($C27,Sheet2!$A:$A,0))</f>
        <v>3</v>
      </c>
      <c r="Z27" t="str">
        <f>INDEX(Sheet2!D:D,MATCH($C27,Sheet2!$A:$A,0))</f>
        <v>Inti</v>
      </c>
      <c r="AA27" t="str">
        <f>INDEX(Sheet2!E:E,MATCH($C27,Sheet2!$A:$A,0))</f>
        <v>Mulau_3</v>
      </c>
      <c r="AB27" t="str">
        <f t="shared" si="5"/>
        <v>Apr</v>
      </c>
      <c r="AC27" t="str">
        <f t="shared" si="6"/>
        <v>Mulau_3_Apr_2025</v>
      </c>
      <c r="AD27" t="str">
        <f t="shared" si="7"/>
        <v>Mulau-3-2025</v>
      </c>
    </row>
    <row r="28" spans="1:30" x14ac:dyDescent="0.3">
      <c r="A28">
        <v>142276</v>
      </c>
      <c r="B28" t="s">
        <v>210</v>
      </c>
      <c r="C28" t="s">
        <v>25</v>
      </c>
      <c r="D28" t="s">
        <v>14</v>
      </c>
      <c r="E28" t="s">
        <v>9</v>
      </c>
      <c r="F28">
        <v>25</v>
      </c>
      <c r="G28">
        <v>4</v>
      </c>
      <c r="H28">
        <v>2025</v>
      </c>
      <c r="I28" s="3">
        <v>45772</v>
      </c>
      <c r="J28" s="1">
        <v>0.61805555555555602</v>
      </c>
      <c r="K28" s="1">
        <v>0.64444444444444404</v>
      </c>
      <c r="L28" t="s">
        <v>33</v>
      </c>
      <c r="M28" t="s">
        <v>158</v>
      </c>
      <c r="N28">
        <v>8990</v>
      </c>
      <c r="O28">
        <v>4170</v>
      </c>
      <c r="P28">
        <v>4820</v>
      </c>
      <c r="Q28">
        <v>72</v>
      </c>
      <c r="R28">
        <v>4748</v>
      </c>
      <c r="S28">
        <v>324</v>
      </c>
      <c r="T28">
        <v>14.88</v>
      </c>
      <c r="V28">
        <v>10</v>
      </c>
      <c r="W28" s="2">
        <f t="shared" si="4"/>
        <v>45777</v>
      </c>
      <c r="X28" t="str">
        <f>INDEX(Sheet2!B:B,MATCH($C28,Sheet2!$A:$A,0))</f>
        <v>Sedadung</v>
      </c>
      <c r="Y28">
        <f>INDEX(Sheet2!C:C,MATCH($C28,Sheet2!$A:$A,0))</f>
        <v>2</v>
      </c>
      <c r="Z28" t="str">
        <f>INDEX(Sheet2!D:D,MATCH($C28,Sheet2!$A:$A,0))</f>
        <v>Inti</v>
      </c>
      <c r="AA28" t="str">
        <f>INDEX(Sheet2!E:E,MATCH($C28,Sheet2!$A:$A,0))</f>
        <v>Sedadung_2</v>
      </c>
      <c r="AB28" t="str">
        <f t="shared" si="5"/>
        <v>Apr</v>
      </c>
      <c r="AC28" t="str">
        <f t="shared" si="6"/>
        <v>Sedadung_2_Apr_2025</v>
      </c>
      <c r="AD28" t="str">
        <f t="shared" si="7"/>
        <v>Sedadung-2-2025</v>
      </c>
    </row>
    <row r="29" spans="1:30" x14ac:dyDescent="0.3">
      <c r="A29">
        <v>142277</v>
      </c>
      <c r="B29" t="s">
        <v>211</v>
      </c>
      <c r="C29" t="s">
        <v>35</v>
      </c>
      <c r="D29" t="s">
        <v>129</v>
      </c>
      <c r="E29" t="s">
        <v>7</v>
      </c>
      <c r="F29">
        <v>25</v>
      </c>
      <c r="G29">
        <v>4</v>
      </c>
      <c r="H29">
        <v>2025</v>
      </c>
      <c r="I29" s="3">
        <v>45772</v>
      </c>
      <c r="J29" s="1">
        <v>0.63472222222222197</v>
      </c>
      <c r="K29" s="1">
        <v>0.65208333333333302</v>
      </c>
      <c r="L29" t="s">
        <v>170</v>
      </c>
      <c r="M29" t="s">
        <v>171</v>
      </c>
      <c r="N29">
        <v>10720</v>
      </c>
      <c r="O29">
        <v>4000</v>
      </c>
      <c r="P29">
        <v>6720</v>
      </c>
      <c r="Q29">
        <v>99</v>
      </c>
      <c r="R29">
        <v>6621</v>
      </c>
      <c r="S29">
        <v>573</v>
      </c>
      <c r="T29">
        <v>11.73</v>
      </c>
      <c r="U29" t="s">
        <v>173</v>
      </c>
      <c r="V29">
        <v>8</v>
      </c>
      <c r="W29" s="2">
        <f t="shared" si="4"/>
        <v>45777</v>
      </c>
      <c r="X29" t="str">
        <f>INDEX(Sheet2!B:B,MATCH($C29,Sheet2!$A:$A,0))</f>
        <v>Mulau</v>
      </c>
      <c r="Y29">
        <f>INDEX(Sheet2!C:C,MATCH($C29,Sheet2!$A:$A,0))</f>
        <v>5</v>
      </c>
      <c r="Z29" t="str">
        <f>INDEX(Sheet2!D:D,MATCH($C29,Sheet2!$A:$A,0))</f>
        <v>Inti</v>
      </c>
      <c r="AA29" t="str">
        <f>INDEX(Sheet2!E:E,MATCH($C29,Sheet2!$A:$A,0))</f>
        <v>Mulau_5</v>
      </c>
      <c r="AB29" t="str">
        <f t="shared" si="5"/>
        <v>Apr</v>
      </c>
      <c r="AC29" t="str">
        <f t="shared" si="6"/>
        <v>Mulau_5_Apr_2025</v>
      </c>
      <c r="AD29" t="str">
        <f t="shared" si="7"/>
        <v>Mulau-5-2025</v>
      </c>
    </row>
    <row r="30" spans="1:30" x14ac:dyDescent="0.3">
      <c r="A30">
        <v>142278</v>
      </c>
      <c r="B30" t="s">
        <v>212</v>
      </c>
      <c r="C30" t="s">
        <v>19</v>
      </c>
      <c r="D30" t="s">
        <v>14</v>
      </c>
      <c r="E30" t="s">
        <v>9</v>
      </c>
      <c r="F30">
        <v>25</v>
      </c>
      <c r="G30">
        <v>4</v>
      </c>
      <c r="H30">
        <v>2025</v>
      </c>
      <c r="I30" s="3">
        <v>45772</v>
      </c>
      <c r="J30" s="1">
        <v>0.63611111111111096</v>
      </c>
      <c r="K30" s="1">
        <v>0.64930555555555602</v>
      </c>
      <c r="L30" t="s">
        <v>20</v>
      </c>
      <c r="M30" t="s">
        <v>148</v>
      </c>
      <c r="N30">
        <v>10440</v>
      </c>
      <c r="O30">
        <v>5300</v>
      </c>
      <c r="P30">
        <v>5140</v>
      </c>
      <c r="Q30">
        <v>76</v>
      </c>
      <c r="R30">
        <v>5064</v>
      </c>
      <c r="S30">
        <v>320</v>
      </c>
      <c r="T30">
        <v>16.059999999999999</v>
      </c>
      <c r="U30">
        <v>12</v>
      </c>
      <c r="V30">
        <v>10</v>
      </c>
      <c r="W30" s="2">
        <f t="shared" si="4"/>
        <v>45777</v>
      </c>
      <c r="X30" t="str">
        <f>INDEX(Sheet2!B:B,MATCH($C30,Sheet2!$A:$A,0))</f>
        <v>Sedadung</v>
      </c>
      <c r="Y30">
        <f>INDEX(Sheet2!C:C,MATCH($C30,Sheet2!$A:$A,0))</f>
        <v>3</v>
      </c>
      <c r="Z30" t="str">
        <f>INDEX(Sheet2!D:D,MATCH($C30,Sheet2!$A:$A,0))</f>
        <v>Inti</v>
      </c>
      <c r="AA30" t="str">
        <f>INDEX(Sheet2!E:E,MATCH($C30,Sheet2!$A:$A,0))</f>
        <v>Sedadung_3</v>
      </c>
      <c r="AB30" t="str">
        <f t="shared" si="5"/>
        <v>Apr</v>
      </c>
      <c r="AC30" t="str">
        <f t="shared" si="6"/>
        <v>Sedadung_3_Apr_2025</v>
      </c>
      <c r="AD30" t="str">
        <f t="shared" si="7"/>
        <v>Sedadung-3-2025</v>
      </c>
    </row>
    <row r="31" spans="1:30" x14ac:dyDescent="0.3">
      <c r="A31">
        <v>142279</v>
      </c>
      <c r="B31" t="s">
        <v>213</v>
      </c>
      <c r="C31" t="s">
        <v>8</v>
      </c>
      <c r="D31" t="s">
        <v>133</v>
      </c>
      <c r="E31" t="s">
        <v>9</v>
      </c>
      <c r="F31">
        <v>25</v>
      </c>
      <c r="G31">
        <v>4</v>
      </c>
      <c r="H31">
        <v>2025</v>
      </c>
      <c r="I31" s="3">
        <v>45772</v>
      </c>
      <c r="J31" s="1">
        <v>0.63819444444444395</v>
      </c>
      <c r="K31" s="1">
        <v>0.655555555555556</v>
      </c>
      <c r="L31" t="s">
        <v>179</v>
      </c>
      <c r="M31" t="s">
        <v>214</v>
      </c>
      <c r="N31">
        <v>9770</v>
      </c>
      <c r="O31">
        <v>4680</v>
      </c>
      <c r="P31">
        <v>5090</v>
      </c>
      <c r="Q31">
        <v>74</v>
      </c>
      <c r="R31">
        <v>5016</v>
      </c>
      <c r="S31">
        <v>386</v>
      </c>
      <c r="T31">
        <v>13.19</v>
      </c>
      <c r="U31" t="s">
        <v>173</v>
      </c>
      <c r="V31">
        <v>9</v>
      </c>
      <c r="W31" s="2">
        <f t="shared" si="4"/>
        <v>45777</v>
      </c>
      <c r="X31" t="str">
        <f>INDEX(Sheet2!B:B,MATCH($C31,Sheet2!$A:$A,0))</f>
        <v>Melamor</v>
      </c>
      <c r="Y31">
        <f>INDEX(Sheet2!C:C,MATCH($C31,Sheet2!$A:$A,0))</f>
        <v>2</v>
      </c>
      <c r="Z31" t="str">
        <f>INDEX(Sheet2!D:D,MATCH($C31,Sheet2!$A:$A,0))</f>
        <v>Inti</v>
      </c>
      <c r="AA31" t="str">
        <f>INDEX(Sheet2!E:E,MATCH($C31,Sheet2!$A:$A,0))</f>
        <v>Melamor_2</v>
      </c>
      <c r="AB31" t="str">
        <f t="shared" si="5"/>
        <v>Apr</v>
      </c>
      <c r="AC31" t="str">
        <f t="shared" si="6"/>
        <v>Melamor_2_Apr_2025</v>
      </c>
      <c r="AD31" t="str">
        <f t="shared" si="7"/>
        <v>Melamor-2-2025</v>
      </c>
    </row>
    <row r="32" spans="1:30" x14ac:dyDescent="0.3">
      <c r="A32">
        <v>142280</v>
      </c>
      <c r="B32" t="s">
        <v>215</v>
      </c>
      <c r="C32" t="s">
        <v>8</v>
      </c>
      <c r="D32" t="s">
        <v>133</v>
      </c>
      <c r="E32" t="s">
        <v>9</v>
      </c>
      <c r="F32">
        <v>25</v>
      </c>
      <c r="G32">
        <v>4</v>
      </c>
      <c r="H32">
        <v>2025</v>
      </c>
      <c r="I32" s="3">
        <v>45772</v>
      </c>
      <c r="J32" s="1">
        <v>0.64027777777777795</v>
      </c>
      <c r="K32" s="1">
        <v>0.66180555555555598</v>
      </c>
      <c r="L32" t="s">
        <v>177</v>
      </c>
      <c r="M32" t="s">
        <v>216</v>
      </c>
      <c r="N32">
        <v>9750</v>
      </c>
      <c r="O32">
        <v>4370</v>
      </c>
      <c r="P32">
        <v>5380</v>
      </c>
      <c r="Q32">
        <v>76</v>
      </c>
      <c r="R32">
        <v>5304</v>
      </c>
      <c r="S32">
        <v>385</v>
      </c>
      <c r="T32">
        <v>13.97</v>
      </c>
      <c r="U32" t="s">
        <v>173</v>
      </c>
      <c r="V32">
        <v>9</v>
      </c>
      <c r="W32" s="2">
        <f t="shared" si="4"/>
        <v>45777</v>
      </c>
      <c r="X32" t="str">
        <f>INDEX(Sheet2!B:B,MATCH($C32,Sheet2!$A:$A,0))</f>
        <v>Melamor</v>
      </c>
      <c r="Y32">
        <f>INDEX(Sheet2!C:C,MATCH($C32,Sheet2!$A:$A,0))</f>
        <v>2</v>
      </c>
      <c r="Z32" t="str">
        <f>INDEX(Sheet2!D:D,MATCH($C32,Sheet2!$A:$A,0))</f>
        <v>Inti</v>
      </c>
      <c r="AA32" t="str">
        <f>INDEX(Sheet2!E:E,MATCH($C32,Sheet2!$A:$A,0))</f>
        <v>Melamor_2</v>
      </c>
      <c r="AB32" t="str">
        <f t="shared" si="5"/>
        <v>Apr</v>
      </c>
      <c r="AC32" t="str">
        <f t="shared" si="6"/>
        <v>Melamor_2_Apr_2025</v>
      </c>
      <c r="AD32" t="str">
        <f t="shared" si="7"/>
        <v>Melamor-2-2025</v>
      </c>
    </row>
    <row r="33" spans="1:30" x14ac:dyDescent="0.3">
      <c r="A33">
        <v>142281</v>
      </c>
      <c r="B33" t="s">
        <v>217</v>
      </c>
      <c r="C33" t="s">
        <v>8</v>
      </c>
      <c r="D33" t="s">
        <v>133</v>
      </c>
      <c r="E33" t="s">
        <v>9</v>
      </c>
      <c r="F33">
        <v>25</v>
      </c>
      <c r="G33">
        <v>4</v>
      </c>
      <c r="H33">
        <v>2025</v>
      </c>
      <c r="I33" s="3">
        <v>45772</v>
      </c>
      <c r="J33" s="1">
        <v>0.64166666666666705</v>
      </c>
      <c r="K33" s="1">
        <v>0.66458333333333297</v>
      </c>
      <c r="L33" t="s">
        <v>178</v>
      </c>
      <c r="M33" t="s">
        <v>164</v>
      </c>
      <c r="N33">
        <v>8130</v>
      </c>
      <c r="O33">
        <v>3900</v>
      </c>
      <c r="P33">
        <v>4230</v>
      </c>
      <c r="Q33">
        <v>62</v>
      </c>
      <c r="R33">
        <v>4168</v>
      </c>
      <c r="S33">
        <v>313</v>
      </c>
      <c r="T33">
        <v>13.51</v>
      </c>
      <c r="U33" t="s">
        <v>167</v>
      </c>
      <c r="V33">
        <v>9</v>
      </c>
      <c r="W33" s="2">
        <f t="shared" si="4"/>
        <v>45777</v>
      </c>
      <c r="X33" t="str">
        <f>INDEX(Sheet2!B:B,MATCH($C33,Sheet2!$A:$A,0))</f>
        <v>Melamor</v>
      </c>
      <c r="Y33">
        <f>INDEX(Sheet2!C:C,MATCH($C33,Sheet2!$A:$A,0))</f>
        <v>2</v>
      </c>
      <c r="Z33" t="str">
        <f>INDEX(Sheet2!D:D,MATCH($C33,Sheet2!$A:$A,0))</f>
        <v>Inti</v>
      </c>
      <c r="AA33" t="str">
        <f>INDEX(Sheet2!E:E,MATCH($C33,Sheet2!$A:$A,0))</f>
        <v>Melamor_2</v>
      </c>
      <c r="AB33" t="str">
        <f t="shared" si="5"/>
        <v>Apr</v>
      </c>
      <c r="AC33" t="str">
        <f t="shared" si="6"/>
        <v>Melamor_2_Apr_2025</v>
      </c>
      <c r="AD33" t="str">
        <f t="shared" si="7"/>
        <v>Melamor-2-2025</v>
      </c>
    </row>
    <row r="34" spans="1:30" x14ac:dyDescent="0.3">
      <c r="A34">
        <v>142282</v>
      </c>
      <c r="B34" t="s">
        <v>218</v>
      </c>
      <c r="C34" t="s">
        <v>51</v>
      </c>
      <c r="D34" t="s">
        <v>157</v>
      </c>
      <c r="E34" t="s">
        <v>9</v>
      </c>
      <c r="F34">
        <v>25</v>
      </c>
      <c r="G34">
        <v>4</v>
      </c>
      <c r="H34">
        <v>2025</v>
      </c>
      <c r="I34" s="3">
        <v>45772</v>
      </c>
      <c r="J34" s="1">
        <v>0.65486111111111101</v>
      </c>
      <c r="K34" s="1">
        <v>0.66736111111111096</v>
      </c>
      <c r="L34" t="s">
        <v>138</v>
      </c>
      <c r="M34" t="s">
        <v>139</v>
      </c>
      <c r="N34">
        <v>10190</v>
      </c>
      <c r="O34">
        <v>4120</v>
      </c>
      <c r="P34">
        <v>6070</v>
      </c>
      <c r="Q34">
        <v>86</v>
      </c>
      <c r="R34">
        <v>5984</v>
      </c>
      <c r="S34">
        <v>485</v>
      </c>
      <c r="T34">
        <v>12.52</v>
      </c>
      <c r="V34">
        <v>9</v>
      </c>
      <c r="W34" s="2">
        <f t="shared" si="4"/>
        <v>45777</v>
      </c>
      <c r="X34" t="str">
        <f>INDEX(Sheet2!B:B,MATCH($C34,Sheet2!$A:$A,0))</f>
        <v>Melamor</v>
      </c>
      <c r="Y34">
        <f>INDEX(Sheet2!C:C,MATCH($C34,Sheet2!$A:$A,0))</f>
        <v>4</v>
      </c>
      <c r="Z34" t="str">
        <f>INDEX(Sheet2!D:D,MATCH($C34,Sheet2!$A:$A,0))</f>
        <v>Plasma</v>
      </c>
      <c r="AA34" t="str">
        <f>INDEX(Sheet2!E:E,MATCH($C34,Sheet2!$A:$A,0))</f>
        <v>Melamor_4</v>
      </c>
      <c r="AB34" t="str">
        <f t="shared" si="5"/>
        <v>Apr</v>
      </c>
      <c r="AC34" t="str">
        <f t="shared" si="6"/>
        <v>Melamor_4_Apr_2025</v>
      </c>
      <c r="AD34" t="str">
        <f t="shared" si="7"/>
        <v>Melamor-4-2025</v>
      </c>
    </row>
    <row r="35" spans="1:30" x14ac:dyDescent="0.3">
      <c r="A35">
        <v>142283</v>
      </c>
      <c r="B35" t="s">
        <v>219</v>
      </c>
      <c r="C35" t="s">
        <v>46</v>
      </c>
      <c r="D35" t="s">
        <v>162</v>
      </c>
      <c r="E35" t="s">
        <v>9</v>
      </c>
      <c r="F35">
        <v>25</v>
      </c>
      <c r="G35">
        <v>4</v>
      </c>
      <c r="H35">
        <v>2025</v>
      </c>
      <c r="I35" s="3">
        <v>45772</v>
      </c>
      <c r="J35" s="1">
        <v>0.65763888888888899</v>
      </c>
      <c r="K35" s="1">
        <v>0.67013888888888895</v>
      </c>
      <c r="L35" t="s">
        <v>122</v>
      </c>
      <c r="M35" t="s">
        <v>123</v>
      </c>
      <c r="N35">
        <v>9550</v>
      </c>
      <c r="O35">
        <v>4080</v>
      </c>
      <c r="P35">
        <v>5470</v>
      </c>
      <c r="Q35">
        <v>77</v>
      </c>
      <c r="R35">
        <v>5393</v>
      </c>
      <c r="S35">
        <v>305</v>
      </c>
      <c r="T35">
        <v>17.93</v>
      </c>
      <c r="V35">
        <v>10</v>
      </c>
      <c r="W35" s="2">
        <f t="shared" si="4"/>
        <v>45777</v>
      </c>
      <c r="X35" t="str">
        <f>INDEX(Sheet2!B:B,MATCH($C35,Sheet2!$A:$A,0))</f>
        <v>Sedadung</v>
      </c>
      <c r="Y35">
        <f>INDEX(Sheet2!C:C,MATCH($C35,Sheet2!$A:$A,0))</f>
        <v>4</v>
      </c>
      <c r="Z35" t="str">
        <f>INDEX(Sheet2!D:D,MATCH($C35,Sheet2!$A:$A,0))</f>
        <v>Plasma</v>
      </c>
      <c r="AA35" t="str">
        <f>INDEX(Sheet2!E:E,MATCH($C35,Sheet2!$A:$A,0))</f>
        <v>Sedadung_4</v>
      </c>
      <c r="AB35" t="str">
        <f t="shared" si="5"/>
        <v>Apr</v>
      </c>
      <c r="AC35" t="str">
        <f t="shared" si="6"/>
        <v>Sedadung_4_Apr_2025</v>
      </c>
      <c r="AD35" t="str">
        <f t="shared" si="7"/>
        <v>Sedadung-4-2025</v>
      </c>
    </row>
    <row r="36" spans="1:30" x14ac:dyDescent="0.3">
      <c r="A36">
        <v>142284</v>
      </c>
      <c r="B36" t="s">
        <v>220</v>
      </c>
      <c r="C36" t="s">
        <v>36</v>
      </c>
      <c r="D36" t="s">
        <v>133</v>
      </c>
      <c r="E36" t="s">
        <v>9</v>
      </c>
      <c r="F36">
        <v>25</v>
      </c>
      <c r="G36">
        <v>4</v>
      </c>
      <c r="H36">
        <v>2025</v>
      </c>
      <c r="I36" s="3">
        <v>45772</v>
      </c>
      <c r="J36" s="1">
        <v>0.65972222222222199</v>
      </c>
      <c r="K36" s="1">
        <v>0.67361111111111105</v>
      </c>
      <c r="L36" t="s">
        <v>168</v>
      </c>
      <c r="M36" t="s">
        <v>169</v>
      </c>
      <c r="N36">
        <v>7730</v>
      </c>
      <c r="O36">
        <v>4250</v>
      </c>
      <c r="P36">
        <v>3480</v>
      </c>
      <c r="Q36">
        <v>51</v>
      </c>
      <c r="R36">
        <v>3429</v>
      </c>
      <c r="S36">
        <v>747</v>
      </c>
      <c r="T36">
        <v>4.66</v>
      </c>
      <c r="U36" t="s">
        <v>167</v>
      </c>
      <c r="V36">
        <v>4</v>
      </c>
      <c r="W36" s="2">
        <f t="shared" si="4"/>
        <v>45777</v>
      </c>
      <c r="X36" t="str">
        <f>INDEX(Sheet2!B:B,MATCH($C36,Sheet2!$A:$A,0))</f>
        <v>Melamor</v>
      </c>
      <c r="Y36">
        <f>INDEX(Sheet2!C:C,MATCH($C36,Sheet2!$A:$A,0))</f>
        <v>1</v>
      </c>
      <c r="Z36" t="str">
        <f>INDEX(Sheet2!D:D,MATCH($C36,Sheet2!$A:$A,0))</f>
        <v>Inti</v>
      </c>
      <c r="AA36" t="str">
        <f>INDEX(Sheet2!E:E,MATCH($C36,Sheet2!$A:$A,0))</f>
        <v>Melamor_1</v>
      </c>
      <c r="AB36" t="str">
        <f t="shared" si="5"/>
        <v>Apr</v>
      </c>
      <c r="AC36" t="str">
        <f t="shared" si="6"/>
        <v>Melamor_1_Apr_2025</v>
      </c>
      <c r="AD36" t="str">
        <f t="shared" si="7"/>
        <v>Melamor-1-2025</v>
      </c>
    </row>
    <row r="37" spans="1:30" x14ac:dyDescent="0.3">
      <c r="A37">
        <v>142285</v>
      </c>
      <c r="B37" t="s">
        <v>221</v>
      </c>
      <c r="C37" t="s">
        <v>41</v>
      </c>
      <c r="D37" t="s">
        <v>157</v>
      </c>
      <c r="E37" t="s">
        <v>9</v>
      </c>
      <c r="F37">
        <v>25</v>
      </c>
      <c r="G37">
        <v>4</v>
      </c>
      <c r="H37">
        <v>2025</v>
      </c>
      <c r="I37" s="3">
        <v>45772</v>
      </c>
      <c r="J37" s="1">
        <v>0.66180555555555598</v>
      </c>
      <c r="K37" s="1">
        <v>0.67638888888888904</v>
      </c>
      <c r="L37" t="s">
        <v>149</v>
      </c>
      <c r="M37" t="s">
        <v>150</v>
      </c>
      <c r="N37">
        <v>9570</v>
      </c>
      <c r="O37">
        <v>4110</v>
      </c>
      <c r="P37">
        <v>5460</v>
      </c>
      <c r="Q37">
        <v>80</v>
      </c>
      <c r="R37">
        <v>5380</v>
      </c>
      <c r="S37">
        <v>360</v>
      </c>
      <c r="T37">
        <v>15.17</v>
      </c>
      <c r="V37">
        <v>10</v>
      </c>
      <c r="W37" s="2">
        <f t="shared" si="4"/>
        <v>45777</v>
      </c>
      <c r="X37" t="str">
        <f>INDEX(Sheet2!B:B,MATCH($C37,Sheet2!$A:$A,0))</f>
        <v>Melamor</v>
      </c>
      <c r="Y37">
        <f>INDEX(Sheet2!C:C,MATCH($C37,Sheet2!$A:$A,0))</f>
        <v>3</v>
      </c>
      <c r="Z37" t="str">
        <f>INDEX(Sheet2!D:D,MATCH($C37,Sheet2!$A:$A,0))</f>
        <v>Plasma</v>
      </c>
      <c r="AA37" t="str">
        <f>INDEX(Sheet2!E:E,MATCH($C37,Sheet2!$A:$A,0))</f>
        <v>Melamor_3</v>
      </c>
      <c r="AB37" t="str">
        <f t="shared" si="5"/>
        <v>Apr</v>
      </c>
      <c r="AC37" t="str">
        <f t="shared" si="6"/>
        <v>Melamor_3_Apr_2025</v>
      </c>
      <c r="AD37" t="str">
        <f t="shared" si="7"/>
        <v>Melamor-3-2025</v>
      </c>
    </row>
    <row r="38" spans="1:30" x14ac:dyDescent="0.3">
      <c r="A38">
        <v>142286</v>
      </c>
      <c r="B38" t="s">
        <v>222</v>
      </c>
      <c r="C38" t="s">
        <v>16</v>
      </c>
      <c r="D38" t="s">
        <v>120</v>
      </c>
      <c r="E38" t="s">
        <v>7</v>
      </c>
      <c r="F38">
        <v>25</v>
      </c>
      <c r="G38">
        <v>4</v>
      </c>
      <c r="H38">
        <v>2025</v>
      </c>
      <c r="I38" s="3">
        <v>45772</v>
      </c>
      <c r="J38" s="1">
        <v>0.66388888888888897</v>
      </c>
      <c r="K38" s="1">
        <v>0.67916666666666703</v>
      </c>
      <c r="L38" t="s">
        <v>17</v>
      </c>
      <c r="M38" t="s">
        <v>18</v>
      </c>
      <c r="N38">
        <v>9420</v>
      </c>
      <c r="O38">
        <v>5100</v>
      </c>
      <c r="P38">
        <v>4320</v>
      </c>
      <c r="Q38">
        <v>62</v>
      </c>
      <c r="R38">
        <v>4258</v>
      </c>
      <c r="S38">
        <v>309</v>
      </c>
      <c r="T38">
        <v>13.98</v>
      </c>
      <c r="U38">
        <v>13</v>
      </c>
      <c r="V38">
        <v>9</v>
      </c>
      <c r="W38" s="2">
        <f t="shared" si="4"/>
        <v>45777</v>
      </c>
      <c r="X38" t="str">
        <f>INDEX(Sheet2!B:B,MATCH($C38,Sheet2!$A:$A,0))</f>
        <v>Tugang</v>
      </c>
      <c r="Y38">
        <f>INDEX(Sheet2!C:C,MATCH($C38,Sheet2!$A:$A,0))</f>
        <v>2</v>
      </c>
      <c r="Z38" t="str">
        <f>INDEX(Sheet2!D:D,MATCH($C38,Sheet2!$A:$A,0))</f>
        <v>Plasma</v>
      </c>
      <c r="AA38" t="str">
        <f>INDEX(Sheet2!E:E,MATCH($C38,Sheet2!$A:$A,0))</f>
        <v>Tugang_2</v>
      </c>
      <c r="AB38" t="str">
        <f t="shared" si="5"/>
        <v>Apr</v>
      </c>
      <c r="AC38" t="str">
        <f t="shared" si="6"/>
        <v>Tugang_2_Apr_2025</v>
      </c>
      <c r="AD38" t="str">
        <f t="shared" si="7"/>
        <v>Tugang-2-2025</v>
      </c>
    </row>
    <row r="39" spans="1:30" x14ac:dyDescent="0.3">
      <c r="A39">
        <v>142287</v>
      </c>
      <c r="B39" t="s">
        <v>223</v>
      </c>
      <c r="C39" t="s">
        <v>26</v>
      </c>
      <c r="D39" t="s">
        <v>14</v>
      </c>
      <c r="E39" t="s">
        <v>9</v>
      </c>
      <c r="F39">
        <v>25</v>
      </c>
      <c r="G39">
        <v>4</v>
      </c>
      <c r="H39">
        <v>2025</v>
      </c>
      <c r="I39" s="3">
        <v>45772</v>
      </c>
      <c r="J39" s="1">
        <v>0.66597222222222197</v>
      </c>
      <c r="K39" s="1">
        <v>0.68125000000000002</v>
      </c>
      <c r="L39" t="s">
        <v>127</v>
      </c>
      <c r="M39" t="s">
        <v>147</v>
      </c>
      <c r="N39">
        <v>10520</v>
      </c>
      <c r="O39">
        <v>5150</v>
      </c>
      <c r="P39">
        <v>5370</v>
      </c>
      <c r="Q39">
        <v>79</v>
      </c>
      <c r="R39">
        <v>5291</v>
      </c>
      <c r="S39">
        <v>260</v>
      </c>
      <c r="T39">
        <v>20.65</v>
      </c>
      <c r="U39">
        <v>4</v>
      </c>
      <c r="V39">
        <v>10</v>
      </c>
      <c r="W39" s="2">
        <f t="shared" si="4"/>
        <v>45777</v>
      </c>
      <c r="X39" t="str">
        <f>INDEX(Sheet2!B:B,MATCH($C39,Sheet2!$A:$A,0))</f>
        <v>Sedadung</v>
      </c>
      <c r="Y39">
        <f>INDEX(Sheet2!C:C,MATCH($C39,Sheet2!$A:$A,0))</f>
        <v>1</v>
      </c>
      <c r="Z39" t="str">
        <f>INDEX(Sheet2!D:D,MATCH($C39,Sheet2!$A:$A,0))</f>
        <v>Inti</v>
      </c>
      <c r="AA39" t="str">
        <f>INDEX(Sheet2!E:E,MATCH($C39,Sheet2!$A:$A,0))</f>
        <v>Sedadung_1</v>
      </c>
      <c r="AB39" t="str">
        <f t="shared" si="5"/>
        <v>Apr</v>
      </c>
      <c r="AC39" t="str">
        <f t="shared" si="6"/>
        <v>Sedadung_1_Apr_2025</v>
      </c>
      <c r="AD39" t="str">
        <f t="shared" si="7"/>
        <v>Sedadung-1-2025</v>
      </c>
    </row>
    <row r="40" spans="1:30" x14ac:dyDescent="0.3">
      <c r="A40">
        <v>142288</v>
      </c>
      <c r="B40" t="s">
        <v>224</v>
      </c>
      <c r="C40" t="s">
        <v>27</v>
      </c>
      <c r="D40" t="s">
        <v>14</v>
      </c>
      <c r="E40" t="s">
        <v>9</v>
      </c>
      <c r="F40">
        <v>25</v>
      </c>
      <c r="G40">
        <v>4</v>
      </c>
      <c r="H40">
        <v>2025</v>
      </c>
      <c r="I40" s="3">
        <v>45772</v>
      </c>
      <c r="J40" s="1">
        <v>0.67013888888888895</v>
      </c>
      <c r="K40" s="1">
        <v>0.68402777777777801</v>
      </c>
      <c r="L40" t="s">
        <v>28</v>
      </c>
      <c r="M40" t="s">
        <v>125</v>
      </c>
      <c r="N40">
        <v>8650</v>
      </c>
      <c r="O40">
        <v>4080</v>
      </c>
      <c r="P40">
        <v>4570</v>
      </c>
      <c r="Q40">
        <v>64</v>
      </c>
      <c r="R40">
        <v>4506</v>
      </c>
      <c r="S40">
        <v>222</v>
      </c>
      <c r="T40">
        <v>20.59</v>
      </c>
      <c r="V40">
        <v>10</v>
      </c>
      <c r="W40" s="2">
        <f t="shared" si="4"/>
        <v>45777</v>
      </c>
      <c r="X40" t="str">
        <f>INDEX(Sheet2!B:B,MATCH($C40,Sheet2!$A:$A,0))</f>
        <v>Sedadung</v>
      </c>
      <c r="Y40">
        <f>INDEX(Sheet2!C:C,MATCH($C40,Sheet2!$A:$A,0))</f>
        <v>5</v>
      </c>
      <c r="Z40" t="str">
        <f>INDEX(Sheet2!D:D,MATCH($C40,Sheet2!$A:$A,0))</f>
        <v>Inti</v>
      </c>
      <c r="AA40" t="str">
        <f>INDEX(Sheet2!E:E,MATCH($C40,Sheet2!$A:$A,0))</f>
        <v>Sedadung_5</v>
      </c>
      <c r="AB40" t="str">
        <f t="shared" si="5"/>
        <v>Apr</v>
      </c>
      <c r="AC40" t="str">
        <f t="shared" si="6"/>
        <v>Sedadung_5_Apr_2025</v>
      </c>
      <c r="AD40" t="str">
        <f t="shared" si="7"/>
        <v>Sedadung-5-2025</v>
      </c>
    </row>
    <row r="41" spans="1:30" x14ac:dyDescent="0.3">
      <c r="A41">
        <v>142289</v>
      </c>
      <c r="B41" t="s">
        <v>225</v>
      </c>
      <c r="C41" t="s">
        <v>13</v>
      </c>
      <c r="D41" t="s">
        <v>14</v>
      </c>
      <c r="E41" t="s">
        <v>9</v>
      </c>
      <c r="F41">
        <v>25</v>
      </c>
      <c r="G41">
        <v>4</v>
      </c>
      <c r="H41">
        <v>2025</v>
      </c>
      <c r="I41" s="3">
        <v>45772</v>
      </c>
      <c r="J41" s="1">
        <v>0.67847222222222203</v>
      </c>
      <c r="K41" s="1">
        <v>0.7</v>
      </c>
      <c r="L41" t="s">
        <v>15</v>
      </c>
      <c r="M41" t="s">
        <v>126</v>
      </c>
      <c r="N41">
        <v>11040</v>
      </c>
      <c r="O41">
        <v>4150</v>
      </c>
      <c r="P41">
        <v>6890</v>
      </c>
      <c r="Q41">
        <v>97</v>
      </c>
      <c r="R41">
        <v>6793</v>
      </c>
      <c r="S41">
        <v>366</v>
      </c>
      <c r="T41">
        <v>18.829999999999998</v>
      </c>
      <c r="V41">
        <v>10</v>
      </c>
      <c r="W41" s="2">
        <f t="shared" si="4"/>
        <v>45777</v>
      </c>
      <c r="X41" t="str">
        <f>INDEX(Sheet2!B:B,MATCH($C41,Sheet2!$A:$A,0))</f>
        <v>Sedadung</v>
      </c>
      <c r="Y41">
        <f>INDEX(Sheet2!C:C,MATCH($C41,Sheet2!$A:$A,0))</f>
        <v>6</v>
      </c>
      <c r="Z41" t="str">
        <f>INDEX(Sheet2!D:D,MATCH($C41,Sheet2!$A:$A,0))</f>
        <v>Inti</v>
      </c>
      <c r="AA41" t="str">
        <f>INDEX(Sheet2!E:E,MATCH($C41,Sheet2!$A:$A,0))</f>
        <v>Sedadung_6</v>
      </c>
      <c r="AB41" t="str">
        <f t="shared" si="5"/>
        <v>Apr</v>
      </c>
      <c r="AC41" t="str">
        <f t="shared" si="6"/>
        <v>Sedadung_6_Apr_2025</v>
      </c>
      <c r="AD41" t="str">
        <f t="shared" si="7"/>
        <v>Sedadung-6-2025</v>
      </c>
    </row>
    <row r="42" spans="1:30" x14ac:dyDescent="0.3">
      <c r="A42">
        <v>142290</v>
      </c>
      <c r="B42" t="s">
        <v>226</v>
      </c>
      <c r="C42" t="s">
        <v>19</v>
      </c>
      <c r="D42" t="s">
        <v>14</v>
      </c>
      <c r="E42" t="s">
        <v>9</v>
      </c>
      <c r="F42">
        <v>25</v>
      </c>
      <c r="G42">
        <v>4</v>
      </c>
      <c r="H42">
        <v>2025</v>
      </c>
      <c r="I42" s="3">
        <v>45772</v>
      </c>
      <c r="J42" s="1">
        <v>0.67986111111111103</v>
      </c>
      <c r="K42" s="1">
        <v>0.70555555555555605</v>
      </c>
      <c r="L42" t="s">
        <v>20</v>
      </c>
      <c r="M42" t="s">
        <v>148</v>
      </c>
      <c r="N42">
        <v>9440</v>
      </c>
      <c r="O42">
        <v>5300</v>
      </c>
      <c r="P42">
        <v>4140</v>
      </c>
      <c r="Q42">
        <v>58</v>
      </c>
      <c r="R42">
        <v>4082</v>
      </c>
      <c r="S42">
        <v>310</v>
      </c>
      <c r="T42">
        <v>13.35</v>
      </c>
      <c r="U42">
        <v>12</v>
      </c>
      <c r="V42">
        <v>9</v>
      </c>
      <c r="W42" s="2">
        <f t="shared" si="4"/>
        <v>45777</v>
      </c>
      <c r="X42" t="str">
        <f>INDEX(Sheet2!B:B,MATCH($C42,Sheet2!$A:$A,0))</f>
        <v>Sedadung</v>
      </c>
      <c r="Y42">
        <f>INDEX(Sheet2!C:C,MATCH($C42,Sheet2!$A:$A,0))</f>
        <v>3</v>
      </c>
      <c r="Z42" t="str">
        <f>INDEX(Sheet2!D:D,MATCH($C42,Sheet2!$A:$A,0))</f>
        <v>Inti</v>
      </c>
      <c r="AA42" t="str">
        <f>INDEX(Sheet2!E:E,MATCH($C42,Sheet2!$A:$A,0))</f>
        <v>Sedadung_3</v>
      </c>
      <c r="AB42" t="str">
        <f t="shared" si="5"/>
        <v>Apr</v>
      </c>
      <c r="AC42" t="str">
        <f t="shared" si="6"/>
        <v>Sedadung_3_Apr_2025</v>
      </c>
      <c r="AD42" t="str">
        <f t="shared" si="7"/>
        <v>Sedadung-3-2025</v>
      </c>
    </row>
    <row r="43" spans="1:30" x14ac:dyDescent="0.3">
      <c r="A43">
        <v>142291</v>
      </c>
      <c r="B43" t="s">
        <v>227</v>
      </c>
      <c r="C43" t="s">
        <v>6</v>
      </c>
      <c r="D43" t="s">
        <v>128</v>
      </c>
      <c r="E43" t="s">
        <v>7</v>
      </c>
      <c r="F43">
        <v>25</v>
      </c>
      <c r="G43">
        <v>4</v>
      </c>
      <c r="H43">
        <v>2025</v>
      </c>
      <c r="I43" s="3">
        <v>45772</v>
      </c>
      <c r="J43" s="1">
        <v>0.688194444444444</v>
      </c>
      <c r="K43" s="1">
        <v>0.72916666666666696</v>
      </c>
      <c r="L43" t="s">
        <v>136</v>
      </c>
      <c r="M43" t="s">
        <v>137</v>
      </c>
      <c r="N43">
        <v>9150</v>
      </c>
      <c r="O43">
        <v>4150</v>
      </c>
      <c r="P43">
        <v>5000</v>
      </c>
      <c r="Q43">
        <v>73</v>
      </c>
      <c r="R43">
        <v>4927</v>
      </c>
      <c r="S43">
        <v>373</v>
      </c>
      <c r="T43">
        <v>13.4</v>
      </c>
      <c r="V43">
        <v>9</v>
      </c>
      <c r="W43" s="2">
        <f t="shared" si="4"/>
        <v>45777</v>
      </c>
      <c r="X43" t="str">
        <f>INDEX(Sheet2!B:B,MATCH($C43,Sheet2!$A:$A,0))</f>
        <v>Tugang</v>
      </c>
      <c r="Y43">
        <f>INDEX(Sheet2!C:C,MATCH($C43,Sheet2!$A:$A,0))</f>
        <v>1</v>
      </c>
      <c r="Z43" t="str">
        <f>INDEX(Sheet2!D:D,MATCH($C43,Sheet2!$A:$A,0))</f>
        <v>Inti</v>
      </c>
      <c r="AA43" t="str">
        <f>INDEX(Sheet2!E:E,MATCH($C43,Sheet2!$A:$A,0))</f>
        <v>Tugang_1</v>
      </c>
      <c r="AB43" t="str">
        <f t="shared" si="5"/>
        <v>Apr</v>
      </c>
      <c r="AC43" t="str">
        <f t="shared" si="6"/>
        <v>Tugang_1_Apr_2025</v>
      </c>
      <c r="AD43" t="str">
        <f t="shared" si="7"/>
        <v>Tugang-1-2025</v>
      </c>
    </row>
    <row r="44" spans="1:30" x14ac:dyDescent="0.3">
      <c r="A44">
        <v>142292</v>
      </c>
      <c r="B44" t="s">
        <v>228</v>
      </c>
      <c r="C44" t="s">
        <v>44</v>
      </c>
      <c r="D44" t="s">
        <v>157</v>
      </c>
      <c r="E44" t="s">
        <v>9</v>
      </c>
      <c r="F44">
        <v>25</v>
      </c>
      <c r="G44">
        <v>4</v>
      </c>
      <c r="H44">
        <v>2025</v>
      </c>
      <c r="I44" s="3">
        <v>45772</v>
      </c>
      <c r="J44" s="1">
        <v>0.69236111111111098</v>
      </c>
      <c r="K44" s="1">
        <v>0.73194444444444395</v>
      </c>
      <c r="L44" t="s">
        <v>143</v>
      </c>
      <c r="M44" t="s">
        <v>144</v>
      </c>
      <c r="N44">
        <v>9320</v>
      </c>
      <c r="O44">
        <v>3940</v>
      </c>
      <c r="P44">
        <v>5380</v>
      </c>
      <c r="Q44">
        <v>79</v>
      </c>
      <c r="R44">
        <v>5301</v>
      </c>
      <c r="S44">
        <v>1182</v>
      </c>
      <c r="T44">
        <v>4.55</v>
      </c>
      <c r="V44">
        <v>4</v>
      </c>
      <c r="W44" s="2">
        <f t="shared" si="4"/>
        <v>45777</v>
      </c>
      <c r="X44" t="str">
        <f>INDEX(Sheet2!B:B,MATCH($C44,Sheet2!$A:$A,0))</f>
        <v>Melamor</v>
      </c>
      <c r="Y44">
        <f>INDEX(Sheet2!C:C,MATCH($C44,Sheet2!$A:$A,0))</f>
        <v>1</v>
      </c>
      <c r="Z44" t="str">
        <f>INDEX(Sheet2!D:D,MATCH($C44,Sheet2!$A:$A,0))</f>
        <v>Plasma</v>
      </c>
      <c r="AA44" t="str">
        <f>INDEX(Sheet2!E:E,MATCH($C44,Sheet2!$A:$A,0))</f>
        <v>Melamor_1</v>
      </c>
      <c r="AB44" t="str">
        <f t="shared" si="5"/>
        <v>Apr</v>
      </c>
      <c r="AC44" t="str">
        <f t="shared" si="6"/>
        <v>Melamor_1_Apr_2025</v>
      </c>
      <c r="AD44" t="str">
        <f t="shared" si="7"/>
        <v>Melamor-1-2025</v>
      </c>
    </row>
    <row r="45" spans="1:30" x14ac:dyDescent="0.3">
      <c r="A45">
        <v>142293</v>
      </c>
      <c r="B45" t="s">
        <v>229</v>
      </c>
      <c r="C45" t="s">
        <v>30</v>
      </c>
      <c r="D45" t="s">
        <v>128</v>
      </c>
      <c r="E45" t="s">
        <v>7</v>
      </c>
      <c r="F45">
        <v>25</v>
      </c>
      <c r="G45">
        <v>4</v>
      </c>
      <c r="H45">
        <v>2025</v>
      </c>
      <c r="I45" s="3">
        <v>45772</v>
      </c>
      <c r="J45" s="1">
        <v>0.69930555555555596</v>
      </c>
      <c r="K45" s="1">
        <v>0.73402777777777795</v>
      </c>
      <c r="L45" t="s">
        <v>134</v>
      </c>
      <c r="M45" t="s">
        <v>135</v>
      </c>
      <c r="N45">
        <v>9420</v>
      </c>
      <c r="O45">
        <v>4280</v>
      </c>
      <c r="P45">
        <v>5140</v>
      </c>
      <c r="Q45">
        <v>76</v>
      </c>
      <c r="R45">
        <v>5064</v>
      </c>
      <c r="S45">
        <v>400</v>
      </c>
      <c r="T45">
        <v>12.85</v>
      </c>
      <c r="V45">
        <v>9</v>
      </c>
      <c r="W45" s="2">
        <f t="shared" si="4"/>
        <v>45777</v>
      </c>
      <c r="X45" t="str">
        <f>INDEX(Sheet2!B:B,MATCH($C45,Sheet2!$A:$A,0))</f>
        <v>Tugang</v>
      </c>
      <c r="Y45">
        <f>INDEX(Sheet2!C:C,MATCH($C45,Sheet2!$A:$A,0))</f>
        <v>4</v>
      </c>
      <c r="Z45" t="str">
        <f>INDEX(Sheet2!D:D,MATCH($C45,Sheet2!$A:$A,0))</f>
        <v>Inti</v>
      </c>
      <c r="AA45" t="str">
        <f>INDEX(Sheet2!E:E,MATCH($C45,Sheet2!$A:$A,0))</f>
        <v>Tugang_4</v>
      </c>
      <c r="AB45" t="str">
        <f t="shared" si="5"/>
        <v>Apr</v>
      </c>
      <c r="AC45" t="str">
        <f t="shared" si="6"/>
        <v>Tugang_4_Apr_2025</v>
      </c>
      <c r="AD45" t="str">
        <f t="shared" si="7"/>
        <v>Tugang-4-2025</v>
      </c>
    </row>
    <row r="46" spans="1:30" x14ac:dyDescent="0.3">
      <c r="A46">
        <v>142294</v>
      </c>
      <c r="B46" t="s">
        <v>230</v>
      </c>
      <c r="C46" t="s">
        <v>23</v>
      </c>
      <c r="D46" t="s">
        <v>128</v>
      </c>
      <c r="E46" t="s">
        <v>7</v>
      </c>
      <c r="F46">
        <v>25</v>
      </c>
      <c r="G46">
        <v>4</v>
      </c>
      <c r="H46">
        <v>2025</v>
      </c>
      <c r="I46" s="3">
        <v>45772</v>
      </c>
      <c r="J46" s="1">
        <v>0.70069444444444395</v>
      </c>
      <c r="K46" s="1">
        <v>0.74027777777777803</v>
      </c>
      <c r="L46" t="s">
        <v>121</v>
      </c>
      <c r="M46" t="s">
        <v>152</v>
      </c>
      <c r="N46">
        <v>11470</v>
      </c>
      <c r="O46">
        <v>4030</v>
      </c>
      <c r="P46">
        <v>7440</v>
      </c>
      <c r="Q46">
        <v>109</v>
      </c>
      <c r="R46">
        <v>7331</v>
      </c>
      <c r="S46">
        <v>500</v>
      </c>
      <c r="T46">
        <v>14.88</v>
      </c>
      <c r="V46">
        <v>10</v>
      </c>
      <c r="W46" s="2">
        <f t="shared" si="4"/>
        <v>45777</v>
      </c>
      <c r="X46" t="str">
        <f>INDEX(Sheet2!B:B,MATCH($C46,Sheet2!$A:$A,0))</f>
        <v>Tugang</v>
      </c>
      <c r="Y46">
        <f>INDEX(Sheet2!C:C,MATCH($C46,Sheet2!$A:$A,0))</f>
        <v>3</v>
      </c>
      <c r="Z46" t="str">
        <f>INDEX(Sheet2!D:D,MATCH($C46,Sheet2!$A:$A,0))</f>
        <v>Inti</v>
      </c>
      <c r="AA46" t="str">
        <f>INDEX(Sheet2!E:E,MATCH($C46,Sheet2!$A:$A,0))</f>
        <v>Tugang_3</v>
      </c>
      <c r="AB46" t="str">
        <f t="shared" si="5"/>
        <v>Apr</v>
      </c>
      <c r="AC46" t="str">
        <f t="shared" si="6"/>
        <v>Tugang_3_Apr_2025</v>
      </c>
      <c r="AD46" t="str">
        <f t="shared" si="7"/>
        <v>Tugang-3-2025</v>
      </c>
    </row>
    <row r="47" spans="1:30" x14ac:dyDescent="0.3">
      <c r="A47">
        <v>142295</v>
      </c>
      <c r="B47" t="s">
        <v>231</v>
      </c>
      <c r="C47" t="s">
        <v>27</v>
      </c>
      <c r="D47" t="s">
        <v>14</v>
      </c>
      <c r="E47" t="s">
        <v>9</v>
      </c>
      <c r="F47">
        <v>25</v>
      </c>
      <c r="G47">
        <v>4</v>
      </c>
      <c r="H47">
        <v>2025</v>
      </c>
      <c r="I47" s="3">
        <v>45772</v>
      </c>
      <c r="J47" s="1">
        <v>0.71736111111111101</v>
      </c>
      <c r="K47" s="1">
        <v>0.74166666666666703</v>
      </c>
      <c r="L47" t="s">
        <v>28</v>
      </c>
      <c r="M47" t="s">
        <v>125</v>
      </c>
      <c r="N47">
        <v>10090</v>
      </c>
      <c r="O47">
        <v>4080</v>
      </c>
      <c r="P47">
        <v>6010</v>
      </c>
      <c r="Q47">
        <v>84</v>
      </c>
      <c r="R47">
        <v>5926</v>
      </c>
      <c r="S47">
        <v>335</v>
      </c>
      <c r="T47">
        <v>17.940000000000001</v>
      </c>
      <c r="V47">
        <v>10</v>
      </c>
      <c r="W47" s="2">
        <f t="shared" si="4"/>
        <v>45777</v>
      </c>
      <c r="X47" t="str">
        <f>INDEX(Sheet2!B:B,MATCH($C47,Sheet2!$A:$A,0))</f>
        <v>Sedadung</v>
      </c>
      <c r="Y47">
        <f>INDEX(Sheet2!C:C,MATCH($C47,Sheet2!$A:$A,0))</f>
        <v>5</v>
      </c>
      <c r="Z47" t="str">
        <f>INDEX(Sheet2!D:D,MATCH($C47,Sheet2!$A:$A,0))</f>
        <v>Inti</v>
      </c>
      <c r="AA47" t="str">
        <f>INDEX(Sheet2!E:E,MATCH($C47,Sheet2!$A:$A,0))</f>
        <v>Sedadung_5</v>
      </c>
      <c r="AB47" t="str">
        <f t="shared" si="5"/>
        <v>Apr</v>
      </c>
      <c r="AC47" t="str">
        <f t="shared" si="6"/>
        <v>Sedadung_5_Apr_2025</v>
      </c>
      <c r="AD47" t="str">
        <f t="shared" si="7"/>
        <v>Sedadung-5-2025</v>
      </c>
    </row>
    <row r="48" spans="1:30" x14ac:dyDescent="0.3">
      <c r="A48">
        <v>142296</v>
      </c>
      <c r="B48" t="s">
        <v>232</v>
      </c>
      <c r="C48" t="s">
        <v>25</v>
      </c>
      <c r="D48" t="s">
        <v>14</v>
      </c>
      <c r="E48" t="s">
        <v>9</v>
      </c>
      <c r="F48">
        <v>25</v>
      </c>
      <c r="G48">
        <v>4</v>
      </c>
      <c r="H48">
        <v>2025</v>
      </c>
      <c r="I48" s="3">
        <v>45772</v>
      </c>
      <c r="J48" s="1">
        <v>0.719444444444444</v>
      </c>
      <c r="K48" s="1">
        <v>0.74444444444444402</v>
      </c>
      <c r="L48" t="s">
        <v>33</v>
      </c>
      <c r="M48" t="s">
        <v>158</v>
      </c>
      <c r="N48">
        <v>8800</v>
      </c>
      <c r="O48">
        <v>4170</v>
      </c>
      <c r="P48">
        <v>4630</v>
      </c>
      <c r="Q48">
        <v>68</v>
      </c>
      <c r="R48">
        <v>4562</v>
      </c>
      <c r="S48">
        <v>230</v>
      </c>
      <c r="T48">
        <v>20.13</v>
      </c>
      <c r="V48">
        <v>10</v>
      </c>
      <c r="W48" s="2">
        <f t="shared" si="4"/>
        <v>45777</v>
      </c>
      <c r="X48" t="str">
        <f>INDEX(Sheet2!B:B,MATCH($C48,Sheet2!$A:$A,0))</f>
        <v>Sedadung</v>
      </c>
      <c r="Y48">
        <f>INDEX(Sheet2!C:C,MATCH($C48,Sheet2!$A:$A,0))</f>
        <v>2</v>
      </c>
      <c r="Z48" t="str">
        <f>INDEX(Sheet2!D:D,MATCH($C48,Sheet2!$A:$A,0))</f>
        <v>Inti</v>
      </c>
      <c r="AA48" t="str">
        <f>INDEX(Sheet2!E:E,MATCH($C48,Sheet2!$A:$A,0))</f>
        <v>Sedadung_2</v>
      </c>
      <c r="AB48" t="str">
        <f t="shared" si="5"/>
        <v>Apr</v>
      </c>
      <c r="AC48" t="str">
        <f t="shared" si="6"/>
        <v>Sedadung_2_Apr_2025</v>
      </c>
      <c r="AD48" t="str">
        <f t="shared" si="7"/>
        <v>Sedadung-2-2025</v>
      </c>
    </row>
    <row r="49" spans="1:30" x14ac:dyDescent="0.3">
      <c r="A49">
        <v>142297</v>
      </c>
      <c r="B49" t="s">
        <v>233</v>
      </c>
      <c r="C49" t="s">
        <v>19</v>
      </c>
      <c r="D49" t="s">
        <v>14</v>
      </c>
      <c r="E49" t="s">
        <v>9</v>
      </c>
      <c r="F49">
        <v>25</v>
      </c>
      <c r="G49">
        <v>4</v>
      </c>
      <c r="H49">
        <v>2025</v>
      </c>
      <c r="I49" s="3">
        <v>45772</v>
      </c>
      <c r="J49" s="1">
        <v>0.72083333333333299</v>
      </c>
      <c r="K49" s="1">
        <v>0.74652777777777801</v>
      </c>
      <c r="L49" t="s">
        <v>20</v>
      </c>
      <c r="M49" t="s">
        <v>148</v>
      </c>
      <c r="N49">
        <v>10010</v>
      </c>
      <c r="O49">
        <v>5280</v>
      </c>
      <c r="P49">
        <v>4730</v>
      </c>
      <c r="Q49">
        <v>66</v>
      </c>
      <c r="R49">
        <v>4664</v>
      </c>
      <c r="S49">
        <v>352</v>
      </c>
      <c r="T49">
        <v>13.44</v>
      </c>
      <c r="U49">
        <v>7</v>
      </c>
      <c r="V49">
        <v>9</v>
      </c>
      <c r="W49" s="2">
        <f t="shared" si="4"/>
        <v>45777</v>
      </c>
      <c r="X49" t="str">
        <f>INDEX(Sheet2!B:B,MATCH($C49,Sheet2!$A:$A,0))</f>
        <v>Sedadung</v>
      </c>
      <c r="Y49">
        <f>INDEX(Sheet2!C:C,MATCH($C49,Sheet2!$A:$A,0))</f>
        <v>3</v>
      </c>
      <c r="Z49" t="str">
        <f>INDEX(Sheet2!D:D,MATCH($C49,Sheet2!$A:$A,0))</f>
        <v>Inti</v>
      </c>
      <c r="AA49" t="str">
        <f>INDEX(Sheet2!E:E,MATCH($C49,Sheet2!$A:$A,0))</f>
        <v>Sedadung_3</v>
      </c>
      <c r="AB49" t="str">
        <f t="shared" si="5"/>
        <v>Apr</v>
      </c>
      <c r="AC49" t="str">
        <f t="shared" si="6"/>
        <v>Sedadung_3_Apr_2025</v>
      </c>
      <c r="AD49" t="str">
        <f t="shared" si="7"/>
        <v>Sedadung-3-2025</v>
      </c>
    </row>
    <row r="50" spans="1:30" x14ac:dyDescent="0.3">
      <c r="A50">
        <v>142298</v>
      </c>
      <c r="B50" t="s">
        <v>234</v>
      </c>
      <c r="C50" t="s">
        <v>38</v>
      </c>
      <c r="D50" t="s">
        <v>11</v>
      </c>
      <c r="E50" t="s">
        <v>7</v>
      </c>
      <c r="F50">
        <v>25</v>
      </c>
      <c r="G50">
        <v>4</v>
      </c>
      <c r="H50">
        <v>2025</v>
      </c>
      <c r="I50" s="3">
        <v>45772</v>
      </c>
      <c r="J50" s="1">
        <v>0.72222222222222199</v>
      </c>
      <c r="K50" s="1">
        <v>0.75694444444444497</v>
      </c>
      <c r="L50" t="s">
        <v>132</v>
      </c>
      <c r="M50" t="s">
        <v>161</v>
      </c>
      <c r="N50">
        <v>11410</v>
      </c>
      <c r="O50">
        <v>4070</v>
      </c>
      <c r="P50">
        <v>7340</v>
      </c>
      <c r="Q50">
        <v>114</v>
      </c>
      <c r="R50">
        <v>7226</v>
      </c>
      <c r="S50">
        <v>533</v>
      </c>
      <c r="T50">
        <v>13.77</v>
      </c>
      <c r="V50">
        <v>9</v>
      </c>
      <c r="W50" s="2">
        <f t="shared" si="4"/>
        <v>45777</v>
      </c>
      <c r="X50" t="str">
        <f>INDEX(Sheet2!B:B,MATCH($C50,Sheet2!$A:$A,0))</f>
        <v>Mulau</v>
      </c>
      <c r="Y50">
        <f>INDEX(Sheet2!C:C,MATCH($C50,Sheet2!$A:$A,0))</f>
        <v>2</v>
      </c>
      <c r="Z50" t="str">
        <f>INDEX(Sheet2!D:D,MATCH($C50,Sheet2!$A:$A,0))</f>
        <v>Plasma</v>
      </c>
      <c r="AA50" t="str">
        <f>INDEX(Sheet2!E:E,MATCH($C50,Sheet2!$A:$A,0))</f>
        <v>Mulau_2</v>
      </c>
      <c r="AB50" t="str">
        <f t="shared" si="5"/>
        <v>Apr</v>
      </c>
      <c r="AC50" t="str">
        <f t="shared" si="6"/>
        <v>Mulau_2_Apr_2025</v>
      </c>
      <c r="AD50" t="str">
        <f t="shared" si="7"/>
        <v>Mulau-2-2025</v>
      </c>
    </row>
    <row r="51" spans="1:30" x14ac:dyDescent="0.3">
      <c r="A51">
        <v>142299</v>
      </c>
      <c r="B51" t="s">
        <v>235</v>
      </c>
      <c r="C51" t="s">
        <v>16</v>
      </c>
      <c r="D51" t="s">
        <v>120</v>
      </c>
      <c r="E51" t="s">
        <v>7</v>
      </c>
      <c r="F51">
        <v>25</v>
      </c>
      <c r="G51">
        <v>4</v>
      </c>
      <c r="H51">
        <v>2025</v>
      </c>
      <c r="I51" s="3">
        <v>45772</v>
      </c>
      <c r="J51" s="1">
        <v>0.72291666666666698</v>
      </c>
      <c r="K51" s="1">
        <v>0.749305555555556</v>
      </c>
      <c r="L51" t="s">
        <v>17</v>
      </c>
      <c r="M51" t="s">
        <v>18</v>
      </c>
      <c r="N51">
        <v>9420</v>
      </c>
      <c r="O51">
        <v>5090</v>
      </c>
      <c r="P51">
        <v>4330</v>
      </c>
      <c r="Q51">
        <v>65</v>
      </c>
      <c r="R51">
        <v>4265</v>
      </c>
      <c r="S51">
        <v>200</v>
      </c>
      <c r="T51">
        <v>21.65</v>
      </c>
      <c r="U51">
        <v>13</v>
      </c>
      <c r="V51">
        <v>10</v>
      </c>
      <c r="W51" s="2">
        <f t="shared" si="4"/>
        <v>45777</v>
      </c>
      <c r="X51" t="str">
        <f>INDEX(Sheet2!B:B,MATCH($C51,Sheet2!$A:$A,0))</f>
        <v>Tugang</v>
      </c>
      <c r="Y51">
        <f>INDEX(Sheet2!C:C,MATCH($C51,Sheet2!$A:$A,0))</f>
        <v>2</v>
      </c>
      <c r="Z51" t="str">
        <f>INDEX(Sheet2!D:D,MATCH($C51,Sheet2!$A:$A,0))</f>
        <v>Plasma</v>
      </c>
      <c r="AA51" t="str">
        <f>INDEX(Sheet2!E:E,MATCH($C51,Sheet2!$A:$A,0))</f>
        <v>Tugang_2</v>
      </c>
      <c r="AB51" t="str">
        <f t="shared" si="5"/>
        <v>Apr</v>
      </c>
      <c r="AC51" t="str">
        <f t="shared" si="6"/>
        <v>Tugang_2_Apr_2025</v>
      </c>
      <c r="AD51" t="str">
        <f t="shared" si="7"/>
        <v>Tugang-2-2025</v>
      </c>
    </row>
    <row r="52" spans="1:30" x14ac:dyDescent="0.3">
      <c r="A52">
        <v>142300</v>
      </c>
      <c r="B52" t="s">
        <v>236</v>
      </c>
      <c r="C52" t="s">
        <v>51</v>
      </c>
      <c r="D52" t="s">
        <v>157</v>
      </c>
      <c r="E52" t="s">
        <v>9</v>
      </c>
      <c r="F52">
        <v>25</v>
      </c>
      <c r="G52">
        <v>4</v>
      </c>
      <c r="H52">
        <v>2025</v>
      </c>
      <c r="I52" s="3">
        <v>45772</v>
      </c>
      <c r="J52" s="1">
        <v>0.72569444444444497</v>
      </c>
      <c r="K52" s="1">
        <v>0.76111111111111096</v>
      </c>
      <c r="L52" t="s">
        <v>138</v>
      </c>
      <c r="M52" t="s">
        <v>139</v>
      </c>
      <c r="N52">
        <v>10450</v>
      </c>
      <c r="O52">
        <v>4120</v>
      </c>
      <c r="P52">
        <v>6330</v>
      </c>
      <c r="Q52">
        <v>92</v>
      </c>
      <c r="R52">
        <v>6238</v>
      </c>
      <c r="S52">
        <v>400</v>
      </c>
      <c r="T52">
        <v>15.83</v>
      </c>
      <c r="V52">
        <v>10</v>
      </c>
      <c r="W52" s="2">
        <f t="shared" si="4"/>
        <v>45777</v>
      </c>
      <c r="X52" t="str">
        <f>INDEX(Sheet2!B:B,MATCH($C52,Sheet2!$A:$A,0))</f>
        <v>Melamor</v>
      </c>
      <c r="Y52">
        <f>INDEX(Sheet2!C:C,MATCH($C52,Sheet2!$A:$A,0))</f>
        <v>4</v>
      </c>
      <c r="Z52" t="str">
        <f>INDEX(Sheet2!D:D,MATCH($C52,Sheet2!$A:$A,0))</f>
        <v>Plasma</v>
      </c>
      <c r="AA52" t="str">
        <f>INDEX(Sheet2!E:E,MATCH($C52,Sheet2!$A:$A,0))</f>
        <v>Melamor_4</v>
      </c>
      <c r="AB52" t="str">
        <f t="shared" si="5"/>
        <v>Apr</v>
      </c>
      <c r="AC52" t="str">
        <f t="shared" si="6"/>
        <v>Melamor_4_Apr_2025</v>
      </c>
      <c r="AD52" t="str">
        <f t="shared" si="7"/>
        <v>Melamor-4-2025</v>
      </c>
    </row>
    <row r="53" spans="1:30" x14ac:dyDescent="0.3">
      <c r="A53">
        <v>142301</v>
      </c>
      <c r="B53" t="s">
        <v>237</v>
      </c>
      <c r="C53" t="s">
        <v>29</v>
      </c>
      <c r="D53" t="s">
        <v>129</v>
      </c>
      <c r="E53" t="s">
        <v>7</v>
      </c>
      <c r="F53">
        <v>25</v>
      </c>
      <c r="G53">
        <v>4</v>
      </c>
      <c r="H53">
        <v>2025</v>
      </c>
      <c r="I53" s="3">
        <v>45772</v>
      </c>
      <c r="J53" s="1">
        <v>0.72916666666666696</v>
      </c>
      <c r="K53" s="1">
        <v>0.76388888888888895</v>
      </c>
      <c r="L53" t="s">
        <v>154</v>
      </c>
      <c r="M53" t="s">
        <v>155</v>
      </c>
      <c r="N53">
        <v>10280</v>
      </c>
      <c r="O53">
        <v>4100</v>
      </c>
      <c r="P53">
        <v>6180</v>
      </c>
      <c r="Q53">
        <v>89</v>
      </c>
      <c r="R53">
        <v>6091</v>
      </c>
      <c r="S53">
        <v>201</v>
      </c>
      <c r="T53">
        <v>30.75</v>
      </c>
      <c r="V53">
        <v>10</v>
      </c>
      <c r="W53" s="2">
        <f t="shared" si="4"/>
        <v>45777</v>
      </c>
      <c r="X53" t="str">
        <f>INDEX(Sheet2!B:B,MATCH($C53,Sheet2!$A:$A,0))</f>
        <v>Mulau</v>
      </c>
      <c r="Y53">
        <f>INDEX(Sheet2!C:C,MATCH($C53,Sheet2!$A:$A,0))</f>
        <v>1</v>
      </c>
      <c r="Z53" t="str">
        <f>INDEX(Sheet2!D:D,MATCH($C53,Sheet2!$A:$A,0))</f>
        <v>Inti</v>
      </c>
      <c r="AA53" t="str">
        <f>INDEX(Sheet2!E:E,MATCH($C53,Sheet2!$A:$A,0))</f>
        <v>Mulau_1</v>
      </c>
      <c r="AB53" t="str">
        <f t="shared" si="5"/>
        <v>Apr</v>
      </c>
      <c r="AC53" t="str">
        <f t="shared" si="6"/>
        <v>Mulau_1_Apr_2025</v>
      </c>
      <c r="AD53" t="str">
        <f t="shared" si="7"/>
        <v>Mulau-1-2025</v>
      </c>
    </row>
    <row r="54" spans="1:30" x14ac:dyDescent="0.3">
      <c r="A54">
        <v>142302</v>
      </c>
      <c r="B54" t="s">
        <v>238</v>
      </c>
      <c r="C54" t="s">
        <v>34</v>
      </c>
      <c r="D54" t="s">
        <v>129</v>
      </c>
      <c r="E54" t="s">
        <v>7</v>
      </c>
      <c r="F54">
        <v>25</v>
      </c>
      <c r="G54">
        <v>4</v>
      </c>
      <c r="H54">
        <v>2025</v>
      </c>
      <c r="I54" s="3">
        <v>45772</v>
      </c>
      <c r="J54" s="1">
        <v>0.73472222222222205</v>
      </c>
      <c r="K54" s="1">
        <v>0.77361111111111103</v>
      </c>
      <c r="L54" t="s">
        <v>153</v>
      </c>
      <c r="M54" t="s">
        <v>151</v>
      </c>
      <c r="N54">
        <v>10720</v>
      </c>
      <c r="O54">
        <v>4290</v>
      </c>
      <c r="P54">
        <v>6430</v>
      </c>
      <c r="Q54">
        <v>93</v>
      </c>
      <c r="R54">
        <v>6337</v>
      </c>
      <c r="S54">
        <v>550</v>
      </c>
      <c r="T54">
        <v>11.69</v>
      </c>
      <c r="V54">
        <v>8</v>
      </c>
      <c r="W54" s="2">
        <f t="shared" si="4"/>
        <v>45777</v>
      </c>
      <c r="X54" t="str">
        <f>INDEX(Sheet2!B:B,MATCH($C54,Sheet2!$A:$A,0))</f>
        <v>Mulau</v>
      </c>
      <c r="Y54">
        <f>INDEX(Sheet2!C:C,MATCH($C54,Sheet2!$A:$A,0))</f>
        <v>4</v>
      </c>
      <c r="Z54" t="str">
        <f>INDEX(Sheet2!D:D,MATCH($C54,Sheet2!$A:$A,0))</f>
        <v>Inti</v>
      </c>
      <c r="AA54" t="str">
        <f>INDEX(Sheet2!E:E,MATCH($C54,Sheet2!$A:$A,0))</f>
        <v>Mulau_4</v>
      </c>
      <c r="AB54" t="str">
        <f t="shared" si="5"/>
        <v>Apr</v>
      </c>
      <c r="AC54" t="str">
        <f t="shared" si="6"/>
        <v>Mulau_4_Apr_2025</v>
      </c>
      <c r="AD54" t="str">
        <f t="shared" si="7"/>
        <v>Mulau-4-2025</v>
      </c>
    </row>
    <row r="55" spans="1:30" x14ac:dyDescent="0.3">
      <c r="A55">
        <v>142303</v>
      </c>
      <c r="B55" t="s">
        <v>239</v>
      </c>
      <c r="C55" t="s">
        <v>26</v>
      </c>
      <c r="D55" t="s">
        <v>14</v>
      </c>
      <c r="E55" t="s">
        <v>9</v>
      </c>
      <c r="F55">
        <v>25</v>
      </c>
      <c r="G55">
        <v>4</v>
      </c>
      <c r="H55">
        <v>2025</v>
      </c>
      <c r="I55" s="3">
        <v>45772</v>
      </c>
      <c r="J55" s="1">
        <v>0.73611111111111105</v>
      </c>
      <c r="K55" s="1">
        <v>0.77777777777777801</v>
      </c>
      <c r="L55" t="s">
        <v>127</v>
      </c>
      <c r="M55" t="s">
        <v>147</v>
      </c>
      <c r="N55">
        <v>9910</v>
      </c>
      <c r="O55">
        <v>5140</v>
      </c>
      <c r="P55">
        <v>4770</v>
      </c>
      <c r="Q55">
        <v>67</v>
      </c>
      <c r="R55">
        <v>4703</v>
      </c>
      <c r="S55">
        <v>309</v>
      </c>
      <c r="T55">
        <v>15.44</v>
      </c>
      <c r="U55">
        <v>4</v>
      </c>
      <c r="V55">
        <v>10</v>
      </c>
      <c r="W55" s="2">
        <f t="shared" si="4"/>
        <v>45777</v>
      </c>
      <c r="X55" t="str">
        <f>INDEX(Sheet2!B:B,MATCH($C55,Sheet2!$A:$A,0))</f>
        <v>Sedadung</v>
      </c>
      <c r="Y55">
        <f>INDEX(Sheet2!C:C,MATCH($C55,Sheet2!$A:$A,0))</f>
        <v>1</v>
      </c>
      <c r="Z55" t="str">
        <f>INDEX(Sheet2!D:D,MATCH($C55,Sheet2!$A:$A,0))</f>
        <v>Inti</v>
      </c>
      <c r="AA55" t="str">
        <f>INDEX(Sheet2!E:E,MATCH($C55,Sheet2!$A:$A,0))</f>
        <v>Sedadung_1</v>
      </c>
      <c r="AB55" t="str">
        <f t="shared" si="5"/>
        <v>Apr</v>
      </c>
      <c r="AC55" t="str">
        <f t="shared" si="6"/>
        <v>Sedadung_1_Apr_2025</v>
      </c>
      <c r="AD55" t="str">
        <f t="shared" si="7"/>
        <v>Sedadung-1-2025</v>
      </c>
    </row>
    <row r="56" spans="1:30" x14ac:dyDescent="0.3">
      <c r="A56">
        <v>142304</v>
      </c>
      <c r="B56" t="s">
        <v>240</v>
      </c>
      <c r="C56" t="s">
        <v>29</v>
      </c>
      <c r="D56" t="s">
        <v>129</v>
      </c>
      <c r="E56" t="s">
        <v>7</v>
      </c>
      <c r="F56">
        <v>25</v>
      </c>
      <c r="G56">
        <v>4</v>
      </c>
      <c r="H56">
        <v>2025</v>
      </c>
      <c r="I56" s="3">
        <v>45772</v>
      </c>
      <c r="J56" s="1">
        <v>0.74027777777777803</v>
      </c>
      <c r="K56" s="1">
        <v>0.78333333333333299</v>
      </c>
      <c r="L56" t="s">
        <v>156</v>
      </c>
      <c r="M56" t="s">
        <v>241</v>
      </c>
      <c r="N56">
        <v>11010</v>
      </c>
      <c r="O56">
        <v>4240</v>
      </c>
      <c r="P56">
        <v>6770</v>
      </c>
      <c r="Q56">
        <v>98</v>
      </c>
      <c r="R56">
        <v>6672</v>
      </c>
      <c r="S56">
        <v>431</v>
      </c>
      <c r="T56">
        <v>15.71</v>
      </c>
      <c r="V56">
        <v>10</v>
      </c>
      <c r="W56" s="2">
        <f t="shared" si="4"/>
        <v>45777</v>
      </c>
      <c r="X56" t="str">
        <f>INDEX(Sheet2!B:B,MATCH($C56,Sheet2!$A:$A,0))</f>
        <v>Mulau</v>
      </c>
      <c r="Y56">
        <f>INDEX(Sheet2!C:C,MATCH($C56,Sheet2!$A:$A,0))</f>
        <v>1</v>
      </c>
      <c r="Z56" t="str">
        <f>INDEX(Sheet2!D:D,MATCH($C56,Sheet2!$A:$A,0))</f>
        <v>Inti</v>
      </c>
      <c r="AA56" t="str">
        <f>INDEX(Sheet2!E:E,MATCH($C56,Sheet2!$A:$A,0))</f>
        <v>Mulau_1</v>
      </c>
      <c r="AB56" t="str">
        <f t="shared" si="5"/>
        <v>Apr</v>
      </c>
      <c r="AC56" t="str">
        <f t="shared" si="6"/>
        <v>Mulau_1_Apr_2025</v>
      </c>
      <c r="AD56" t="str">
        <f t="shared" si="7"/>
        <v>Mulau-1-2025</v>
      </c>
    </row>
    <row r="57" spans="1:30" x14ac:dyDescent="0.3">
      <c r="A57">
        <v>142305</v>
      </c>
      <c r="B57" t="s">
        <v>242</v>
      </c>
      <c r="C57" t="s">
        <v>43</v>
      </c>
      <c r="D57" t="s">
        <v>133</v>
      </c>
      <c r="E57" t="s">
        <v>9</v>
      </c>
      <c r="F57">
        <v>25</v>
      </c>
      <c r="G57">
        <v>4</v>
      </c>
      <c r="H57">
        <v>2025</v>
      </c>
      <c r="I57" s="3">
        <v>45772</v>
      </c>
      <c r="J57" s="1">
        <v>0.74583333333333302</v>
      </c>
      <c r="K57" s="1">
        <v>0.78541666666666698</v>
      </c>
      <c r="L57" t="s">
        <v>149</v>
      </c>
      <c r="M57" t="s">
        <v>150</v>
      </c>
      <c r="N57">
        <v>8770</v>
      </c>
      <c r="O57">
        <v>4100</v>
      </c>
      <c r="P57">
        <v>4670</v>
      </c>
      <c r="Q57">
        <v>70</v>
      </c>
      <c r="R57">
        <v>4600</v>
      </c>
      <c r="S57">
        <v>202</v>
      </c>
      <c r="T57">
        <v>23.12</v>
      </c>
      <c r="V57">
        <v>10</v>
      </c>
      <c r="W57" s="2">
        <f t="shared" si="4"/>
        <v>45777</v>
      </c>
      <c r="X57" t="str">
        <f>INDEX(Sheet2!B:B,MATCH($C57,Sheet2!$A:$A,0))</f>
        <v>Melamor</v>
      </c>
      <c r="Y57">
        <f>INDEX(Sheet2!C:C,MATCH($C57,Sheet2!$A:$A,0))</f>
        <v>3</v>
      </c>
      <c r="Z57" t="str">
        <f>INDEX(Sheet2!D:D,MATCH($C57,Sheet2!$A:$A,0))</f>
        <v>Inti</v>
      </c>
      <c r="AA57" t="str">
        <f>INDEX(Sheet2!E:E,MATCH($C57,Sheet2!$A:$A,0))</f>
        <v>Melamor_3</v>
      </c>
      <c r="AB57" t="str">
        <f t="shared" si="5"/>
        <v>Apr</v>
      </c>
      <c r="AC57" t="str">
        <f t="shared" si="6"/>
        <v>Melamor_3_Apr_2025</v>
      </c>
      <c r="AD57" t="str">
        <f t="shared" si="7"/>
        <v>Melamor-3-2025</v>
      </c>
    </row>
    <row r="58" spans="1:30" x14ac:dyDescent="0.3">
      <c r="A58">
        <v>142306</v>
      </c>
      <c r="B58" t="s">
        <v>243</v>
      </c>
      <c r="C58" t="s">
        <v>46</v>
      </c>
      <c r="D58" t="s">
        <v>162</v>
      </c>
      <c r="E58" t="s">
        <v>9</v>
      </c>
      <c r="F58">
        <v>25</v>
      </c>
      <c r="G58">
        <v>4</v>
      </c>
      <c r="H58">
        <v>2025</v>
      </c>
      <c r="I58" s="3">
        <v>45772</v>
      </c>
      <c r="J58" s="1">
        <v>0.74791666666666701</v>
      </c>
      <c r="K58" s="1">
        <v>0.78680555555555598</v>
      </c>
      <c r="L58" t="s">
        <v>122</v>
      </c>
      <c r="M58" t="s">
        <v>123</v>
      </c>
      <c r="N58">
        <v>8470</v>
      </c>
      <c r="O58">
        <v>4080</v>
      </c>
      <c r="P58">
        <v>4390</v>
      </c>
      <c r="Q58">
        <v>62</v>
      </c>
      <c r="R58">
        <v>4328</v>
      </c>
      <c r="S58">
        <v>264</v>
      </c>
      <c r="T58">
        <v>16.63</v>
      </c>
      <c r="V58">
        <v>10</v>
      </c>
      <c r="W58" s="2">
        <f t="shared" si="4"/>
        <v>45777</v>
      </c>
      <c r="X58" t="str">
        <f>INDEX(Sheet2!B:B,MATCH($C58,Sheet2!$A:$A,0))</f>
        <v>Sedadung</v>
      </c>
      <c r="Y58">
        <f>INDEX(Sheet2!C:C,MATCH($C58,Sheet2!$A:$A,0))</f>
        <v>4</v>
      </c>
      <c r="Z58" t="str">
        <f>INDEX(Sheet2!D:D,MATCH($C58,Sheet2!$A:$A,0))</f>
        <v>Plasma</v>
      </c>
      <c r="AA58" t="str">
        <f>INDEX(Sheet2!E:E,MATCH($C58,Sheet2!$A:$A,0))</f>
        <v>Sedadung_4</v>
      </c>
      <c r="AB58" t="str">
        <f t="shared" si="5"/>
        <v>Apr</v>
      </c>
      <c r="AC58" t="str">
        <f t="shared" si="6"/>
        <v>Sedadung_4_Apr_2025</v>
      </c>
      <c r="AD58" t="str">
        <f t="shared" si="7"/>
        <v>Sedadung-4-2025</v>
      </c>
    </row>
    <row r="59" spans="1:30" x14ac:dyDescent="0.3">
      <c r="A59">
        <v>142307</v>
      </c>
      <c r="B59" t="s">
        <v>244</v>
      </c>
      <c r="C59" t="s">
        <v>44</v>
      </c>
      <c r="D59" t="s">
        <v>157</v>
      </c>
      <c r="E59" t="s">
        <v>9</v>
      </c>
      <c r="F59">
        <v>25</v>
      </c>
      <c r="G59">
        <v>4</v>
      </c>
      <c r="H59">
        <v>2025</v>
      </c>
      <c r="I59" s="3">
        <v>45772</v>
      </c>
      <c r="J59" s="1">
        <v>0.75208333333333299</v>
      </c>
      <c r="K59" s="1">
        <v>0.78888888888888897</v>
      </c>
      <c r="L59" t="s">
        <v>145</v>
      </c>
      <c r="M59" t="s">
        <v>146</v>
      </c>
      <c r="N59">
        <v>9930</v>
      </c>
      <c r="O59">
        <v>4180</v>
      </c>
      <c r="P59">
        <v>5750</v>
      </c>
      <c r="Q59">
        <v>86</v>
      </c>
      <c r="R59">
        <v>5664</v>
      </c>
      <c r="S59">
        <v>1000</v>
      </c>
      <c r="T59">
        <v>5.75</v>
      </c>
      <c r="V59">
        <v>5</v>
      </c>
      <c r="W59" s="2">
        <f t="shared" si="4"/>
        <v>45777</v>
      </c>
      <c r="X59" t="str">
        <f>INDEX(Sheet2!B:B,MATCH($C59,Sheet2!$A:$A,0))</f>
        <v>Melamor</v>
      </c>
      <c r="Y59">
        <f>INDEX(Sheet2!C:C,MATCH($C59,Sheet2!$A:$A,0))</f>
        <v>1</v>
      </c>
      <c r="Z59" t="str">
        <f>INDEX(Sheet2!D:D,MATCH($C59,Sheet2!$A:$A,0))</f>
        <v>Plasma</v>
      </c>
      <c r="AA59" t="str">
        <f>INDEX(Sheet2!E:E,MATCH($C59,Sheet2!$A:$A,0))</f>
        <v>Melamor_1</v>
      </c>
      <c r="AB59" t="str">
        <f t="shared" si="5"/>
        <v>Apr</v>
      </c>
      <c r="AC59" t="str">
        <f t="shared" si="6"/>
        <v>Melamor_1_Apr_2025</v>
      </c>
      <c r="AD59" t="str">
        <f t="shared" si="7"/>
        <v>Melamor-1-2025</v>
      </c>
    </row>
    <row r="60" spans="1:30" x14ac:dyDescent="0.3">
      <c r="A60">
        <v>142308</v>
      </c>
      <c r="B60" t="s">
        <v>245</v>
      </c>
      <c r="C60" t="s">
        <v>27</v>
      </c>
      <c r="D60" t="s">
        <v>14</v>
      </c>
      <c r="E60" t="s">
        <v>9</v>
      </c>
      <c r="F60">
        <v>25</v>
      </c>
      <c r="G60">
        <v>4</v>
      </c>
      <c r="H60">
        <v>2025</v>
      </c>
      <c r="I60" s="3">
        <v>45772</v>
      </c>
      <c r="J60" s="1">
        <v>0.75486111111111098</v>
      </c>
      <c r="K60" s="1">
        <v>0.79374999999999996</v>
      </c>
      <c r="L60" t="s">
        <v>180</v>
      </c>
      <c r="M60" t="s">
        <v>246</v>
      </c>
      <c r="N60">
        <v>7970</v>
      </c>
      <c r="O60">
        <v>5120</v>
      </c>
      <c r="P60">
        <v>2850</v>
      </c>
      <c r="Q60">
        <v>41</v>
      </c>
      <c r="R60">
        <v>2809</v>
      </c>
      <c r="S60">
        <v>143</v>
      </c>
      <c r="T60">
        <v>19.93</v>
      </c>
      <c r="V60">
        <v>10</v>
      </c>
      <c r="W60" s="2">
        <f t="shared" si="4"/>
        <v>45777</v>
      </c>
      <c r="X60" t="str">
        <f>INDEX(Sheet2!B:B,MATCH($C60,Sheet2!$A:$A,0))</f>
        <v>Sedadung</v>
      </c>
      <c r="Y60">
        <f>INDEX(Sheet2!C:C,MATCH($C60,Sheet2!$A:$A,0))</f>
        <v>5</v>
      </c>
      <c r="Z60" t="str">
        <f>INDEX(Sheet2!D:D,MATCH($C60,Sheet2!$A:$A,0))</f>
        <v>Inti</v>
      </c>
      <c r="AA60" t="str">
        <f>INDEX(Sheet2!E:E,MATCH($C60,Sheet2!$A:$A,0))</f>
        <v>Sedadung_5</v>
      </c>
      <c r="AB60" t="str">
        <f t="shared" si="5"/>
        <v>Apr</v>
      </c>
      <c r="AC60" t="str">
        <f t="shared" si="6"/>
        <v>Sedadung_5_Apr_2025</v>
      </c>
      <c r="AD60" t="str">
        <f t="shared" si="7"/>
        <v>Sedadung-5-2025</v>
      </c>
    </row>
    <row r="61" spans="1:30" x14ac:dyDescent="0.3">
      <c r="A61">
        <v>142309</v>
      </c>
      <c r="B61" t="s">
        <v>247</v>
      </c>
      <c r="C61" t="s">
        <v>19</v>
      </c>
      <c r="D61" t="s">
        <v>14</v>
      </c>
      <c r="E61" t="s">
        <v>9</v>
      </c>
      <c r="F61">
        <v>25</v>
      </c>
      <c r="G61">
        <v>4</v>
      </c>
      <c r="H61">
        <v>2025</v>
      </c>
      <c r="I61" s="3">
        <v>45772</v>
      </c>
      <c r="J61" s="1">
        <v>0.76041666666666696</v>
      </c>
      <c r="K61" s="1">
        <v>0.79583333333333295</v>
      </c>
      <c r="L61" t="s">
        <v>20</v>
      </c>
      <c r="M61" t="s">
        <v>148</v>
      </c>
      <c r="N61">
        <v>9710</v>
      </c>
      <c r="O61">
        <v>5290</v>
      </c>
      <c r="P61">
        <v>4420</v>
      </c>
      <c r="Q61">
        <v>63</v>
      </c>
      <c r="R61">
        <v>4357</v>
      </c>
      <c r="S61">
        <v>304</v>
      </c>
      <c r="T61">
        <v>14.54</v>
      </c>
      <c r="U61">
        <v>12</v>
      </c>
      <c r="V61">
        <v>10</v>
      </c>
      <c r="W61" s="2">
        <f t="shared" si="4"/>
        <v>45777</v>
      </c>
      <c r="X61" t="str">
        <f>INDEX(Sheet2!B:B,MATCH($C61,Sheet2!$A:$A,0))</f>
        <v>Sedadung</v>
      </c>
      <c r="Y61">
        <f>INDEX(Sheet2!C:C,MATCH($C61,Sheet2!$A:$A,0))</f>
        <v>3</v>
      </c>
      <c r="Z61" t="str">
        <f>INDEX(Sheet2!D:D,MATCH($C61,Sheet2!$A:$A,0))</f>
        <v>Inti</v>
      </c>
      <c r="AA61" t="str">
        <f>INDEX(Sheet2!E:E,MATCH($C61,Sheet2!$A:$A,0))</f>
        <v>Sedadung_3</v>
      </c>
      <c r="AB61" t="str">
        <f t="shared" si="5"/>
        <v>Apr</v>
      </c>
      <c r="AC61" t="str">
        <f t="shared" si="6"/>
        <v>Sedadung_3_Apr_2025</v>
      </c>
      <c r="AD61" t="str">
        <f t="shared" si="7"/>
        <v>Sedadung-3-2025</v>
      </c>
    </row>
    <row r="62" spans="1:30" x14ac:dyDescent="0.3">
      <c r="A62">
        <v>142310</v>
      </c>
      <c r="B62" t="s">
        <v>248</v>
      </c>
      <c r="C62" t="s">
        <v>43</v>
      </c>
      <c r="D62" t="s">
        <v>133</v>
      </c>
      <c r="E62" t="s">
        <v>9</v>
      </c>
      <c r="F62">
        <v>25</v>
      </c>
      <c r="G62">
        <v>4</v>
      </c>
      <c r="H62">
        <v>2025</v>
      </c>
      <c r="I62" s="3">
        <v>45772</v>
      </c>
      <c r="J62" s="1">
        <v>0.76111111111111096</v>
      </c>
      <c r="K62" s="1">
        <v>0.83055555555555605</v>
      </c>
      <c r="L62" t="s">
        <v>168</v>
      </c>
      <c r="M62" t="s">
        <v>169</v>
      </c>
      <c r="N62">
        <v>8800</v>
      </c>
      <c r="O62">
        <v>4230</v>
      </c>
      <c r="P62">
        <v>4570</v>
      </c>
      <c r="Q62">
        <v>67</v>
      </c>
      <c r="R62">
        <v>4503</v>
      </c>
      <c r="S62">
        <v>250</v>
      </c>
      <c r="T62">
        <v>18.28</v>
      </c>
      <c r="U62" t="s">
        <v>167</v>
      </c>
      <c r="V62">
        <v>10</v>
      </c>
      <c r="W62" s="2">
        <f t="shared" si="4"/>
        <v>45777</v>
      </c>
      <c r="X62" t="str">
        <f>INDEX(Sheet2!B:B,MATCH($C62,Sheet2!$A:$A,0))</f>
        <v>Melamor</v>
      </c>
      <c r="Y62">
        <f>INDEX(Sheet2!C:C,MATCH($C62,Sheet2!$A:$A,0))</f>
        <v>3</v>
      </c>
      <c r="Z62" t="str">
        <f>INDEX(Sheet2!D:D,MATCH($C62,Sheet2!$A:$A,0))</f>
        <v>Inti</v>
      </c>
      <c r="AA62" t="str">
        <f>INDEX(Sheet2!E:E,MATCH($C62,Sheet2!$A:$A,0))</f>
        <v>Melamor_3</v>
      </c>
      <c r="AB62" t="str">
        <f t="shared" si="5"/>
        <v>Apr</v>
      </c>
      <c r="AC62" t="str">
        <f t="shared" si="6"/>
        <v>Melamor_3_Apr_2025</v>
      </c>
      <c r="AD62" t="str">
        <f t="shared" si="7"/>
        <v>Melamor-3-2025</v>
      </c>
    </row>
    <row r="63" spans="1:30" x14ac:dyDescent="0.3">
      <c r="A63">
        <v>142311</v>
      </c>
      <c r="B63" t="s">
        <v>249</v>
      </c>
      <c r="C63" t="s">
        <v>37</v>
      </c>
      <c r="D63" t="s">
        <v>128</v>
      </c>
      <c r="E63" t="s">
        <v>7</v>
      </c>
      <c r="F63">
        <v>25</v>
      </c>
      <c r="G63">
        <v>4</v>
      </c>
      <c r="H63">
        <v>2025</v>
      </c>
      <c r="I63" s="3">
        <v>45772</v>
      </c>
      <c r="J63" s="1">
        <v>0.76319444444444395</v>
      </c>
      <c r="K63" s="1">
        <v>0.83541666666666703</v>
      </c>
      <c r="L63" t="s">
        <v>159</v>
      </c>
      <c r="M63" t="s">
        <v>160</v>
      </c>
      <c r="N63">
        <v>11880</v>
      </c>
      <c r="O63">
        <v>4100</v>
      </c>
      <c r="P63">
        <v>7780</v>
      </c>
      <c r="Q63">
        <v>110</v>
      </c>
      <c r="R63">
        <v>7670</v>
      </c>
      <c r="S63">
        <v>393</v>
      </c>
      <c r="T63">
        <v>19.8</v>
      </c>
      <c r="V63">
        <v>10</v>
      </c>
      <c r="W63" s="2">
        <f t="shared" si="4"/>
        <v>45777</v>
      </c>
      <c r="X63" t="str">
        <f>INDEX(Sheet2!B:B,MATCH($C63,Sheet2!$A:$A,0))</f>
        <v>Tugang</v>
      </c>
      <c r="Y63">
        <f>INDEX(Sheet2!C:C,MATCH($C63,Sheet2!$A:$A,0))</f>
        <v>5</v>
      </c>
      <c r="Z63" t="str">
        <f>INDEX(Sheet2!D:D,MATCH($C63,Sheet2!$A:$A,0))</f>
        <v>Inti</v>
      </c>
      <c r="AA63" t="str">
        <f>INDEX(Sheet2!E:E,MATCH($C63,Sheet2!$A:$A,0))</f>
        <v>Tugang_5</v>
      </c>
      <c r="AB63" t="str">
        <f t="shared" si="5"/>
        <v>Apr</v>
      </c>
      <c r="AC63" t="str">
        <f t="shared" si="6"/>
        <v>Tugang_5_Apr_2025</v>
      </c>
      <c r="AD63" t="str">
        <f t="shared" si="7"/>
        <v>Tugang-5-2025</v>
      </c>
    </row>
    <row r="64" spans="1:30" x14ac:dyDescent="0.3">
      <c r="A64">
        <v>142312</v>
      </c>
      <c r="B64" t="s">
        <v>250</v>
      </c>
      <c r="C64" t="s">
        <v>8</v>
      </c>
      <c r="D64" t="s">
        <v>133</v>
      </c>
      <c r="E64" t="s">
        <v>9</v>
      </c>
      <c r="F64">
        <v>25</v>
      </c>
      <c r="G64">
        <v>4</v>
      </c>
      <c r="H64">
        <v>2025</v>
      </c>
      <c r="I64" s="3">
        <v>45772</v>
      </c>
      <c r="J64" s="1">
        <v>0.77152777777777803</v>
      </c>
      <c r="K64" s="1">
        <v>0.83750000000000002</v>
      </c>
      <c r="L64" t="s">
        <v>179</v>
      </c>
      <c r="M64" t="s">
        <v>182</v>
      </c>
      <c r="N64">
        <v>10130</v>
      </c>
      <c r="O64">
        <v>4660</v>
      </c>
      <c r="P64">
        <v>5470</v>
      </c>
      <c r="Q64">
        <v>81</v>
      </c>
      <c r="R64">
        <v>5389</v>
      </c>
      <c r="S64">
        <v>317</v>
      </c>
      <c r="T64">
        <v>17.260000000000002</v>
      </c>
      <c r="U64" t="s">
        <v>167</v>
      </c>
      <c r="V64">
        <v>10</v>
      </c>
      <c r="W64" s="2">
        <f t="shared" si="4"/>
        <v>45777</v>
      </c>
      <c r="X64" t="str">
        <f>INDEX(Sheet2!B:B,MATCH($C64,Sheet2!$A:$A,0))</f>
        <v>Melamor</v>
      </c>
      <c r="Y64">
        <f>INDEX(Sheet2!C:C,MATCH($C64,Sheet2!$A:$A,0))</f>
        <v>2</v>
      </c>
      <c r="Z64" t="str">
        <f>INDEX(Sheet2!D:D,MATCH($C64,Sheet2!$A:$A,0))</f>
        <v>Inti</v>
      </c>
      <c r="AA64" t="str">
        <f>INDEX(Sheet2!E:E,MATCH($C64,Sheet2!$A:$A,0))</f>
        <v>Melamor_2</v>
      </c>
      <c r="AB64" t="str">
        <f t="shared" si="5"/>
        <v>Apr</v>
      </c>
      <c r="AC64" t="str">
        <f t="shared" si="6"/>
        <v>Melamor_2_Apr_2025</v>
      </c>
      <c r="AD64" t="str">
        <f t="shared" si="7"/>
        <v>Melamor-2-2025</v>
      </c>
    </row>
    <row r="65" spans="1:30" x14ac:dyDescent="0.3">
      <c r="A65">
        <v>142313</v>
      </c>
      <c r="B65" t="s">
        <v>251</v>
      </c>
      <c r="C65" t="s">
        <v>8</v>
      </c>
      <c r="D65" t="s">
        <v>133</v>
      </c>
      <c r="E65" t="s">
        <v>9</v>
      </c>
      <c r="F65">
        <v>25</v>
      </c>
      <c r="G65">
        <v>4</v>
      </c>
      <c r="H65">
        <v>2025</v>
      </c>
      <c r="I65" s="3">
        <v>45772</v>
      </c>
      <c r="J65" s="1">
        <v>0.77291666666666703</v>
      </c>
      <c r="K65" s="1">
        <v>0.84027777777777801</v>
      </c>
      <c r="L65" t="s">
        <v>178</v>
      </c>
      <c r="M65" t="s">
        <v>164</v>
      </c>
      <c r="N65">
        <v>8470</v>
      </c>
      <c r="O65">
        <v>3900</v>
      </c>
      <c r="P65">
        <v>4570</v>
      </c>
      <c r="Q65">
        <v>65</v>
      </c>
      <c r="R65">
        <v>4505</v>
      </c>
      <c r="S65">
        <v>210</v>
      </c>
      <c r="T65">
        <v>21.76</v>
      </c>
      <c r="U65" t="s">
        <v>167</v>
      </c>
      <c r="V65">
        <v>10</v>
      </c>
      <c r="W65" s="2">
        <f t="shared" si="4"/>
        <v>45777</v>
      </c>
      <c r="X65" t="str">
        <f>INDEX(Sheet2!B:B,MATCH($C65,Sheet2!$A:$A,0))</f>
        <v>Melamor</v>
      </c>
      <c r="Y65">
        <f>INDEX(Sheet2!C:C,MATCH($C65,Sheet2!$A:$A,0))</f>
        <v>2</v>
      </c>
      <c r="Z65" t="str">
        <f>INDEX(Sheet2!D:D,MATCH($C65,Sheet2!$A:$A,0))</f>
        <v>Inti</v>
      </c>
      <c r="AA65" t="str">
        <f>INDEX(Sheet2!E:E,MATCH($C65,Sheet2!$A:$A,0))</f>
        <v>Melamor_2</v>
      </c>
      <c r="AB65" t="str">
        <f t="shared" si="5"/>
        <v>Apr</v>
      </c>
      <c r="AC65" t="str">
        <f t="shared" si="6"/>
        <v>Melamor_2_Apr_2025</v>
      </c>
      <c r="AD65" t="str">
        <f t="shared" si="7"/>
        <v>Melamor-2-2025</v>
      </c>
    </row>
    <row r="66" spans="1:30" x14ac:dyDescent="0.3">
      <c r="A66">
        <v>142314</v>
      </c>
      <c r="B66" t="s">
        <v>252</v>
      </c>
      <c r="C66" t="s">
        <v>8</v>
      </c>
      <c r="D66" t="s">
        <v>133</v>
      </c>
      <c r="E66" t="s">
        <v>9</v>
      </c>
      <c r="F66">
        <v>25</v>
      </c>
      <c r="G66">
        <v>4</v>
      </c>
      <c r="H66">
        <v>2025</v>
      </c>
      <c r="I66" s="3">
        <v>45772</v>
      </c>
      <c r="J66" s="1">
        <v>0.77430555555555503</v>
      </c>
      <c r="K66" s="1">
        <v>0.84236111111111101</v>
      </c>
      <c r="L66" t="s">
        <v>177</v>
      </c>
      <c r="M66" t="s">
        <v>216</v>
      </c>
      <c r="N66">
        <v>9550</v>
      </c>
      <c r="O66">
        <v>4340</v>
      </c>
      <c r="P66">
        <v>5210</v>
      </c>
      <c r="Q66">
        <v>73</v>
      </c>
      <c r="R66">
        <v>5137</v>
      </c>
      <c r="S66">
        <v>212</v>
      </c>
      <c r="T66">
        <v>24.58</v>
      </c>
      <c r="U66" t="s">
        <v>173</v>
      </c>
      <c r="V66">
        <v>10</v>
      </c>
      <c r="W66" s="2">
        <f t="shared" ref="W66:W77" si="8">EOMONTH(I66,0)</f>
        <v>45777</v>
      </c>
      <c r="X66" t="str">
        <f>INDEX(Sheet2!B:B,MATCH($C66,Sheet2!$A:$A,0))</f>
        <v>Melamor</v>
      </c>
      <c r="Y66">
        <f>INDEX(Sheet2!C:C,MATCH($C66,Sheet2!$A:$A,0))</f>
        <v>2</v>
      </c>
      <c r="Z66" t="str">
        <f>INDEX(Sheet2!D:D,MATCH($C66,Sheet2!$A:$A,0))</f>
        <v>Inti</v>
      </c>
      <c r="AA66" t="str">
        <f>INDEX(Sheet2!E:E,MATCH($C66,Sheet2!$A:$A,0))</f>
        <v>Melamor_2</v>
      </c>
      <c r="AB66" t="str">
        <f t="shared" ref="AB66:AB77" si="9">TEXT(W66,"mmm")</f>
        <v>Apr</v>
      </c>
      <c r="AC66" t="str">
        <f t="shared" ref="AC66:AC77" si="10">X66&amp;"_"&amp;Y66&amp;"_"&amp;AB66&amp;"_"&amp;H66</f>
        <v>Melamor_2_Apr_2025</v>
      </c>
      <c r="AD66" t="str">
        <f t="shared" ref="AD66:AD77" si="11">X66&amp;"-"&amp;Y66&amp;"-"&amp;H66</f>
        <v>Melamor-2-2025</v>
      </c>
    </row>
    <row r="67" spans="1:30" x14ac:dyDescent="0.3">
      <c r="A67">
        <v>142315</v>
      </c>
      <c r="B67" t="s">
        <v>253</v>
      </c>
      <c r="C67" t="s">
        <v>16</v>
      </c>
      <c r="D67" t="s">
        <v>120</v>
      </c>
      <c r="E67" t="s">
        <v>7</v>
      </c>
      <c r="F67">
        <v>25</v>
      </c>
      <c r="G67">
        <v>4</v>
      </c>
      <c r="H67">
        <v>2025</v>
      </c>
      <c r="I67" s="3">
        <v>45772</v>
      </c>
      <c r="J67" s="1">
        <v>0.78402777777777799</v>
      </c>
      <c r="K67" s="1">
        <v>0.84513888888888899</v>
      </c>
      <c r="L67" t="s">
        <v>17</v>
      </c>
      <c r="M67" t="s">
        <v>18</v>
      </c>
      <c r="N67">
        <v>8810</v>
      </c>
      <c r="O67">
        <v>5090</v>
      </c>
      <c r="P67">
        <v>3720</v>
      </c>
      <c r="Q67">
        <v>52</v>
      </c>
      <c r="R67">
        <v>3668</v>
      </c>
      <c r="S67">
        <v>197</v>
      </c>
      <c r="T67">
        <v>18.88</v>
      </c>
      <c r="U67">
        <v>13</v>
      </c>
      <c r="V67">
        <v>10</v>
      </c>
      <c r="W67" s="2">
        <f t="shared" si="8"/>
        <v>45777</v>
      </c>
      <c r="X67" t="str">
        <f>INDEX(Sheet2!B:B,MATCH($C67,Sheet2!$A:$A,0))</f>
        <v>Tugang</v>
      </c>
      <c r="Y67">
        <f>INDEX(Sheet2!C:C,MATCH($C67,Sheet2!$A:$A,0))</f>
        <v>2</v>
      </c>
      <c r="Z67" t="str">
        <f>INDEX(Sheet2!D:D,MATCH($C67,Sheet2!$A:$A,0))</f>
        <v>Plasma</v>
      </c>
      <c r="AA67" t="str">
        <f>INDEX(Sheet2!E:E,MATCH($C67,Sheet2!$A:$A,0))</f>
        <v>Tugang_2</v>
      </c>
      <c r="AB67" t="str">
        <f t="shared" si="9"/>
        <v>Apr</v>
      </c>
      <c r="AC67" t="str">
        <f t="shared" si="10"/>
        <v>Tugang_2_Apr_2025</v>
      </c>
      <c r="AD67" t="str">
        <f t="shared" si="11"/>
        <v>Tugang-2-2025</v>
      </c>
    </row>
    <row r="68" spans="1:30" x14ac:dyDescent="0.3">
      <c r="A68">
        <v>142316</v>
      </c>
      <c r="B68" t="s">
        <v>254</v>
      </c>
      <c r="C68" t="s">
        <v>25</v>
      </c>
      <c r="D68" t="s">
        <v>14</v>
      </c>
      <c r="E68" t="s">
        <v>9</v>
      </c>
      <c r="F68">
        <v>25</v>
      </c>
      <c r="G68">
        <v>4</v>
      </c>
      <c r="H68">
        <v>2025</v>
      </c>
      <c r="I68" s="3">
        <v>45772</v>
      </c>
      <c r="J68" s="1">
        <v>0.79166666666666696</v>
      </c>
      <c r="K68" s="1">
        <v>0.84722222222222199</v>
      </c>
      <c r="L68" t="s">
        <v>33</v>
      </c>
      <c r="M68" t="s">
        <v>158</v>
      </c>
      <c r="N68">
        <v>7350</v>
      </c>
      <c r="O68">
        <v>4160</v>
      </c>
      <c r="P68">
        <v>3190</v>
      </c>
      <c r="Q68">
        <v>46</v>
      </c>
      <c r="R68">
        <v>3144</v>
      </c>
      <c r="S68">
        <v>100</v>
      </c>
      <c r="T68">
        <v>31.9</v>
      </c>
      <c r="V68">
        <v>10</v>
      </c>
      <c r="W68" s="2">
        <f t="shared" si="8"/>
        <v>45777</v>
      </c>
      <c r="X68" t="str">
        <f>INDEX(Sheet2!B:B,MATCH($C68,Sheet2!$A:$A,0))</f>
        <v>Sedadung</v>
      </c>
      <c r="Y68">
        <f>INDEX(Sheet2!C:C,MATCH($C68,Sheet2!$A:$A,0))</f>
        <v>2</v>
      </c>
      <c r="Z68" t="str">
        <f>INDEX(Sheet2!D:D,MATCH($C68,Sheet2!$A:$A,0))</f>
        <v>Inti</v>
      </c>
      <c r="AA68" t="str">
        <f>INDEX(Sheet2!E:E,MATCH($C68,Sheet2!$A:$A,0))</f>
        <v>Sedadung_2</v>
      </c>
      <c r="AB68" t="str">
        <f t="shared" si="9"/>
        <v>Apr</v>
      </c>
      <c r="AC68" t="str">
        <f t="shared" si="10"/>
        <v>Sedadung_2_Apr_2025</v>
      </c>
      <c r="AD68" t="str">
        <f t="shared" si="11"/>
        <v>Sedadung-2-2025</v>
      </c>
    </row>
    <row r="69" spans="1:30" x14ac:dyDescent="0.3">
      <c r="A69">
        <v>142317</v>
      </c>
      <c r="B69" t="s">
        <v>255</v>
      </c>
      <c r="C69" t="s">
        <v>6</v>
      </c>
      <c r="D69" t="s">
        <v>128</v>
      </c>
      <c r="E69" t="s">
        <v>7</v>
      </c>
      <c r="F69">
        <v>25</v>
      </c>
      <c r="G69">
        <v>4</v>
      </c>
      <c r="H69">
        <v>2025</v>
      </c>
      <c r="I69" s="3">
        <v>45772</v>
      </c>
      <c r="J69" s="1">
        <v>0.79305555555555596</v>
      </c>
      <c r="K69" s="1">
        <v>0.85</v>
      </c>
      <c r="L69" t="s">
        <v>136</v>
      </c>
      <c r="M69" t="s">
        <v>137</v>
      </c>
      <c r="N69">
        <v>9810</v>
      </c>
      <c r="O69">
        <v>4140</v>
      </c>
      <c r="P69">
        <v>5670</v>
      </c>
      <c r="Q69">
        <v>85</v>
      </c>
      <c r="R69">
        <v>5585</v>
      </c>
      <c r="S69">
        <v>388</v>
      </c>
      <c r="T69">
        <v>14.61</v>
      </c>
      <c r="V69">
        <v>10</v>
      </c>
      <c r="W69" s="2">
        <f t="shared" si="8"/>
        <v>45777</v>
      </c>
      <c r="X69" t="str">
        <f>INDEX(Sheet2!B:B,MATCH($C69,Sheet2!$A:$A,0))</f>
        <v>Tugang</v>
      </c>
      <c r="Y69">
        <f>INDEX(Sheet2!C:C,MATCH($C69,Sheet2!$A:$A,0))</f>
        <v>1</v>
      </c>
      <c r="Z69" t="str">
        <f>INDEX(Sheet2!D:D,MATCH($C69,Sheet2!$A:$A,0))</f>
        <v>Inti</v>
      </c>
      <c r="AA69" t="str">
        <f>INDEX(Sheet2!E:E,MATCH($C69,Sheet2!$A:$A,0))</f>
        <v>Tugang_1</v>
      </c>
      <c r="AB69" t="str">
        <f t="shared" si="9"/>
        <v>Apr</v>
      </c>
      <c r="AC69" t="str">
        <f t="shared" si="10"/>
        <v>Tugang_1_Apr_2025</v>
      </c>
      <c r="AD69" t="str">
        <f t="shared" si="11"/>
        <v>Tugang-1-2025</v>
      </c>
    </row>
    <row r="70" spans="1:30" x14ac:dyDescent="0.3">
      <c r="A70">
        <v>142318</v>
      </c>
      <c r="B70" t="s">
        <v>256</v>
      </c>
      <c r="C70" t="s">
        <v>35</v>
      </c>
      <c r="D70" t="s">
        <v>129</v>
      </c>
      <c r="E70" t="s">
        <v>7</v>
      </c>
      <c r="F70">
        <v>25</v>
      </c>
      <c r="G70">
        <v>4</v>
      </c>
      <c r="H70">
        <v>2025</v>
      </c>
      <c r="I70" s="3">
        <v>45772</v>
      </c>
      <c r="J70" s="1">
        <v>0.79513888888888895</v>
      </c>
      <c r="K70" s="1">
        <v>0.85208333333333297</v>
      </c>
      <c r="L70" t="s">
        <v>172</v>
      </c>
      <c r="M70" t="s">
        <v>174</v>
      </c>
      <c r="N70">
        <v>9860</v>
      </c>
      <c r="O70">
        <v>4290</v>
      </c>
      <c r="P70">
        <v>5570</v>
      </c>
      <c r="Q70">
        <v>79</v>
      </c>
      <c r="R70">
        <v>5491</v>
      </c>
      <c r="S70">
        <v>507</v>
      </c>
      <c r="T70">
        <v>10.99</v>
      </c>
      <c r="U70" t="s">
        <v>173</v>
      </c>
      <c r="V70">
        <v>8</v>
      </c>
      <c r="W70" s="2">
        <f t="shared" si="8"/>
        <v>45777</v>
      </c>
      <c r="X70" t="str">
        <f>INDEX(Sheet2!B:B,MATCH($C70,Sheet2!$A:$A,0))</f>
        <v>Mulau</v>
      </c>
      <c r="Y70">
        <f>INDEX(Sheet2!C:C,MATCH($C70,Sheet2!$A:$A,0))</f>
        <v>5</v>
      </c>
      <c r="Z70" t="str">
        <f>INDEX(Sheet2!D:D,MATCH($C70,Sheet2!$A:$A,0))</f>
        <v>Inti</v>
      </c>
      <c r="AA70" t="str">
        <f>INDEX(Sheet2!E:E,MATCH($C70,Sheet2!$A:$A,0))</f>
        <v>Mulau_5</v>
      </c>
      <c r="AB70" t="str">
        <f t="shared" si="9"/>
        <v>Apr</v>
      </c>
      <c r="AC70" t="str">
        <f t="shared" si="10"/>
        <v>Mulau_5_Apr_2025</v>
      </c>
      <c r="AD70" t="str">
        <f t="shared" si="11"/>
        <v>Mulau-5-2025</v>
      </c>
    </row>
    <row r="71" spans="1:30" x14ac:dyDescent="0.3">
      <c r="A71">
        <v>142319</v>
      </c>
      <c r="B71" t="s">
        <v>257</v>
      </c>
      <c r="C71" t="s">
        <v>51</v>
      </c>
      <c r="D71" t="s">
        <v>157</v>
      </c>
      <c r="E71" t="s">
        <v>9</v>
      </c>
      <c r="F71">
        <v>25</v>
      </c>
      <c r="G71">
        <v>4</v>
      </c>
      <c r="H71">
        <v>2025</v>
      </c>
      <c r="I71" s="3">
        <v>45772</v>
      </c>
      <c r="J71" s="1">
        <v>0.83125000000000004</v>
      </c>
      <c r="K71" s="1">
        <v>0.85416666666666696</v>
      </c>
      <c r="L71" t="s">
        <v>138</v>
      </c>
      <c r="M71" t="s">
        <v>139</v>
      </c>
      <c r="N71">
        <v>7960</v>
      </c>
      <c r="O71">
        <v>4110</v>
      </c>
      <c r="P71">
        <v>3850</v>
      </c>
      <c r="Q71">
        <v>57</v>
      </c>
      <c r="R71">
        <v>3793</v>
      </c>
      <c r="S71">
        <v>254</v>
      </c>
      <c r="T71">
        <v>15.16</v>
      </c>
      <c r="V71">
        <v>10</v>
      </c>
      <c r="W71" s="2">
        <f t="shared" si="8"/>
        <v>45777</v>
      </c>
      <c r="X71" t="str">
        <f>INDEX(Sheet2!B:B,MATCH($C71,Sheet2!$A:$A,0))</f>
        <v>Melamor</v>
      </c>
      <c r="Y71">
        <f>INDEX(Sheet2!C:C,MATCH($C71,Sheet2!$A:$A,0))</f>
        <v>4</v>
      </c>
      <c r="Z71" t="str">
        <f>INDEX(Sheet2!D:D,MATCH($C71,Sheet2!$A:$A,0))</f>
        <v>Plasma</v>
      </c>
      <c r="AA71" t="str">
        <f>INDEX(Sheet2!E:E,MATCH($C71,Sheet2!$A:$A,0))</f>
        <v>Melamor_4</v>
      </c>
      <c r="AB71" t="str">
        <f t="shared" si="9"/>
        <v>Apr</v>
      </c>
      <c r="AC71" t="str">
        <f t="shared" si="10"/>
        <v>Melamor_4_Apr_2025</v>
      </c>
      <c r="AD71" t="str">
        <f t="shared" si="11"/>
        <v>Melamor-4-2025</v>
      </c>
    </row>
    <row r="72" spans="1:30" x14ac:dyDescent="0.3">
      <c r="A72">
        <v>142320</v>
      </c>
      <c r="B72" t="s">
        <v>258</v>
      </c>
      <c r="C72" t="s">
        <v>31</v>
      </c>
      <c r="D72" t="s">
        <v>11</v>
      </c>
      <c r="E72" t="s">
        <v>7</v>
      </c>
      <c r="F72">
        <v>25</v>
      </c>
      <c r="G72">
        <v>4</v>
      </c>
      <c r="H72">
        <v>2025</v>
      </c>
      <c r="I72" s="3">
        <v>45772</v>
      </c>
      <c r="J72" s="1">
        <v>0.83472222222222203</v>
      </c>
      <c r="K72" s="1">
        <v>0.85694444444444395</v>
      </c>
      <c r="L72" t="s">
        <v>141</v>
      </c>
      <c r="M72" t="s">
        <v>142</v>
      </c>
      <c r="N72">
        <v>9190</v>
      </c>
      <c r="O72">
        <v>4020</v>
      </c>
      <c r="P72">
        <v>5170</v>
      </c>
      <c r="Q72">
        <v>74</v>
      </c>
      <c r="R72">
        <v>5096</v>
      </c>
      <c r="S72">
        <v>532</v>
      </c>
      <c r="T72">
        <v>9.7200000000000006</v>
      </c>
      <c r="V72">
        <v>7</v>
      </c>
      <c r="W72" s="2">
        <f t="shared" si="8"/>
        <v>45777</v>
      </c>
      <c r="X72" t="str">
        <f>INDEX(Sheet2!B:B,MATCH($C72,Sheet2!$A:$A,0))</f>
        <v>Mulau</v>
      </c>
      <c r="Y72">
        <f>INDEX(Sheet2!C:C,MATCH($C72,Sheet2!$A:$A,0))</f>
        <v>5</v>
      </c>
      <c r="Z72" t="str">
        <f>INDEX(Sheet2!D:D,MATCH($C72,Sheet2!$A:$A,0))</f>
        <v>Plasma</v>
      </c>
      <c r="AA72" t="str">
        <f>INDEX(Sheet2!E:E,MATCH($C72,Sheet2!$A:$A,0))</f>
        <v>Mulau_5</v>
      </c>
      <c r="AB72" t="str">
        <f t="shared" si="9"/>
        <v>Apr</v>
      </c>
      <c r="AC72" t="str">
        <f t="shared" si="10"/>
        <v>Mulau_5_Apr_2025</v>
      </c>
      <c r="AD72" t="str">
        <f t="shared" si="11"/>
        <v>Mulau-5-2025</v>
      </c>
    </row>
    <row r="73" spans="1:30" x14ac:dyDescent="0.3">
      <c r="A73">
        <v>142321</v>
      </c>
      <c r="B73" t="s">
        <v>259</v>
      </c>
      <c r="C73" t="s">
        <v>51</v>
      </c>
      <c r="D73" t="s">
        <v>157</v>
      </c>
      <c r="E73" t="s">
        <v>9</v>
      </c>
      <c r="F73">
        <v>25</v>
      </c>
      <c r="G73">
        <v>4</v>
      </c>
      <c r="H73">
        <v>2025</v>
      </c>
      <c r="I73" s="3">
        <v>45772</v>
      </c>
      <c r="J73" s="1">
        <v>0.83680555555555503</v>
      </c>
      <c r="K73" s="1">
        <v>0.85902777777777795</v>
      </c>
      <c r="L73" t="s">
        <v>145</v>
      </c>
      <c r="M73" t="s">
        <v>146</v>
      </c>
      <c r="N73">
        <v>8430</v>
      </c>
      <c r="O73">
        <v>4180</v>
      </c>
      <c r="P73">
        <v>4250</v>
      </c>
      <c r="Q73">
        <v>61</v>
      </c>
      <c r="R73">
        <v>4189</v>
      </c>
      <c r="S73">
        <v>281</v>
      </c>
      <c r="T73">
        <v>15.12</v>
      </c>
      <c r="V73">
        <v>10</v>
      </c>
      <c r="W73" s="2">
        <f t="shared" si="8"/>
        <v>45777</v>
      </c>
      <c r="X73" t="str">
        <f>INDEX(Sheet2!B:B,MATCH($C73,Sheet2!$A:$A,0))</f>
        <v>Melamor</v>
      </c>
      <c r="Y73">
        <f>INDEX(Sheet2!C:C,MATCH($C73,Sheet2!$A:$A,0))</f>
        <v>4</v>
      </c>
      <c r="Z73" t="str">
        <f>INDEX(Sheet2!D:D,MATCH($C73,Sheet2!$A:$A,0))</f>
        <v>Plasma</v>
      </c>
      <c r="AA73" t="str">
        <f>INDEX(Sheet2!E:E,MATCH($C73,Sheet2!$A:$A,0))</f>
        <v>Melamor_4</v>
      </c>
      <c r="AB73" t="str">
        <f t="shared" si="9"/>
        <v>Apr</v>
      </c>
      <c r="AC73" t="str">
        <f t="shared" si="10"/>
        <v>Melamor_4_Apr_2025</v>
      </c>
      <c r="AD73" t="str">
        <f t="shared" si="11"/>
        <v>Melamor-4-2025</v>
      </c>
    </row>
    <row r="74" spans="1:30" x14ac:dyDescent="0.3">
      <c r="A74">
        <v>142322</v>
      </c>
      <c r="B74" t="s">
        <v>260</v>
      </c>
      <c r="C74" t="s">
        <v>24</v>
      </c>
      <c r="D74" t="s">
        <v>129</v>
      </c>
      <c r="E74" t="s">
        <v>7</v>
      </c>
      <c r="F74">
        <v>25</v>
      </c>
      <c r="G74">
        <v>4</v>
      </c>
      <c r="H74">
        <v>2025</v>
      </c>
      <c r="I74" s="3">
        <v>45772</v>
      </c>
      <c r="J74" s="1">
        <v>0.83888888888888902</v>
      </c>
      <c r="K74" s="1">
        <v>0.86458333333333304</v>
      </c>
      <c r="L74" t="s">
        <v>261</v>
      </c>
      <c r="M74" t="s">
        <v>262</v>
      </c>
      <c r="N74">
        <v>12230</v>
      </c>
      <c r="O74">
        <v>4370</v>
      </c>
      <c r="P74">
        <v>7860</v>
      </c>
      <c r="Q74">
        <v>115</v>
      </c>
      <c r="R74">
        <v>7745</v>
      </c>
      <c r="S74">
        <v>623</v>
      </c>
      <c r="T74">
        <v>12.62</v>
      </c>
      <c r="U74" t="s">
        <v>124</v>
      </c>
      <c r="V74">
        <v>9</v>
      </c>
      <c r="W74" s="2">
        <f t="shared" si="8"/>
        <v>45777</v>
      </c>
      <c r="X74" t="str">
        <f>INDEX(Sheet2!B:B,MATCH($C74,Sheet2!$A:$A,0))</f>
        <v>Mulau</v>
      </c>
      <c r="Y74">
        <f>INDEX(Sheet2!C:C,MATCH($C74,Sheet2!$A:$A,0))</f>
        <v>2</v>
      </c>
      <c r="Z74" t="str">
        <f>INDEX(Sheet2!D:D,MATCH($C74,Sheet2!$A:$A,0))</f>
        <v>Inti</v>
      </c>
      <c r="AA74" t="str">
        <f>INDEX(Sheet2!E:E,MATCH($C74,Sheet2!$A:$A,0))</f>
        <v>Mulau_2</v>
      </c>
      <c r="AB74" t="str">
        <f t="shared" si="9"/>
        <v>Apr</v>
      </c>
      <c r="AC74" t="str">
        <f t="shared" si="10"/>
        <v>Mulau_2_Apr_2025</v>
      </c>
      <c r="AD74" t="str">
        <f t="shared" si="11"/>
        <v>Mulau-2-2025</v>
      </c>
    </row>
    <row r="75" spans="1:30" x14ac:dyDescent="0.3">
      <c r="A75">
        <v>142323</v>
      </c>
      <c r="B75" t="s">
        <v>263</v>
      </c>
      <c r="C75" t="s">
        <v>34</v>
      </c>
      <c r="D75" t="s">
        <v>129</v>
      </c>
      <c r="E75" t="s">
        <v>7</v>
      </c>
      <c r="F75">
        <v>25</v>
      </c>
      <c r="G75">
        <v>4</v>
      </c>
      <c r="H75">
        <v>2025</v>
      </c>
      <c r="I75" s="3">
        <v>45772</v>
      </c>
      <c r="J75" s="1">
        <v>0.84097222222222201</v>
      </c>
      <c r="K75" s="1">
        <v>0.86180555555555605</v>
      </c>
      <c r="L75" t="s">
        <v>130</v>
      </c>
      <c r="M75" t="s">
        <v>131</v>
      </c>
      <c r="N75">
        <v>11600</v>
      </c>
      <c r="O75">
        <v>4040</v>
      </c>
      <c r="P75">
        <v>7560</v>
      </c>
      <c r="Q75">
        <v>109</v>
      </c>
      <c r="R75">
        <v>7451</v>
      </c>
      <c r="S75">
        <v>690</v>
      </c>
      <c r="T75">
        <v>10.96</v>
      </c>
      <c r="V75">
        <v>8</v>
      </c>
      <c r="W75" s="2">
        <f t="shared" si="8"/>
        <v>45777</v>
      </c>
      <c r="X75" t="str">
        <f>INDEX(Sheet2!B:B,MATCH($C75,Sheet2!$A:$A,0))</f>
        <v>Mulau</v>
      </c>
      <c r="Y75">
        <f>INDEX(Sheet2!C:C,MATCH($C75,Sheet2!$A:$A,0))</f>
        <v>4</v>
      </c>
      <c r="Z75" t="str">
        <f>INDEX(Sheet2!D:D,MATCH($C75,Sheet2!$A:$A,0))</f>
        <v>Inti</v>
      </c>
      <c r="AA75" t="str">
        <f>INDEX(Sheet2!E:E,MATCH($C75,Sheet2!$A:$A,0))</f>
        <v>Mulau_4</v>
      </c>
      <c r="AB75" t="str">
        <f t="shared" si="9"/>
        <v>Apr</v>
      </c>
      <c r="AC75" t="str">
        <f t="shared" si="10"/>
        <v>Mulau_4_Apr_2025</v>
      </c>
      <c r="AD75" t="str">
        <f t="shared" si="11"/>
        <v>Mulau-4-2025</v>
      </c>
    </row>
    <row r="76" spans="1:30" x14ac:dyDescent="0.3">
      <c r="A76">
        <v>142324</v>
      </c>
      <c r="B76" t="s">
        <v>264</v>
      </c>
      <c r="C76" t="s">
        <v>29</v>
      </c>
      <c r="D76" t="s">
        <v>129</v>
      </c>
      <c r="E76" t="s">
        <v>7</v>
      </c>
      <c r="F76">
        <v>25</v>
      </c>
      <c r="G76">
        <v>4</v>
      </c>
      <c r="H76">
        <v>2025</v>
      </c>
      <c r="I76" s="3">
        <v>45772</v>
      </c>
      <c r="J76" s="1">
        <v>0.84236111111111101</v>
      </c>
      <c r="K76" s="1">
        <v>0.86875000000000002</v>
      </c>
      <c r="L76" t="s">
        <v>265</v>
      </c>
      <c r="M76" t="s">
        <v>266</v>
      </c>
      <c r="N76">
        <v>10710</v>
      </c>
      <c r="O76">
        <v>4430</v>
      </c>
      <c r="P76">
        <v>6280</v>
      </c>
      <c r="Q76">
        <v>88</v>
      </c>
      <c r="R76">
        <v>6192</v>
      </c>
      <c r="S76">
        <v>418</v>
      </c>
      <c r="T76">
        <v>15.02</v>
      </c>
      <c r="U76" t="s">
        <v>124</v>
      </c>
      <c r="V76">
        <v>10</v>
      </c>
      <c r="W76" s="2">
        <f t="shared" si="8"/>
        <v>45777</v>
      </c>
      <c r="X76" t="str">
        <f>INDEX(Sheet2!B:B,MATCH($C76,Sheet2!$A:$A,0))</f>
        <v>Mulau</v>
      </c>
      <c r="Y76">
        <f>INDEX(Sheet2!C:C,MATCH($C76,Sheet2!$A:$A,0))</f>
        <v>1</v>
      </c>
      <c r="Z76" t="str">
        <f>INDEX(Sheet2!D:D,MATCH($C76,Sheet2!$A:$A,0))</f>
        <v>Inti</v>
      </c>
      <c r="AA76" t="str">
        <f>INDEX(Sheet2!E:E,MATCH($C76,Sheet2!$A:$A,0))</f>
        <v>Mulau_1</v>
      </c>
      <c r="AB76" t="str">
        <f t="shared" si="9"/>
        <v>Apr</v>
      </c>
      <c r="AC76" t="str">
        <f t="shared" si="10"/>
        <v>Mulau_1_Apr_2025</v>
      </c>
      <c r="AD76" t="str">
        <f t="shared" si="11"/>
        <v>Mulau-1-2025</v>
      </c>
    </row>
    <row r="77" spans="1:30" x14ac:dyDescent="0.3">
      <c r="A77">
        <v>142325</v>
      </c>
      <c r="B77" t="s">
        <v>267</v>
      </c>
      <c r="C77" t="s">
        <v>29</v>
      </c>
      <c r="D77" t="s">
        <v>129</v>
      </c>
      <c r="E77" t="s">
        <v>7</v>
      </c>
      <c r="F77">
        <v>25</v>
      </c>
      <c r="G77">
        <v>4</v>
      </c>
      <c r="H77">
        <v>2025</v>
      </c>
      <c r="I77" s="3">
        <v>45772</v>
      </c>
      <c r="J77" s="1">
        <v>0.844444444444444</v>
      </c>
      <c r="K77" s="1">
        <v>0.87083333333333302</v>
      </c>
      <c r="L77" t="s">
        <v>175</v>
      </c>
      <c r="M77" t="s">
        <v>176</v>
      </c>
      <c r="N77">
        <v>6570</v>
      </c>
      <c r="O77">
        <v>4120</v>
      </c>
      <c r="P77">
        <v>2450</v>
      </c>
      <c r="Q77">
        <v>35</v>
      </c>
      <c r="R77">
        <v>2415</v>
      </c>
      <c r="S77">
        <v>1033</v>
      </c>
      <c r="T77">
        <v>2.37</v>
      </c>
      <c r="U77" t="s">
        <v>173</v>
      </c>
      <c r="V77">
        <v>3</v>
      </c>
      <c r="W77" s="2">
        <f t="shared" si="8"/>
        <v>45777</v>
      </c>
      <c r="X77" t="str">
        <f>INDEX(Sheet2!B:B,MATCH($C77,Sheet2!$A:$A,0))</f>
        <v>Mulau</v>
      </c>
      <c r="Y77">
        <f>INDEX(Sheet2!C:C,MATCH($C77,Sheet2!$A:$A,0))</f>
        <v>1</v>
      </c>
      <c r="Z77" t="str">
        <f>INDEX(Sheet2!D:D,MATCH($C77,Sheet2!$A:$A,0))</f>
        <v>Inti</v>
      </c>
      <c r="AA77" t="str">
        <f>INDEX(Sheet2!E:E,MATCH($C77,Sheet2!$A:$A,0))</f>
        <v>Mulau_1</v>
      </c>
      <c r="AB77" t="str">
        <f t="shared" si="9"/>
        <v>Apr</v>
      </c>
      <c r="AC77" t="str">
        <f t="shared" si="10"/>
        <v>Mulau_1_Apr_2025</v>
      </c>
      <c r="AD77" t="str">
        <f t="shared" si="11"/>
        <v>Mulau-1-2025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9699-5725-48D8-BB56-7242FC1AD2C5}">
  <dimension ref="A1:H36"/>
  <sheetViews>
    <sheetView workbookViewId="0">
      <selection activeCell="A5" sqref="A5"/>
    </sheetView>
  </sheetViews>
  <sheetFormatPr defaultRowHeight="14.4" x14ac:dyDescent="0.3"/>
  <cols>
    <col min="1" max="1" width="25.21875" bestFit="1" customWidth="1"/>
    <col min="2" max="2" width="9" bestFit="1" customWidth="1"/>
    <col min="3" max="3" width="5.21875" bestFit="1" customWidth="1"/>
    <col min="4" max="4" width="7.5546875" bestFit="1" customWidth="1"/>
    <col min="5" max="5" width="10.88671875" bestFit="1" customWidth="1"/>
    <col min="6" max="6" width="9.109375" bestFit="1" customWidth="1"/>
    <col min="7" max="7" width="20.77734375" bestFit="1" customWidth="1"/>
    <col min="8" max="8" width="15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40</v>
      </c>
    </row>
    <row r="2" spans="1:8" x14ac:dyDescent="0.3">
      <c r="A2" t="s">
        <v>36</v>
      </c>
      <c r="B2" t="s">
        <v>53</v>
      </c>
      <c r="C2">
        <v>1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3">
      <c r="A3" t="s">
        <v>8</v>
      </c>
      <c r="B3" t="s">
        <v>53</v>
      </c>
      <c r="C3">
        <v>2</v>
      </c>
      <c r="D3" t="s">
        <v>54</v>
      </c>
      <c r="E3" t="s">
        <v>59</v>
      </c>
      <c r="F3" t="s">
        <v>56</v>
      </c>
      <c r="G3" t="s">
        <v>60</v>
      </c>
      <c r="H3" t="s">
        <v>61</v>
      </c>
    </row>
    <row r="4" spans="1:8" x14ac:dyDescent="0.3">
      <c r="A4" t="s">
        <v>12</v>
      </c>
      <c r="B4" t="s">
        <v>53</v>
      </c>
      <c r="C4">
        <v>4</v>
      </c>
      <c r="D4" t="s">
        <v>54</v>
      </c>
      <c r="E4" t="s">
        <v>62</v>
      </c>
      <c r="F4" t="s">
        <v>56</v>
      </c>
      <c r="G4" t="s">
        <v>63</v>
      </c>
      <c r="H4" t="s">
        <v>64</v>
      </c>
    </row>
    <row r="5" spans="1:8" x14ac:dyDescent="0.3">
      <c r="A5" t="s">
        <v>43</v>
      </c>
      <c r="B5" t="s">
        <v>53</v>
      </c>
      <c r="C5">
        <v>3</v>
      </c>
      <c r="D5" t="s">
        <v>54</v>
      </c>
      <c r="E5" t="s">
        <v>65</v>
      </c>
      <c r="F5" t="s">
        <v>56</v>
      </c>
      <c r="G5" t="s">
        <v>66</v>
      </c>
      <c r="H5" t="s">
        <v>67</v>
      </c>
    </row>
    <row r="6" spans="1:8" x14ac:dyDescent="0.3">
      <c r="A6" t="s">
        <v>44</v>
      </c>
      <c r="B6" t="s">
        <v>53</v>
      </c>
      <c r="C6">
        <v>1</v>
      </c>
      <c r="D6" t="s">
        <v>68</v>
      </c>
      <c r="E6" t="s">
        <v>55</v>
      </c>
      <c r="F6" t="s">
        <v>56</v>
      </c>
      <c r="G6" t="s">
        <v>57</v>
      </c>
      <c r="H6" t="s">
        <v>58</v>
      </c>
    </row>
    <row r="7" spans="1:8" x14ac:dyDescent="0.3">
      <c r="A7" t="s">
        <v>51</v>
      </c>
      <c r="B7" t="s">
        <v>53</v>
      </c>
      <c r="C7">
        <v>4</v>
      </c>
      <c r="D7" t="s">
        <v>68</v>
      </c>
      <c r="E7" t="s">
        <v>62</v>
      </c>
      <c r="F7" t="s">
        <v>56</v>
      </c>
      <c r="G7" t="s">
        <v>63</v>
      </c>
      <c r="H7" t="s">
        <v>64</v>
      </c>
    </row>
    <row r="8" spans="1:8" x14ac:dyDescent="0.3">
      <c r="A8" t="s">
        <v>41</v>
      </c>
      <c r="B8" t="s">
        <v>53</v>
      </c>
      <c r="C8">
        <v>3</v>
      </c>
      <c r="D8" t="s">
        <v>68</v>
      </c>
      <c r="E8" t="s">
        <v>65</v>
      </c>
      <c r="F8" t="s">
        <v>56</v>
      </c>
      <c r="G8" t="s">
        <v>66</v>
      </c>
      <c r="H8" t="s">
        <v>67</v>
      </c>
    </row>
    <row r="9" spans="1:8" x14ac:dyDescent="0.3">
      <c r="A9" t="s">
        <v>34</v>
      </c>
      <c r="B9" t="s">
        <v>69</v>
      </c>
      <c r="C9">
        <v>4</v>
      </c>
      <c r="D9" t="s">
        <v>54</v>
      </c>
      <c r="E9" t="s">
        <v>70</v>
      </c>
      <c r="F9" t="s">
        <v>56</v>
      </c>
      <c r="G9" t="s">
        <v>71</v>
      </c>
      <c r="H9" t="s">
        <v>72</v>
      </c>
    </row>
    <row r="10" spans="1:8" x14ac:dyDescent="0.3">
      <c r="A10" t="s">
        <v>31</v>
      </c>
      <c r="B10" t="s">
        <v>69</v>
      </c>
      <c r="C10">
        <v>5</v>
      </c>
      <c r="D10" t="s">
        <v>68</v>
      </c>
      <c r="E10" t="s">
        <v>73</v>
      </c>
      <c r="F10" t="s">
        <v>56</v>
      </c>
      <c r="G10" t="s">
        <v>74</v>
      </c>
      <c r="H10" t="s">
        <v>75</v>
      </c>
    </row>
    <row r="11" spans="1:8" x14ac:dyDescent="0.3">
      <c r="A11" t="s">
        <v>21</v>
      </c>
      <c r="B11" t="s">
        <v>69</v>
      </c>
      <c r="C11">
        <v>3</v>
      </c>
      <c r="D11" t="s">
        <v>54</v>
      </c>
      <c r="E11" t="s">
        <v>76</v>
      </c>
      <c r="F11" t="s">
        <v>56</v>
      </c>
      <c r="G11" t="s">
        <v>77</v>
      </c>
      <c r="H11" t="s">
        <v>78</v>
      </c>
    </row>
    <row r="12" spans="1:8" x14ac:dyDescent="0.3">
      <c r="A12" t="s">
        <v>29</v>
      </c>
      <c r="B12" t="s">
        <v>69</v>
      </c>
      <c r="C12">
        <v>1</v>
      </c>
      <c r="D12" t="s">
        <v>54</v>
      </c>
      <c r="E12" t="s">
        <v>79</v>
      </c>
      <c r="F12" t="s">
        <v>56</v>
      </c>
      <c r="G12" t="s">
        <v>80</v>
      </c>
      <c r="H12" t="s">
        <v>81</v>
      </c>
    </row>
    <row r="13" spans="1:8" x14ac:dyDescent="0.3">
      <c r="A13" t="s">
        <v>24</v>
      </c>
      <c r="B13" t="s">
        <v>69</v>
      </c>
      <c r="C13">
        <v>2</v>
      </c>
      <c r="D13" t="s">
        <v>54</v>
      </c>
      <c r="E13" t="s">
        <v>82</v>
      </c>
      <c r="F13" t="s">
        <v>56</v>
      </c>
      <c r="G13" t="s">
        <v>83</v>
      </c>
      <c r="H13" t="s">
        <v>84</v>
      </c>
    </row>
    <row r="14" spans="1:8" x14ac:dyDescent="0.3">
      <c r="A14" t="s">
        <v>38</v>
      </c>
      <c r="B14" t="s">
        <v>69</v>
      </c>
      <c r="C14">
        <v>2</v>
      </c>
      <c r="D14" t="s">
        <v>68</v>
      </c>
      <c r="E14" t="s">
        <v>82</v>
      </c>
      <c r="F14" t="s">
        <v>56</v>
      </c>
      <c r="G14" t="s">
        <v>83</v>
      </c>
      <c r="H14" t="s">
        <v>84</v>
      </c>
    </row>
    <row r="15" spans="1:8" x14ac:dyDescent="0.3">
      <c r="A15" t="s">
        <v>10</v>
      </c>
      <c r="B15" t="s">
        <v>69</v>
      </c>
      <c r="C15">
        <v>1</v>
      </c>
      <c r="D15" t="s">
        <v>68</v>
      </c>
      <c r="E15" t="s">
        <v>79</v>
      </c>
      <c r="F15" t="s">
        <v>56</v>
      </c>
      <c r="G15" t="s">
        <v>80</v>
      </c>
      <c r="H15" t="s">
        <v>81</v>
      </c>
    </row>
    <row r="16" spans="1:8" x14ac:dyDescent="0.3">
      <c r="A16" t="s">
        <v>35</v>
      </c>
      <c r="B16" t="s">
        <v>69</v>
      </c>
      <c r="C16">
        <v>5</v>
      </c>
      <c r="D16" t="s">
        <v>54</v>
      </c>
      <c r="E16" t="s">
        <v>73</v>
      </c>
      <c r="F16" t="s">
        <v>56</v>
      </c>
      <c r="G16" t="s">
        <v>74</v>
      </c>
      <c r="H16" t="s">
        <v>75</v>
      </c>
    </row>
    <row r="17" spans="1:8" x14ac:dyDescent="0.3">
      <c r="A17" t="s">
        <v>42</v>
      </c>
      <c r="B17" t="s">
        <v>69</v>
      </c>
      <c r="C17">
        <v>3</v>
      </c>
      <c r="D17" t="s">
        <v>68</v>
      </c>
      <c r="E17" t="s">
        <v>76</v>
      </c>
      <c r="F17" t="s">
        <v>56</v>
      </c>
      <c r="G17" t="s">
        <v>77</v>
      </c>
      <c r="H17" t="s">
        <v>78</v>
      </c>
    </row>
    <row r="18" spans="1:8" x14ac:dyDescent="0.3">
      <c r="A18" t="s">
        <v>13</v>
      </c>
      <c r="B18" t="s">
        <v>85</v>
      </c>
      <c r="C18">
        <v>6</v>
      </c>
      <c r="D18" t="s">
        <v>54</v>
      </c>
      <c r="E18" t="s">
        <v>86</v>
      </c>
      <c r="F18" t="s">
        <v>56</v>
      </c>
      <c r="G18" t="s">
        <v>87</v>
      </c>
      <c r="H18" t="s">
        <v>88</v>
      </c>
    </row>
    <row r="19" spans="1:8" x14ac:dyDescent="0.3">
      <c r="A19" t="s">
        <v>26</v>
      </c>
      <c r="B19" t="s">
        <v>85</v>
      </c>
      <c r="C19">
        <v>1</v>
      </c>
      <c r="D19" t="s">
        <v>54</v>
      </c>
      <c r="E19" t="s">
        <v>89</v>
      </c>
      <c r="F19" t="s">
        <v>56</v>
      </c>
      <c r="G19" t="s">
        <v>90</v>
      </c>
      <c r="H19" t="s">
        <v>91</v>
      </c>
    </row>
    <row r="20" spans="1:8" x14ac:dyDescent="0.3">
      <c r="A20" t="s">
        <v>25</v>
      </c>
      <c r="B20" t="s">
        <v>85</v>
      </c>
      <c r="C20">
        <v>2</v>
      </c>
      <c r="D20" t="s">
        <v>54</v>
      </c>
      <c r="E20" t="s">
        <v>92</v>
      </c>
      <c r="F20" t="s">
        <v>56</v>
      </c>
      <c r="G20" t="s">
        <v>93</v>
      </c>
      <c r="H20" t="s">
        <v>94</v>
      </c>
    </row>
    <row r="21" spans="1:8" x14ac:dyDescent="0.3">
      <c r="A21" t="s">
        <v>19</v>
      </c>
      <c r="B21" t="s">
        <v>85</v>
      </c>
      <c r="C21">
        <v>3</v>
      </c>
      <c r="D21" t="s">
        <v>54</v>
      </c>
      <c r="E21" t="s">
        <v>95</v>
      </c>
      <c r="F21" t="s">
        <v>56</v>
      </c>
      <c r="G21" t="s">
        <v>96</v>
      </c>
      <c r="H21" t="s">
        <v>97</v>
      </c>
    </row>
    <row r="22" spans="1:8" x14ac:dyDescent="0.3">
      <c r="A22" t="s">
        <v>27</v>
      </c>
      <c r="B22" t="s">
        <v>85</v>
      </c>
      <c r="C22">
        <v>5</v>
      </c>
      <c r="D22" t="s">
        <v>54</v>
      </c>
      <c r="E22" t="s">
        <v>98</v>
      </c>
      <c r="F22" t="s">
        <v>56</v>
      </c>
      <c r="G22" t="s">
        <v>99</v>
      </c>
      <c r="H22" t="s">
        <v>100</v>
      </c>
    </row>
    <row r="23" spans="1:8" x14ac:dyDescent="0.3">
      <c r="A23" t="s">
        <v>46</v>
      </c>
      <c r="B23" t="s">
        <v>85</v>
      </c>
      <c r="C23">
        <v>4</v>
      </c>
      <c r="D23" t="s">
        <v>68</v>
      </c>
      <c r="E23" t="s">
        <v>101</v>
      </c>
      <c r="F23" t="s">
        <v>56</v>
      </c>
      <c r="G23" t="s">
        <v>102</v>
      </c>
      <c r="H23" t="s">
        <v>103</v>
      </c>
    </row>
    <row r="24" spans="1:8" x14ac:dyDescent="0.3">
      <c r="A24" t="s">
        <v>22</v>
      </c>
      <c r="B24" t="s">
        <v>85</v>
      </c>
      <c r="C24">
        <v>4</v>
      </c>
      <c r="D24" t="s">
        <v>54</v>
      </c>
      <c r="E24" t="s">
        <v>101</v>
      </c>
      <c r="F24" t="s">
        <v>56</v>
      </c>
      <c r="G24" t="s">
        <v>102</v>
      </c>
      <c r="H24" t="s">
        <v>103</v>
      </c>
    </row>
    <row r="25" spans="1:8" x14ac:dyDescent="0.3">
      <c r="A25" t="s">
        <v>30</v>
      </c>
      <c r="B25" t="s">
        <v>104</v>
      </c>
      <c r="C25">
        <v>4</v>
      </c>
      <c r="D25" t="s">
        <v>54</v>
      </c>
      <c r="E25" t="s">
        <v>105</v>
      </c>
      <c r="F25" t="s">
        <v>56</v>
      </c>
      <c r="G25" t="s">
        <v>106</v>
      </c>
      <c r="H25" t="s">
        <v>107</v>
      </c>
    </row>
    <row r="26" spans="1:8" x14ac:dyDescent="0.3">
      <c r="A26" t="s">
        <v>32</v>
      </c>
      <c r="B26" t="s">
        <v>104</v>
      </c>
      <c r="C26">
        <v>5</v>
      </c>
      <c r="D26" t="s">
        <v>68</v>
      </c>
      <c r="E26" t="s">
        <v>108</v>
      </c>
      <c r="F26" t="s">
        <v>56</v>
      </c>
      <c r="G26" t="s">
        <v>109</v>
      </c>
      <c r="H26" t="s">
        <v>110</v>
      </c>
    </row>
    <row r="27" spans="1:8" x14ac:dyDescent="0.3">
      <c r="A27" t="s">
        <v>16</v>
      </c>
      <c r="B27" t="s">
        <v>104</v>
      </c>
      <c r="C27">
        <v>2</v>
      </c>
      <c r="D27" t="s">
        <v>68</v>
      </c>
      <c r="E27" t="s">
        <v>111</v>
      </c>
      <c r="F27" t="s">
        <v>56</v>
      </c>
      <c r="G27" t="s">
        <v>112</v>
      </c>
      <c r="H27" t="s">
        <v>113</v>
      </c>
    </row>
    <row r="28" spans="1:8" x14ac:dyDescent="0.3">
      <c r="A28" t="s">
        <v>6</v>
      </c>
      <c r="B28" t="s">
        <v>104</v>
      </c>
      <c r="C28">
        <v>1</v>
      </c>
      <c r="D28" t="s">
        <v>54</v>
      </c>
      <c r="E28" t="s">
        <v>114</v>
      </c>
      <c r="F28" t="s">
        <v>56</v>
      </c>
      <c r="G28" t="s">
        <v>115</v>
      </c>
      <c r="H28" t="s">
        <v>116</v>
      </c>
    </row>
    <row r="29" spans="1:8" x14ac:dyDescent="0.3">
      <c r="A29" t="s">
        <v>23</v>
      </c>
      <c r="B29" t="s">
        <v>104</v>
      </c>
      <c r="C29">
        <v>3</v>
      </c>
      <c r="D29" t="s">
        <v>54</v>
      </c>
      <c r="E29" t="s">
        <v>117</v>
      </c>
      <c r="F29" t="s">
        <v>56</v>
      </c>
      <c r="G29" t="s">
        <v>118</v>
      </c>
      <c r="H29" t="s">
        <v>119</v>
      </c>
    </row>
    <row r="30" spans="1:8" x14ac:dyDescent="0.3">
      <c r="A30" t="s">
        <v>37</v>
      </c>
      <c r="B30" t="s">
        <v>104</v>
      </c>
      <c r="C30">
        <v>5</v>
      </c>
      <c r="D30" t="s">
        <v>54</v>
      </c>
      <c r="E30" t="s">
        <v>108</v>
      </c>
      <c r="F30" t="s">
        <v>56</v>
      </c>
      <c r="G30" t="s">
        <v>109</v>
      </c>
      <c r="H30" t="s">
        <v>110</v>
      </c>
    </row>
    <row r="31" spans="1:8" x14ac:dyDescent="0.3">
      <c r="A31" t="s">
        <v>50</v>
      </c>
      <c r="B31" t="s">
        <v>104</v>
      </c>
      <c r="C31">
        <v>4</v>
      </c>
      <c r="D31" t="s">
        <v>68</v>
      </c>
      <c r="E31" t="s">
        <v>105</v>
      </c>
      <c r="F31" t="s">
        <v>56</v>
      </c>
      <c r="G31" t="s">
        <v>106</v>
      </c>
      <c r="H31" t="s">
        <v>107</v>
      </c>
    </row>
    <row r="32" spans="1:8" x14ac:dyDescent="0.3">
      <c r="A32" t="s">
        <v>45</v>
      </c>
      <c r="B32" t="s">
        <v>104</v>
      </c>
      <c r="C32">
        <v>2</v>
      </c>
      <c r="D32" t="s">
        <v>54</v>
      </c>
      <c r="E32" t="s">
        <v>111</v>
      </c>
      <c r="F32" t="s">
        <v>56</v>
      </c>
      <c r="G32" t="s">
        <v>112</v>
      </c>
      <c r="H32" t="s">
        <v>113</v>
      </c>
    </row>
    <row r="33" spans="1:8" x14ac:dyDescent="0.3">
      <c r="A33" t="s">
        <v>47</v>
      </c>
      <c r="B33" t="s">
        <v>104</v>
      </c>
      <c r="C33">
        <v>1</v>
      </c>
      <c r="D33" t="s">
        <v>68</v>
      </c>
      <c r="E33" t="s">
        <v>114</v>
      </c>
      <c r="F33" t="s">
        <v>56</v>
      </c>
      <c r="G33" t="s">
        <v>115</v>
      </c>
      <c r="H33" t="s">
        <v>116</v>
      </c>
    </row>
    <row r="34" spans="1:8" x14ac:dyDescent="0.3">
      <c r="A34" t="s">
        <v>52</v>
      </c>
      <c r="B34" t="s">
        <v>69</v>
      </c>
      <c r="C34">
        <v>4</v>
      </c>
      <c r="D34" t="s">
        <v>68</v>
      </c>
      <c r="E34" t="s">
        <v>70</v>
      </c>
      <c r="F34" t="s">
        <v>56</v>
      </c>
      <c r="G34" t="s">
        <v>71</v>
      </c>
      <c r="H34" t="s">
        <v>72</v>
      </c>
    </row>
    <row r="35" spans="1:8" x14ac:dyDescent="0.3">
      <c r="A35" t="s">
        <v>48</v>
      </c>
      <c r="B35" t="s">
        <v>85</v>
      </c>
      <c r="C35">
        <v>6</v>
      </c>
      <c r="D35" t="s">
        <v>68</v>
      </c>
      <c r="E35" t="s">
        <v>86</v>
      </c>
      <c r="F35" t="s">
        <v>56</v>
      </c>
      <c r="G35" t="s">
        <v>87</v>
      </c>
      <c r="H35" t="s">
        <v>88</v>
      </c>
    </row>
    <row r="36" spans="1:8" x14ac:dyDescent="0.3">
      <c r="A36" t="s">
        <v>49</v>
      </c>
      <c r="B36" t="s">
        <v>53</v>
      </c>
      <c r="C36">
        <v>2</v>
      </c>
      <c r="D36" t="s">
        <v>68</v>
      </c>
      <c r="E36" t="s">
        <v>59</v>
      </c>
      <c r="F36" t="s">
        <v>56</v>
      </c>
      <c r="G36" t="s">
        <v>60</v>
      </c>
      <c r="H3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DC01GUM</dc:creator>
  <cp:lastModifiedBy>ITMGR</cp:lastModifiedBy>
  <dcterms:created xsi:type="dcterms:W3CDTF">2024-04-24T16:13:59Z</dcterms:created>
  <dcterms:modified xsi:type="dcterms:W3CDTF">2025-04-30T15:21:15Z</dcterms:modified>
</cp:coreProperties>
</file>