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volcanicenter-my.sharepoint.com/personal/abiolao_volcani_agri_gov_il/Documents/Grapes/All data/"/>
    </mc:Choice>
  </mc:AlternateContent>
  <bookViews>
    <workbookView xWindow="0" yWindow="0" windowWidth="25200" windowHeight="10950"/>
  </bookViews>
  <sheets>
    <sheet name="Decay evaluation 10.10.2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6" i="1"/>
  <c r="H7" i="1"/>
  <c r="I7" i="1"/>
  <c r="I3" i="1"/>
  <c r="I6" i="1" s="1"/>
  <c r="I4" i="1"/>
  <c r="I5" i="1"/>
  <c r="I8" i="1"/>
  <c r="I9" i="1"/>
  <c r="I10" i="1"/>
  <c r="I12" i="1" s="1"/>
  <c r="I11" i="1"/>
  <c r="I2" i="1"/>
  <c r="I13" i="1" l="1"/>
  <c r="H11" i="1"/>
  <c r="G11" i="1"/>
  <c r="H10" i="1"/>
  <c r="G10" i="1"/>
  <c r="H9" i="1"/>
  <c r="G9" i="1"/>
  <c r="H8" i="1"/>
  <c r="G8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<sst xmlns="http://schemas.openxmlformats.org/spreadsheetml/2006/main" count="37" uniqueCount="15">
  <si>
    <t>Number</t>
  </si>
  <si>
    <t xml:space="preserve">Average </t>
  </si>
  <si>
    <t>STD</t>
  </si>
  <si>
    <t>Index</t>
  </si>
  <si>
    <t xml:space="preserve">Incidence </t>
  </si>
  <si>
    <t>No. of clusters</t>
  </si>
  <si>
    <t xml:space="preserve">Rep. </t>
  </si>
  <si>
    <t xml:space="preserve">Vinyeard </t>
  </si>
  <si>
    <t>A</t>
  </si>
  <si>
    <t>B</t>
  </si>
  <si>
    <t>Lower park</t>
  </si>
  <si>
    <t>Vadi Shoresh</t>
  </si>
  <si>
    <t>Std</t>
  </si>
  <si>
    <t>Incidence</t>
  </si>
  <si>
    <t>Vineyard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</si>
</sst>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17</xdr:col>
      <xdr:colOff>308517</xdr:colOff>
      <xdr:row>14</xdr:row>
      <xdr:rowOff>28951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362E54-A277-4561-94EF-3ABE94D0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0"/>
          <a:ext cx="4258217" cy="2518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E17" sqref="E17"/>
    </sheetView>
  </sheetViews>
  <sheetFormatPr defaultRowHeight="15"/>
  <cols>
    <col min="1" max="1" width="10.42578125" bestFit="1" customWidth="1"/>
    <col min="2" max="2" width="10.42578125" customWidth="1"/>
    <col min="7" max="7" width="18.42578125" bestFit="1" customWidth="1"/>
    <col min="13" max="13" width="12.140625" bestFit="1" customWidth="1"/>
  </cols>
  <sheetData>
    <row r="1" spans="1:18">
      <c r="A1" t="s">
        <v>7</v>
      </c>
      <c r="B1" t="s">
        <v>7</v>
      </c>
      <c r="C1" t="s">
        <v>6</v>
      </c>
      <c r="D1">
        <v>1</v>
      </c>
      <c r="E1">
        <v>2</v>
      </c>
      <c r="F1">
        <v>3</v>
      </c>
      <c r="G1" t="s">
        <v>5</v>
      </c>
      <c r="H1" t="s">
        <v>3</v>
      </c>
      <c r="I1" t="s">
        <v>4</v>
      </c>
    </row>
    <row r="2" spans="1:18">
      <c r="A2" t="s">
        <v>10</v>
      </c>
      <c r="B2" t="s">
        <v>8</v>
      </c>
      <c r="C2">
        <v>1</v>
      </c>
      <c r="D2">
        <v>11</v>
      </c>
      <c r="E2">
        <v>12</v>
      </c>
      <c r="F2">
        <v>2</v>
      </c>
      <c r="G2">
        <f>D2+E2+F2</f>
        <v>25</v>
      </c>
      <c r="H2" s="1">
        <f>(D2*1+E2*2+F2*3)/25</f>
        <v>1.64</v>
      </c>
      <c r="I2">
        <f>(E2+F2)/25*100</f>
        <v>56.000000000000007</v>
      </c>
    </row>
    <row r="3" spans="1:18">
      <c r="A3" t="s">
        <v>10</v>
      </c>
      <c r="B3" t="s">
        <v>8</v>
      </c>
      <c r="C3">
        <v>3</v>
      </c>
      <c r="D3">
        <v>14</v>
      </c>
      <c r="E3">
        <v>9</v>
      </c>
      <c r="F3">
        <v>2</v>
      </c>
      <c r="G3">
        <f t="shared" ref="G3:G5" si="0">D3+E3+F3</f>
        <v>25</v>
      </c>
      <c r="H3" s="1">
        <f t="shared" ref="H3:H5" si="1">(D3*1+E3*2+F3*3)/25</f>
        <v>1.52</v>
      </c>
      <c r="I3">
        <f t="shared" ref="I3:I11" si="2">(E3+F3)/25*100</f>
        <v>44</v>
      </c>
    </row>
    <row r="4" spans="1:18">
      <c r="A4" t="s">
        <v>10</v>
      </c>
      <c r="B4" t="s">
        <v>8</v>
      </c>
      <c r="C4">
        <v>4</v>
      </c>
      <c r="D4">
        <v>15</v>
      </c>
      <c r="E4">
        <v>7</v>
      </c>
      <c r="F4">
        <v>3</v>
      </c>
      <c r="G4">
        <f t="shared" si="0"/>
        <v>25</v>
      </c>
      <c r="H4" s="1">
        <f t="shared" si="1"/>
        <v>1.52</v>
      </c>
      <c r="I4">
        <f t="shared" si="2"/>
        <v>40</v>
      </c>
    </row>
    <row r="5" spans="1:18">
      <c r="A5" t="s">
        <v>10</v>
      </c>
      <c r="B5" t="s">
        <v>8</v>
      </c>
      <c r="C5">
        <v>5</v>
      </c>
      <c r="D5">
        <v>13</v>
      </c>
      <c r="E5">
        <v>9</v>
      </c>
      <c r="F5">
        <v>3</v>
      </c>
      <c r="G5">
        <f t="shared" si="0"/>
        <v>25</v>
      </c>
      <c r="H5" s="1">
        <f t="shared" si="1"/>
        <v>1.6</v>
      </c>
      <c r="I5">
        <f t="shared" si="2"/>
        <v>48</v>
      </c>
    </row>
    <row r="6" spans="1:18">
      <c r="A6" t="s">
        <v>1</v>
      </c>
      <c r="H6" s="3">
        <f>AVERAGE(H2:H5)</f>
        <v>1.5699999999999998</v>
      </c>
      <c r="I6" s="2">
        <f>AVERAGE(I2:I5)</f>
        <v>47</v>
      </c>
    </row>
    <row r="7" spans="1:18">
      <c r="A7" t="s">
        <v>2</v>
      </c>
      <c r="H7" s="3">
        <f>STDEV(H2:H5)</f>
        <v>5.999999999999997E-2</v>
      </c>
      <c r="I7" s="2">
        <f>STDEV(I2:I5)</f>
        <v>6.831300510639732</v>
      </c>
    </row>
    <row r="8" spans="1:18">
      <c r="A8" t="s">
        <v>11</v>
      </c>
      <c r="B8" t="s">
        <v>9</v>
      </c>
      <c r="C8">
        <v>1</v>
      </c>
      <c r="D8">
        <v>24</v>
      </c>
      <c r="E8">
        <v>1</v>
      </c>
      <c r="F8">
        <v>0</v>
      </c>
      <c r="G8">
        <f>D8+E8+F8</f>
        <v>25</v>
      </c>
      <c r="H8" s="1">
        <f>(D8*1+E8*2+F8*3)/25</f>
        <v>1.04</v>
      </c>
      <c r="I8">
        <f t="shared" si="2"/>
        <v>4</v>
      </c>
    </row>
    <row r="9" spans="1:18">
      <c r="A9" t="s">
        <v>11</v>
      </c>
      <c r="B9" t="s">
        <v>9</v>
      </c>
      <c r="C9">
        <v>2</v>
      </c>
      <c r="D9">
        <v>23</v>
      </c>
      <c r="E9">
        <v>2</v>
      </c>
      <c r="F9">
        <v>0</v>
      </c>
      <c r="G9">
        <f>D9+E9+F9</f>
        <v>25</v>
      </c>
      <c r="H9" s="1">
        <f>(D9*1+E9*2+F9*3)/25</f>
        <v>1.08</v>
      </c>
      <c r="I9">
        <f t="shared" si="2"/>
        <v>8</v>
      </c>
    </row>
    <row r="10" spans="1:18">
      <c r="A10" t="s">
        <v>11</v>
      </c>
      <c r="B10" t="s">
        <v>9</v>
      </c>
      <c r="C10">
        <v>3</v>
      </c>
      <c r="D10">
        <v>24</v>
      </c>
      <c r="E10">
        <v>1</v>
      </c>
      <c r="F10">
        <v>0</v>
      </c>
      <c r="G10">
        <f>D10+E10+F10</f>
        <v>25</v>
      </c>
      <c r="H10" s="1">
        <f>(D10*1+E10*2+F10*3)/25</f>
        <v>1.04</v>
      </c>
      <c r="I10">
        <f t="shared" si="2"/>
        <v>4</v>
      </c>
    </row>
    <row r="11" spans="1:18">
      <c r="A11" t="s">
        <v>11</v>
      </c>
      <c r="B11" t="s">
        <v>9</v>
      </c>
      <c r="C11">
        <v>4</v>
      </c>
      <c r="D11">
        <v>21</v>
      </c>
      <c r="E11">
        <v>3</v>
      </c>
      <c r="F11">
        <v>1</v>
      </c>
      <c r="G11">
        <f>D11+E11+F11</f>
        <v>25</v>
      </c>
      <c r="H11" s="1">
        <f>(D11*1+E11*2+F11*3)/25</f>
        <v>1.2</v>
      </c>
      <c r="I11">
        <f t="shared" si="2"/>
        <v>16</v>
      </c>
    </row>
    <row r="12" spans="1:18">
      <c r="A12" t="s">
        <v>1</v>
      </c>
      <c r="H12" s="3">
        <f>AVERAGE(H8:H11)</f>
        <v>1.0900000000000001</v>
      </c>
      <c r="I12" s="2">
        <f>AVERAGE(I8:I11)</f>
        <v>8</v>
      </c>
    </row>
    <row r="13" spans="1:18">
      <c r="A13" t="s">
        <v>2</v>
      </c>
      <c r="H13" s="3">
        <f>STDEV(H8:H11)</f>
        <v>7.5718777944003599E-2</v>
      </c>
      <c r="I13" s="2">
        <f>STDEV(I8:I11)</f>
        <v>5.6568542494923806</v>
      </c>
    </row>
    <row r="16" spans="1:18">
      <c r="L16" t="s">
        <v>14</v>
      </c>
      <c r="M16" t="s">
        <v>14</v>
      </c>
      <c r="N16" t="s">
        <v>0</v>
      </c>
      <c r="O16" t="s">
        <v>3</v>
      </c>
      <c r="P16" t="s">
        <v>12</v>
      </c>
      <c r="Q16" t="s">
        <v>13</v>
      </c>
      <c r="R16" t="s">
        <v>12</v>
      </c>
    </row>
    <row r="17" spans="12:18">
      <c r="L17" t="s">
        <v>10</v>
      </c>
      <c r="M17" s="4" t="s">
        <v>8</v>
      </c>
      <c r="N17">
        <v>4</v>
      </c>
      <c r="O17">
        <v>1.57</v>
      </c>
      <c r="P17">
        <v>0.06</v>
      </c>
      <c r="Q17" s="1">
        <v>47</v>
      </c>
      <c r="R17" s="1">
        <v>6.831300510639732</v>
      </c>
    </row>
    <row r="18" spans="12:18">
      <c r="L18" t="s">
        <v>11</v>
      </c>
      <c r="M18" s="4" t="s">
        <v>9</v>
      </c>
      <c r="N18">
        <v>4</v>
      </c>
      <c r="O18">
        <v>1.0900000000000001</v>
      </c>
      <c r="P18">
        <v>0.08</v>
      </c>
      <c r="Q18" s="1">
        <v>8</v>
      </c>
      <c r="R18" s="1">
        <v>5.6568542494923806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EBB08781AF04083B0C426118520C6" ma:contentTypeVersion="5" ma:contentTypeDescription="צור מסמך חדש." ma:contentTypeScope="" ma:versionID="05a6f3e011c48739af6276ee7c779680">
  <xsd:schema xmlns:xsd="http://www.w3.org/2001/XMLSchema" xmlns:xs="http://www.w3.org/2001/XMLSchema" xmlns:p="http://schemas.microsoft.com/office/2006/metadata/properties" xmlns:ns3="76caa081-fc44-4d2c-bd81-6f9a75f04feb" xmlns:ns4="0a540cde-0ccb-4e9b-9eab-821ccdced025" targetNamespace="http://schemas.microsoft.com/office/2006/metadata/properties" ma:root="true" ma:fieldsID="9a57451f225ea35e0c8165fb99c7c6a7" ns3:_="" ns4:_="">
    <xsd:import namespace="76caa081-fc44-4d2c-bd81-6f9a75f04feb"/>
    <xsd:import namespace="0a540cde-0ccb-4e9b-9eab-821ccdced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aa081-fc44-4d2c-bd81-6f9a75f04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540cde-0ccb-4e9b-9eab-821ccdced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של רמז לשיתוף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5F5D6B-C029-484D-A025-D1A5E515F0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caa081-fc44-4d2c-bd81-6f9a75f04feb"/>
    <ds:schemaRef ds:uri="0a540cde-0ccb-4e9b-9eab-821ccdced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E1633B-6D7B-4BAA-9557-1616069A1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6D0BB-DE3B-4C1A-8282-8EFA7DC67DED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0a540cde-0ccb-4e9b-9eab-821ccdced025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76caa081-fc44-4d2c-bd81-6f9a75f04fe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Decay evaluation 10.10.21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Lapidot</dc:creator>
  <cp:lastModifiedBy>Abiola Owoyemi</cp:lastModifiedBy>
  <dcterms:created xsi:type="dcterms:W3CDTF">2021-10-12T08:48:37Z</dcterms:created>
  <dcterms:modified xsi:type="dcterms:W3CDTF">2022-02-17T13:05:22Z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0x010100E11EBB08781AF04083B0C426118520C6</vt:lpwstr>
  </property>
</Properties>
</file>