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ftfy repo\ftfy github repo\financialaudit\01.15.2024\"/>
    </mc:Choice>
  </mc:AlternateContent>
  <xr:revisionPtr revIDLastSave="0" documentId="13_ncr:1_{206E8F7E-63A5-46F3-BB63-FDDC7B16A1B9}" xr6:coauthVersionLast="47" xr6:coauthVersionMax="47" xr10:uidLastSave="{00000000-0000-0000-0000-000000000000}"/>
  <bookViews>
    <workbookView xWindow="-108" yWindow="-108" windowWidth="23256" windowHeight="12576" xr2:uid="{EABEB508-9CDB-4E9C-9838-5B5F93A0A586}"/>
  </bookViews>
  <sheets>
    <sheet name="General Template" sheetId="1" r:id="rId1"/>
    <sheet name="Misc Expenses" sheetId="2" r:id="rId2"/>
    <sheet name="Red Flags" sheetId="3" r:id="rId3"/>
    <sheet name="In This Economy" sheetId="4" r:id="rId4"/>
    <sheet name="Credit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A19" i="1"/>
  <c r="D100" i="1"/>
  <c r="D99" i="1"/>
  <c r="D61" i="1"/>
  <c r="A1" i="2"/>
  <c r="D59" i="1" s="1"/>
  <c r="A29" i="1" s="1"/>
  <c r="D64" i="1" l="1"/>
  <c r="D65" i="1" s="1"/>
  <c r="D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tc={3ED7B761-563C-44B5-86A4-53F90EC91B4E}</author>
    <author>tc={28214DA6-2D34-4384-884C-85D3819B41D5}</author>
    <author>tc={7484672B-6249-4A3C-A9BD-73F379F7A901}</author>
    <author>tc={EB5E4052-77F2-44BE-8052-FD01169E83BC}</author>
    <author>tc={B093355E-0507-44C5-9F61-D7C100CD6BB9}</author>
    <author>tc={287D7B8A-D7AB-4B7C-AEEE-ED3F4145F3EE}</author>
    <author>tc={F9671CB5-97BE-4F5A-B668-B2B87A615A24}</author>
  </authors>
  <commentList>
    <comment ref="B19" authorId="0" shapeId="0" xr:uid="{3ED7B761-563C-44B5-86A4-53F90EC91B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for after tax be deleting expense-taxes</t>
      </text>
    </comment>
    <comment ref="A28" authorId="1" shapeId="0" xr:uid="{28214DA6-2D34-4384-884C-85D3819B41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expenses and fixed monthly expenses first</t>
      </text>
    </comment>
    <comment ref="B37" authorId="2" shapeId="0" xr:uid="{7484672B-6249-4A3C-A9BD-73F379F7A9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Different from outstanding balance
</t>
      </text>
    </comment>
    <comment ref="C61" authorId="3" shapeId="0" xr:uid="{EB5E4052-77F2-44BE-8052-FD01169E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how marginal tax rate system works</t>
      </text>
    </comment>
    <comment ref="E64" authorId="4" shapeId="0" xr:uid="{B093355E-0507-44C5-9F61-D7C100CD6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black vs in the red</t>
      </text>
    </comment>
    <comment ref="A69" authorId="5" shapeId="0" xr:uid="{287D7B8A-D7AB-4B7C-AEEE-ED3F4145F3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liquidity</t>
      </text>
    </comment>
    <comment ref="A96" authorId="6" shapeId="0" xr:uid="{F9671CB5-97BE-4F5A-B668-B2B87A615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order by interest rate
Reply:
    Outstanding balances only</t>
      </text>
    </comment>
  </commentList>
</comments>
</file>

<file path=xl/sharedStrings.xml><?xml version="1.0" encoding="utf-8"?>
<sst xmlns="http://schemas.openxmlformats.org/spreadsheetml/2006/main" count="173" uniqueCount="166">
  <si>
    <t>Assets</t>
  </si>
  <si>
    <t>Liabilities</t>
  </si>
  <si>
    <t>Equity</t>
  </si>
  <si>
    <t>Revenue</t>
  </si>
  <si>
    <t>Expenses</t>
  </si>
  <si>
    <t>Investments</t>
  </si>
  <si>
    <t>Cash Inflows</t>
  </si>
  <si>
    <t>Cash Outflows</t>
  </si>
  <si>
    <t>Person's General Info:</t>
  </si>
  <si>
    <t>Name:</t>
  </si>
  <si>
    <t>Career/Job:</t>
  </si>
  <si>
    <t>Education:</t>
  </si>
  <si>
    <t>Children:</t>
  </si>
  <si>
    <t>Rachel</t>
  </si>
  <si>
    <t>Age:</t>
  </si>
  <si>
    <t>Spiritual Coach</t>
  </si>
  <si>
    <t>Family/Relationship:</t>
  </si>
  <si>
    <t>Single</t>
  </si>
  <si>
    <t>?</t>
  </si>
  <si>
    <t>Financial Literacy:</t>
  </si>
  <si>
    <t>Low</t>
  </si>
  <si>
    <t>Med</t>
  </si>
  <si>
    <t>High</t>
  </si>
  <si>
    <t>Personality/Narrative:</t>
  </si>
  <si>
    <t>Indecesive/feeling/emotional</t>
  </si>
  <si>
    <t>Very Low</t>
  </si>
  <si>
    <t>Very High</t>
  </si>
  <si>
    <t>Checking Account</t>
  </si>
  <si>
    <t>Cash and Cash Equivalents</t>
  </si>
  <si>
    <t>Wallet/Under the Mattress</t>
  </si>
  <si>
    <t>Savings Account</t>
  </si>
  <si>
    <t>Amount:</t>
  </si>
  <si>
    <t>Description/Notes:</t>
  </si>
  <si>
    <t>Other</t>
  </si>
  <si>
    <t>Retirement</t>
  </si>
  <si>
    <t>Roth IRA (After Tax)</t>
  </si>
  <si>
    <t>Traditional IRA (Pre Tax)</t>
  </si>
  <si>
    <t>Brokerage/Bonds</t>
  </si>
  <si>
    <t>Brokerage/Other</t>
  </si>
  <si>
    <t>CDs</t>
  </si>
  <si>
    <t>High Yield Savings</t>
  </si>
  <si>
    <t>Balance Sheet:</t>
  </si>
  <si>
    <t>Statement of Cash Flow:</t>
  </si>
  <si>
    <t>Home Equity… (HELOC)</t>
  </si>
  <si>
    <t>Other Loans (Secured)</t>
  </si>
  <si>
    <t>Other Loans (Unsecured)</t>
  </si>
  <si>
    <t>Interest Rate:</t>
  </si>
  <si>
    <t>% (Savings Rate)</t>
  </si>
  <si>
    <t>%</t>
  </si>
  <si>
    <t>Credit Card #1</t>
  </si>
  <si>
    <t>Credit Card #2</t>
  </si>
  <si>
    <t>Car Note</t>
  </si>
  <si>
    <t>Home Mortgage</t>
  </si>
  <si>
    <t>Student Loan</t>
  </si>
  <si>
    <t>Financed Purchases</t>
  </si>
  <si>
    <t>Phone</t>
  </si>
  <si>
    <t>Appliances</t>
  </si>
  <si>
    <t>Taxes, Outstanding Debt to IRS</t>
  </si>
  <si>
    <t>Medical Bills, Outstanding Debt</t>
  </si>
  <si>
    <t>Calculate Difference</t>
  </si>
  <si>
    <t>Net Worth (A=L+E)</t>
  </si>
  <si>
    <t>Income Statement (1 Month):</t>
  </si>
  <si>
    <t>Income Statement (Annualized, 1 Month Projected Over the Calendar Year):</t>
  </si>
  <si>
    <t>Credit Cards, Outstanding Balance</t>
  </si>
  <si>
    <t>Other (Has to be liquid)</t>
  </si>
  <si>
    <t>Other Income</t>
  </si>
  <si>
    <t>Other Lines of Credit, Outstanding Debt</t>
  </si>
  <si>
    <t>Personal Loan (IOU to Family/Friends)</t>
  </si>
  <si>
    <t>Rental Income</t>
  </si>
  <si>
    <t>Side Hustle/Hobby</t>
  </si>
  <si>
    <t>Rent</t>
  </si>
  <si>
    <t>Mortgage Payment</t>
  </si>
  <si>
    <t>Utilities</t>
  </si>
  <si>
    <t>Food</t>
  </si>
  <si>
    <t>Transportation</t>
  </si>
  <si>
    <t>Debt Payments</t>
  </si>
  <si>
    <t>Insurance</t>
  </si>
  <si>
    <t>Financing</t>
  </si>
  <si>
    <t>Car Loan Pmt</t>
  </si>
  <si>
    <t>Car</t>
  </si>
  <si>
    <t>Home</t>
  </si>
  <si>
    <t>Clothing</t>
  </si>
  <si>
    <t>Entertainment</t>
  </si>
  <si>
    <t>Other Expenses</t>
  </si>
  <si>
    <t>Cell Phone Carrier Pmt</t>
  </si>
  <si>
    <t>OPTIONAL</t>
  </si>
  <si>
    <t>Only flesh out if doing extensive financial advising</t>
  </si>
  <si>
    <t>Ignore %returns bc of uncertainty of capital markets</t>
  </si>
  <si>
    <t xml:space="preserve">Est. Taxes </t>
  </si>
  <si>
    <t>Quotes:</t>
  </si>
  <si>
    <t>Vision</t>
  </si>
  <si>
    <t>Primary Home, Purchase Price</t>
  </si>
  <si>
    <t>Fixed Assets, Must have 100% Ownership</t>
  </si>
  <si>
    <t>Rental Property, Purchase Price</t>
  </si>
  <si>
    <t>Ignore market price (zillow zestimate)</t>
  </si>
  <si>
    <t>Car, Market Price</t>
  </si>
  <si>
    <t>Assessed Value (account for depreciation)</t>
  </si>
  <si>
    <t>Subscriptions</t>
  </si>
  <si>
    <t>Spotify</t>
  </si>
  <si>
    <t>Netflix</t>
  </si>
  <si>
    <t>Venmo</t>
  </si>
  <si>
    <t>Hustle</t>
  </si>
  <si>
    <t>Misc.</t>
  </si>
  <si>
    <t>Total of Misc Expenses</t>
  </si>
  <si>
    <t>Wages/Salaries (Pre Tax)</t>
  </si>
  <si>
    <t>Gym</t>
  </si>
  <si>
    <t>Dental</t>
  </si>
  <si>
    <t>Net Income (1 Month of Activity)</t>
  </si>
  <si>
    <t>Acorn, took out everything</t>
  </si>
  <si>
    <t>Need balance for EOY taxes</t>
  </si>
  <si>
    <t>For EOY taxes</t>
  </si>
  <si>
    <t>Net Income (Annualized)</t>
  </si>
  <si>
    <t>Trade for "services"</t>
  </si>
  <si>
    <t>Uber/Taxis</t>
  </si>
  <si>
    <t>Public Transportation</t>
  </si>
  <si>
    <t>Approx. 22% of Income</t>
  </si>
  <si>
    <t>Vision, abundance mindset,</t>
  </si>
  <si>
    <t>Feelings</t>
  </si>
  <si>
    <t>Manifest</t>
  </si>
  <si>
    <t>Lifestyle</t>
  </si>
  <si>
    <t>Brand</t>
  </si>
  <si>
    <t>Abundance</t>
  </si>
  <si>
    <t>End of the day, budgeting expenses is rarely the solution. The only true escape is to increase your income.</t>
  </si>
  <si>
    <t>Rice and beans won't save you in our capitalist society</t>
  </si>
  <si>
    <t>Notes for the community:</t>
  </si>
  <si>
    <t>Credit Card #3</t>
  </si>
  <si>
    <t>Credit Card #4</t>
  </si>
  <si>
    <t>First, freeze your credit with the credit bureaus</t>
  </si>
  <si>
    <t>Second, freeze your f***ing credit</t>
  </si>
  <si>
    <t>I could care less about the rest, go to reddit to learn how to manage your debt. Just start with the debt snowball concept like everyone else</t>
  </si>
  <si>
    <t>Credit Score</t>
  </si>
  <si>
    <t>Poor</t>
  </si>
  <si>
    <t>Fair</t>
  </si>
  <si>
    <t>Good</t>
  </si>
  <si>
    <t>Very Good</t>
  </si>
  <si>
    <t>Excellent</t>
  </si>
  <si>
    <t>&gt;800</t>
  </si>
  <si>
    <t>&lt;580</t>
  </si>
  <si>
    <t>670&lt;x&lt;740</t>
  </si>
  <si>
    <t>New toyota rav4</t>
  </si>
  <si>
    <t>Rental</t>
  </si>
  <si>
    <t>Pet</t>
  </si>
  <si>
    <t>Pet (Food/Vet/etc.)</t>
  </si>
  <si>
    <t>Gas/Fuel</t>
  </si>
  <si>
    <t>Medical/Health</t>
  </si>
  <si>
    <t>Credit Cards, Avg Pmt</t>
  </si>
  <si>
    <t>Positive/Profit and Negative/Deficit</t>
  </si>
  <si>
    <t>Positive vs Negative Total Net Worth</t>
  </si>
  <si>
    <t>Additional "Passive" Streams of Income</t>
  </si>
  <si>
    <t>Always ZERO, does NOT exist</t>
  </si>
  <si>
    <t>Unemployment (Gov assistance)</t>
  </si>
  <si>
    <t>Self Employed (Avg/Est)</t>
  </si>
  <si>
    <t>W2 Employee (2 Biweekly Paychecks)</t>
  </si>
  <si>
    <t>Robinhood</t>
  </si>
  <si>
    <t>Brokerage/Stocks #1</t>
  </si>
  <si>
    <t>Brokerage/Stocks #2</t>
  </si>
  <si>
    <t>Roth 401(k) (After Tax)</t>
  </si>
  <si>
    <t>Rollover IRA (Pre or After Tax)</t>
  </si>
  <si>
    <t>Traditional 401(k) (Pre Tax)</t>
  </si>
  <si>
    <t>Brokerage/Cryptocurrency (Bitcoin)</t>
  </si>
  <si>
    <t>*Automatic 0 for negative monthly net income</t>
  </si>
  <si>
    <t>Other Assets, Must Generate Cash Flow</t>
  </si>
  <si>
    <t>7k limit in 2024</t>
  </si>
  <si>
    <t>Overall Rating of Financial Status (Formula Driven*):</t>
  </si>
  <si>
    <t>Unbiased opinion is based on accuracy of what person discloses (true definition of financial statement audit)</t>
  </si>
  <si>
    <t>Rating range: 0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</si>
</sst>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4" fontId="0" fillId="2" borderId="0" xfId="1" applyFont="1" applyFill="1"/>
    <xf numFmtId="44" fontId="0" fillId="0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0" borderId="0" xfId="1" applyFont="1"/>
    <xf numFmtId="0" fontId="0" fillId="0" borderId="2" xfId="0" applyBorder="1"/>
    <xf numFmtId="0" fontId="0" fillId="0" borderId="3" xfId="0" applyBorder="1"/>
    <xf numFmtId="0" fontId="0" fillId="7" borderId="2" xfId="0" applyFill="1" applyBorder="1"/>
    <xf numFmtId="0" fontId="0" fillId="7" borderId="3" xfId="0" applyFill="1" applyBorder="1"/>
    <xf numFmtId="0" fontId="0" fillId="7" borderId="1" xfId="0" applyFill="1" applyBorder="1"/>
    <xf numFmtId="10" fontId="0" fillId="0" borderId="0" xfId="0" applyNumberFormat="1"/>
    <xf numFmtId="44" fontId="0" fillId="0" borderId="0" xfId="0" applyNumberFormat="1"/>
    <xf numFmtId="0" fontId="0" fillId="7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ade, Jason" id="{8DCD5A46-60AA-40D1-89D9-9486A7387E05}" userId="S::jason93@vt.edu::2bb7b4b5-c45e-4d15-b854-f36bc89a61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4-01-17T03:47:39.55" personId="{8DCD5A46-60AA-40D1-89D9-9486A7387E05}" id="{3ED7B761-563C-44B5-86A4-53F90EC91B4E}">
    <text>Update for after tax be deleting expense-taxes</text>
  </threadedComment>
  <threadedComment ref="A28" dT="2024-01-17T03:15:50.57" personId="{8DCD5A46-60AA-40D1-89D9-9486A7387E05}" id="{28214DA6-2D34-4384-884C-85D3819B41D5}">
    <text>Largest expenses and fixed monthly expenses first</text>
  </threadedComment>
  <threadedComment ref="B37" dT="2024-01-17T03:51:27.77" personId="{8DCD5A46-60AA-40D1-89D9-9486A7387E05}" id="{7484672B-6249-4A3C-A9BD-73F379F7A901}">
    <text xml:space="preserve">Different from outstanding balance
</text>
  </threadedComment>
  <threadedComment ref="C61" dT="2024-01-17T03:57:11.60" personId="{8DCD5A46-60AA-40D1-89D9-9486A7387E05}" id="{EB5E4052-77F2-44BE-8052-FD01169E83BC}">
    <text>Not how marginal tax rate system works</text>
  </threadedComment>
  <threadedComment ref="E64" dT="2024-01-17T04:16:41.11" personId="{8DCD5A46-60AA-40D1-89D9-9486A7387E05}" id="{B093355E-0507-44C5-9F61-D7C100CD6BB9}">
    <text>In the black vs in the red</text>
  </threadedComment>
  <threadedComment ref="A69" dT="2024-01-17T02:26:36.98" personId="{8DCD5A46-60AA-40D1-89D9-9486A7387E05}" id="{287D7B8A-D7AB-4B7C-AEEE-ED3F4145F3EE}">
    <text>Order of liquidity</text>
  </threadedComment>
  <threadedComment ref="A96" dT="2024-01-17T02:54:07.67" personId="{8DCD5A46-60AA-40D1-89D9-9486A7387E05}" id="{F9671CB5-97BE-4F5A-B668-B2B87A615A24}">
    <text>Should probably order by interest rate</text>
  </threadedComment>
  <threadedComment ref="A96" dT="2024-01-17T03:12:25.98" personId="{8DCD5A46-60AA-40D1-89D9-9486A7387E05}" id="{E1A5ED7D-F6B6-4033-AB6F-7B42138EB11B}" parentId="{F9671CB5-97BE-4F5A-B668-B2B87A615A24}">
    <text>Outstanding balances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D69-0CBD-442A-B9B3-7BA41531C407}">
  <dimension ref="A1:F131"/>
  <sheetViews>
    <sheetView tabSelected="1" workbookViewId="0">
      <selection activeCell="C133" sqref="C133"/>
    </sheetView>
  </sheetViews>
  <sheetFormatPr defaultRowHeight="14.4" x14ac:dyDescent="0.3"/>
  <cols>
    <col min="1" max="1" width="15.5546875" customWidth="1"/>
    <col min="2" max="2" width="13.6640625" customWidth="1"/>
    <col min="3" max="3" width="17.6640625" customWidth="1"/>
    <col min="4" max="4" width="12.109375" customWidth="1"/>
    <col min="5" max="5" width="16.33203125" bestFit="1" customWidth="1"/>
  </cols>
  <sheetData>
    <row r="1" spans="1:6" ht="15" thickBot="1" x14ac:dyDescent="0.35">
      <c r="A1" s="1" t="s">
        <v>163</v>
      </c>
      <c r="D1" s="19">
        <f>IF(D64&lt;0,0,IF(AND(D64&gt;20000,D121&gt;1000000),10,"DEPENDS"))</f>
        <v>0</v>
      </c>
      <c r="E1" t="s">
        <v>160</v>
      </c>
    </row>
    <row r="2" spans="1:6" x14ac:dyDescent="0.3">
      <c r="A2" t="s">
        <v>165</v>
      </c>
      <c r="E2" t="s">
        <v>164</v>
      </c>
    </row>
    <row r="4" spans="1:6" x14ac:dyDescent="0.3">
      <c r="A4" s="1" t="s">
        <v>8</v>
      </c>
    </row>
    <row r="5" spans="1:6" x14ac:dyDescent="0.3">
      <c r="A5" t="s">
        <v>9</v>
      </c>
      <c r="B5" t="s">
        <v>13</v>
      </c>
    </row>
    <row r="6" spans="1:6" x14ac:dyDescent="0.3">
      <c r="A6" t="s">
        <v>14</v>
      </c>
      <c r="B6">
        <v>27</v>
      </c>
    </row>
    <row r="7" spans="1:6" x14ac:dyDescent="0.3">
      <c r="A7" t="s">
        <v>130</v>
      </c>
      <c r="B7" s="12" t="s">
        <v>131</v>
      </c>
      <c r="C7" s="14" t="s">
        <v>132</v>
      </c>
      <c r="D7" s="12" t="s">
        <v>133</v>
      </c>
      <c r="E7" s="12" t="s">
        <v>134</v>
      </c>
      <c r="F7" s="12" t="s">
        <v>135</v>
      </c>
    </row>
    <row r="8" spans="1:6" x14ac:dyDescent="0.3">
      <c r="B8" s="13" t="s">
        <v>137</v>
      </c>
      <c r="C8" s="15"/>
      <c r="D8" s="13" t="s">
        <v>138</v>
      </c>
      <c r="E8" s="13"/>
      <c r="F8" s="13" t="s">
        <v>136</v>
      </c>
    </row>
    <row r="9" spans="1:6" x14ac:dyDescent="0.3">
      <c r="A9" t="s">
        <v>11</v>
      </c>
      <c r="B9" t="s">
        <v>18</v>
      </c>
    </row>
    <row r="10" spans="1:6" x14ac:dyDescent="0.3">
      <c r="A10" t="s">
        <v>10</v>
      </c>
      <c r="B10" t="s">
        <v>15</v>
      </c>
    </row>
    <row r="11" spans="1:6" x14ac:dyDescent="0.3">
      <c r="A11" t="s">
        <v>16</v>
      </c>
      <c r="B11" t="s">
        <v>17</v>
      </c>
    </row>
    <row r="12" spans="1:6" x14ac:dyDescent="0.3">
      <c r="A12" t="s">
        <v>12</v>
      </c>
      <c r="B12">
        <v>0</v>
      </c>
    </row>
    <row r="13" spans="1:6" x14ac:dyDescent="0.3">
      <c r="A13" t="s">
        <v>23</v>
      </c>
      <c r="B13" t="s">
        <v>24</v>
      </c>
    </row>
    <row r="14" spans="1:6" x14ac:dyDescent="0.3">
      <c r="A14" t="s">
        <v>89</v>
      </c>
      <c r="B14" t="s">
        <v>116</v>
      </c>
    </row>
    <row r="15" spans="1:6" x14ac:dyDescent="0.3">
      <c r="A15" t="s">
        <v>19</v>
      </c>
      <c r="B15" s="4" t="s">
        <v>25</v>
      </c>
      <c r="C15" s="16" t="s">
        <v>20</v>
      </c>
      <c r="D15" s="4" t="s">
        <v>21</v>
      </c>
      <c r="E15" s="4" t="s">
        <v>22</v>
      </c>
      <c r="F15" s="4" t="s">
        <v>26</v>
      </c>
    </row>
    <row r="17" spans="1:6" x14ac:dyDescent="0.3">
      <c r="A17" s="1" t="s">
        <v>61</v>
      </c>
      <c r="D17" s="6" t="s">
        <v>31</v>
      </c>
      <c r="E17" t="s">
        <v>32</v>
      </c>
      <c r="F17" t="s">
        <v>46</v>
      </c>
    </row>
    <row r="18" spans="1:6" x14ac:dyDescent="0.3">
      <c r="A18" t="s">
        <v>3</v>
      </c>
      <c r="D18" s="6"/>
    </row>
    <row r="19" spans="1:6" x14ac:dyDescent="0.3">
      <c r="A19" s="18">
        <f>SUM(D19:D26)</f>
        <v>6500</v>
      </c>
      <c r="B19" t="s">
        <v>104</v>
      </c>
      <c r="D19" s="7"/>
    </row>
    <row r="20" spans="1:6" x14ac:dyDescent="0.3">
      <c r="C20" t="s">
        <v>152</v>
      </c>
      <c r="D20" s="7">
        <v>0</v>
      </c>
    </row>
    <row r="21" spans="1:6" x14ac:dyDescent="0.3">
      <c r="C21" t="s">
        <v>151</v>
      </c>
      <c r="D21" s="7">
        <v>6500</v>
      </c>
    </row>
    <row r="22" spans="1:6" x14ac:dyDescent="0.3">
      <c r="C22" t="s">
        <v>150</v>
      </c>
      <c r="D22" s="7"/>
    </row>
    <row r="23" spans="1:6" x14ac:dyDescent="0.3">
      <c r="B23" t="s">
        <v>65</v>
      </c>
      <c r="D23" s="7"/>
    </row>
    <row r="24" spans="1:6" x14ac:dyDescent="0.3">
      <c r="C24" t="s">
        <v>68</v>
      </c>
      <c r="D24" s="7"/>
    </row>
    <row r="25" spans="1:6" x14ac:dyDescent="0.3">
      <c r="C25" t="s">
        <v>69</v>
      </c>
      <c r="D25" s="7"/>
      <c r="E25" t="s">
        <v>112</v>
      </c>
    </row>
    <row r="26" spans="1:6" x14ac:dyDescent="0.3">
      <c r="C26" t="s">
        <v>148</v>
      </c>
      <c r="D26" s="7">
        <v>0</v>
      </c>
      <c r="E26" t="s">
        <v>149</v>
      </c>
    </row>
    <row r="27" spans="1:6" x14ac:dyDescent="0.3">
      <c r="D27" s="6"/>
    </row>
    <row r="28" spans="1:6" x14ac:dyDescent="0.3">
      <c r="A28" t="s">
        <v>4</v>
      </c>
      <c r="D28" s="6"/>
    </row>
    <row r="29" spans="1:6" x14ac:dyDescent="0.3">
      <c r="A29" s="18">
        <f>SUM(D29:D61)</f>
        <v>6648.55</v>
      </c>
      <c r="B29" t="s">
        <v>70</v>
      </c>
      <c r="D29" s="8">
        <v>2100</v>
      </c>
    </row>
    <row r="30" spans="1:6" x14ac:dyDescent="0.3">
      <c r="B30" t="s">
        <v>71</v>
      </c>
      <c r="D30" s="8"/>
    </row>
    <row r="31" spans="1:6" x14ac:dyDescent="0.3">
      <c r="B31" t="s">
        <v>72</v>
      </c>
      <c r="D31" s="8">
        <v>200</v>
      </c>
    </row>
    <row r="32" spans="1:6" x14ac:dyDescent="0.3">
      <c r="B32" t="s">
        <v>73</v>
      </c>
      <c r="D32" s="8"/>
    </row>
    <row r="33" spans="2:4" x14ac:dyDescent="0.3">
      <c r="B33" t="s">
        <v>74</v>
      </c>
      <c r="D33" s="8"/>
    </row>
    <row r="34" spans="2:4" x14ac:dyDescent="0.3">
      <c r="C34" t="s">
        <v>143</v>
      </c>
      <c r="D34" s="8">
        <v>150</v>
      </c>
    </row>
    <row r="35" spans="2:4" x14ac:dyDescent="0.3">
      <c r="C35" t="s">
        <v>113</v>
      </c>
      <c r="D35" s="8"/>
    </row>
    <row r="36" spans="2:4" x14ac:dyDescent="0.3">
      <c r="C36" t="s">
        <v>114</v>
      </c>
      <c r="D36" s="8"/>
    </row>
    <row r="37" spans="2:4" x14ac:dyDescent="0.3">
      <c r="B37" t="s">
        <v>75</v>
      </c>
      <c r="D37" s="8"/>
    </row>
    <row r="38" spans="2:4" x14ac:dyDescent="0.3">
      <c r="C38" t="s">
        <v>145</v>
      </c>
      <c r="D38" s="8">
        <v>327</v>
      </c>
    </row>
    <row r="39" spans="2:4" x14ac:dyDescent="0.3">
      <c r="C39" t="s">
        <v>77</v>
      </c>
      <c r="D39" s="8"/>
    </row>
    <row r="40" spans="2:4" x14ac:dyDescent="0.3">
      <c r="C40" t="s">
        <v>78</v>
      </c>
      <c r="D40" s="8">
        <v>530</v>
      </c>
    </row>
    <row r="41" spans="2:4" x14ac:dyDescent="0.3">
      <c r="B41" t="s">
        <v>76</v>
      </c>
      <c r="D41" s="8"/>
    </row>
    <row r="42" spans="2:4" x14ac:dyDescent="0.3">
      <c r="C42" t="s">
        <v>79</v>
      </c>
      <c r="D42" s="8">
        <v>150</v>
      </c>
    </row>
    <row r="43" spans="2:4" x14ac:dyDescent="0.3">
      <c r="C43" t="s">
        <v>80</v>
      </c>
      <c r="D43" s="8"/>
    </row>
    <row r="44" spans="2:4" x14ac:dyDescent="0.3">
      <c r="C44" t="s">
        <v>140</v>
      </c>
      <c r="D44" s="8"/>
    </row>
    <row r="45" spans="2:4" x14ac:dyDescent="0.3">
      <c r="C45" t="s">
        <v>144</v>
      </c>
      <c r="D45" s="8">
        <v>330</v>
      </c>
    </row>
    <row r="46" spans="2:4" x14ac:dyDescent="0.3">
      <c r="C46" t="s">
        <v>106</v>
      </c>
      <c r="D46" s="8"/>
    </row>
    <row r="47" spans="2:4" x14ac:dyDescent="0.3">
      <c r="C47" t="s">
        <v>141</v>
      </c>
      <c r="D47" s="8"/>
    </row>
    <row r="48" spans="2:4" x14ac:dyDescent="0.3">
      <c r="B48" t="s">
        <v>84</v>
      </c>
      <c r="D48" s="8"/>
    </row>
    <row r="49" spans="1:5" x14ac:dyDescent="0.3">
      <c r="B49" t="s">
        <v>81</v>
      </c>
      <c r="D49" s="8"/>
    </row>
    <row r="50" spans="1:5" x14ac:dyDescent="0.3">
      <c r="B50" t="s">
        <v>82</v>
      </c>
      <c r="D50" s="8"/>
    </row>
    <row r="51" spans="1:5" x14ac:dyDescent="0.3">
      <c r="B51" t="s">
        <v>97</v>
      </c>
      <c r="D51" s="8"/>
    </row>
    <row r="52" spans="1:5" x14ac:dyDescent="0.3">
      <c r="C52" t="s">
        <v>98</v>
      </c>
      <c r="D52" s="8">
        <v>60</v>
      </c>
    </row>
    <row r="53" spans="1:5" x14ac:dyDescent="0.3">
      <c r="C53" t="s">
        <v>99</v>
      </c>
      <c r="D53" s="8"/>
    </row>
    <row r="54" spans="1:5" x14ac:dyDescent="0.3">
      <c r="C54" t="s">
        <v>105</v>
      </c>
      <c r="D54" s="8"/>
    </row>
    <row r="55" spans="1:5" x14ac:dyDescent="0.3">
      <c r="B55" t="s">
        <v>83</v>
      </c>
      <c r="D55" s="8"/>
    </row>
    <row r="56" spans="1:5" x14ac:dyDescent="0.3">
      <c r="C56" t="s">
        <v>100</v>
      </c>
      <c r="D56" s="8"/>
    </row>
    <row r="57" spans="1:5" x14ac:dyDescent="0.3">
      <c r="C57" t="s">
        <v>142</v>
      </c>
      <c r="D57" s="8"/>
    </row>
    <row r="58" spans="1:5" x14ac:dyDescent="0.3">
      <c r="C58" t="s">
        <v>101</v>
      </c>
      <c r="D58" s="8"/>
    </row>
    <row r="59" spans="1:5" x14ac:dyDescent="0.3">
      <c r="C59" t="s">
        <v>102</v>
      </c>
      <c r="D59" s="8">
        <f>'Misc Expenses'!A1</f>
        <v>1371.5500000000002</v>
      </c>
    </row>
    <row r="60" spans="1:5" x14ac:dyDescent="0.3">
      <c r="B60" t="s">
        <v>88</v>
      </c>
      <c r="D60" s="8"/>
    </row>
    <row r="61" spans="1:5" x14ac:dyDescent="0.3">
      <c r="C61" t="s">
        <v>115</v>
      </c>
      <c r="D61" s="8">
        <f>SUM(D20:D21)*0.22</f>
        <v>1430</v>
      </c>
    </row>
    <row r="62" spans="1:5" x14ac:dyDescent="0.3">
      <c r="D62" s="6"/>
    </row>
    <row r="63" spans="1:5" x14ac:dyDescent="0.3">
      <c r="D63" s="6"/>
    </row>
    <row r="64" spans="1:5" x14ac:dyDescent="0.3">
      <c r="A64" t="s">
        <v>107</v>
      </c>
      <c r="D64" s="5">
        <f>SUM(D19:D26)-SUM(D29:D61)</f>
        <v>-148.55000000000018</v>
      </c>
      <c r="E64" t="s">
        <v>146</v>
      </c>
    </row>
    <row r="65" spans="1:6" x14ac:dyDescent="0.3">
      <c r="A65" t="s">
        <v>111</v>
      </c>
      <c r="D65" s="5">
        <f>D64*12</f>
        <v>-1782.6000000000022</v>
      </c>
    </row>
    <row r="68" spans="1:6" x14ac:dyDescent="0.3">
      <c r="A68" s="1" t="s">
        <v>41</v>
      </c>
      <c r="D68" s="6" t="s">
        <v>31</v>
      </c>
      <c r="E68" t="s">
        <v>32</v>
      </c>
      <c r="F68" t="s">
        <v>46</v>
      </c>
    </row>
    <row r="69" spans="1:6" x14ac:dyDescent="0.3">
      <c r="A69" t="s">
        <v>0</v>
      </c>
      <c r="D69" s="6"/>
    </row>
    <row r="70" spans="1:6" x14ac:dyDescent="0.3">
      <c r="B70" t="s">
        <v>28</v>
      </c>
      <c r="D70" s="9"/>
    </row>
    <row r="71" spans="1:6" x14ac:dyDescent="0.3">
      <c r="C71" t="s">
        <v>29</v>
      </c>
      <c r="D71" s="9">
        <v>600</v>
      </c>
    </row>
    <row r="72" spans="1:6" x14ac:dyDescent="0.3">
      <c r="C72" t="s">
        <v>27</v>
      </c>
      <c r="D72" s="9">
        <v>4000</v>
      </c>
    </row>
    <row r="73" spans="1:6" x14ac:dyDescent="0.3">
      <c r="C73" t="s">
        <v>30</v>
      </c>
      <c r="D73" s="9"/>
      <c r="E73" t="s">
        <v>109</v>
      </c>
    </row>
    <row r="74" spans="1:6" x14ac:dyDescent="0.3">
      <c r="C74" t="s">
        <v>40</v>
      </c>
      <c r="D74" s="9"/>
      <c r="F74" t="s">
        <v>47</v>
      </c>
    </row>
    <row r="75" spans="1:6" x14ac:dyDescent="0.3">
      <c r="C75" t="s">
        <v>64</v>
      </c>
      <c r="D75" s="9"/>
    </row>
    <row r="76" spans="1:6" x14ac:dyDescent="0.3">
      <c r="B76" t="s">
        <v>5</v>
      </c>
      <c r="D76" s="9"/>
    </row>
    <row r="77" spans="1:6" x14ac:dyDescent="0.3">
      <c r="C77" t="s">
        <v>154</v>
      </c>
      <c r="D77" s="9">
        <v>0</v>
      </c>
      <c r="E77" t="s">
        <v>108</v>
      </c>
    </row>
    <row r="78" spans="1:6" x14ac:dyDescent="0.3">
      <c r="C78" t="s">
        <v>155</v>
      </c>
      <c r="D78" s="9">
        <v>2500</v>
      </c>
      <c r="E78" t="s">
        <v>153</v>
      </c>
    </row>
    <row r="79" spans="1:6" x14ac:dyDescent="0.3">
      <c r="C79" t="s">
        <v>37</v>
      </c>
      <c r="D79" s="9"/>
    </row>
    <row r="80" spans="1:6" x14ac:dyDescent="0.3">
      <c r="C80" t="s">
        <v>159</v>
      </c>
      <c r="D80" s="9">
        <v>1888</v>
      </c>
    </row>
    <row r="81" spans="1:6" x14ac:dyDescent="0.3">
      <c r="C81" t="s">
        <v>38</v>
      </c>
      <c r="D81" s="9"/>
    </row>
    <row r="82" spans="1:6" x14ac:dyDescent="0.3">
      <c r="C82" t="s">
        <v>39</v>
      </c>
      <c r="D82" s="9"/>
      <c r="F82" t="s">
        <v>47</v>
      </c>
    </row>
    <row r="83" spans="1:6" x14ac:dyDescent="0.3">
      <c r="B83" t="s">
        <v>34</v>
      </c>
      <c r="D83" s="9"/>
    </row>
    <row r="84" spans="1:6" x14ac:dyDescent="0.3">
      <c r="C84" t="s">
        <v>158</v>
      </c>
      <c r="D84" s="9"/>
      <c r="F84" t="s">
        <v>87</v>
      </c>
    </row>
    <row r="85" spans="1:6" x14ac:dyDescent="0.3">
      <c r="C85" t="s">
        <v>156</v>
      </c>
      <c r="D85" s="9"/>
    </row>
    <row r="86" spans="1:6" x14ac:dyDescent="0.3">
      <c r="C86" t="s">
        <v>35</v>
      </c>
      <c r="D86" s="9"/>
      <c r="E86" t="s">
        <v>162</v>
      </c>
    </row>
    <row r="87" spans="1:6" x14ac:dyDescent="0.3">
      <c r="C87" t="s">
        <v>36</v>
      </c>
      <c r="D87" s="9"/>
    </row>
    <row r="88" spans="1:6" x14ac:dyDescent="0.3">
      <c r="C88" t="s">
        <v>157</v>
      </c>
      <c r="D88" s="9"/>
    </row>
    <row r="89" spans="1:6" x14ac:dyDescent="0.3">
      <c r="B89" t="s">
        <v>92</v>
      </c>
      <c r="D89" s="9"/>
    </row>
    <row r="90" spans="1:6" x14ac:dyDescent="0.3">
      <c r="C90" t="s">
        <v>91</v>
      </c>
      <c r="D90" s="9"/>
      <c r="E90" t="s">
        <v>94</v>
      </c>
    </row>
    <row r="91" spans="1:6" x14ac:dyDescent="0.3">
      <c r="C91" t="s">
        <v>93</v>
      </c>
      <c r="D91" s="9"/>
      <c r="E91" t="s">
        <v>94</v>
      </c>
    </row>
    <row r="92" spans="1:6" x14ac:dyDescent="0.3">
      <c r="C92" t="s">
        <v>95</v>
      </c>
      <c r="D92" s="9">
        <v>25000</v>
      </c>
      <c r="E92" t="s">
        <v>96</v>
      </c>
    </row>
    <row r="93" spans="1:6" x14ac:dyDescent="0.3">
      <c r="B93" t="s">
        <v>161</v>
      </c>
      <c r="D93" s="9"/>
    </row>
    <row r="94" spans="1:6" x14ac:dyDescent="0.3">
      <c r="D94" s="9"/>
    </row>
    <row r="95" spans="1:6" x14ac:dyDescent="0.3">
      <c r="D95" s="6"/>
    </row>
    <row r="96" spans="1:6" x14ac:dyDescent="0.3">
      <c r="A96" t="s">
        <v>1</v>
      </c>
      <c r="D96" s="6"/>
    </row>
    <row r="97" spans="2:6" x14ac:dyDescent="0.3">
      <c r="B97" t="s">
        <v>63</v>
      </c>
      <c r="D97" s="10"/>
      <c r="F97" t="s">
        <v>48</v>
      </c>
    </row>
    <row r="98" spans="2:6" x14ac:dyDescent="0.3">
      <c r="C98" t="s">
        <v>49</v>
      </c>
      <c r="D98" s="10">
        <v>1500</v>
      </c>
    </row>
    <row r="99" spans="2:6" x14ac:dyDescent="0.3">
      <c r="C99" t="s">
        <v>50</v>
      </c>
      <c r="D99" s="10">
        <f>2648-53</f>
        <v>2595</v>
      </c>
    </row>
    <row r="100" spans="2:6" x14ac:dyDescent="0.3">
      <c r="C100" t="s">
        <v>125</v>
      </c>
      <c r="D100" s="10">
        <f>4845-45</f>
        <v>4800</v>
      </c>
    </row>
    <row r="101" spans="2:6" x14ac:dyDescent="0.3">
      <c r="C101" t="s">
        <v>126</v>
      </c>
      <c r="D101" s="10"/>
    </row>
    <row r="102" spans="2:6" x14ac:dyDescent="0.3">
      <c r="B102" t="s">
        <v>44</v>
      </c>
      <c r="D102" s="10"/>
    </row>
    <row r="103" spans="2:6" x14ac:dyDescent="0.3">
      <c r="C103" t="s">
        <v>51</v>
      </c>
      <c r="D103" s="10">
        <v>15000</v>
      </c>
      <c r="E103" t="s">
        <v>139</v>
      </c>
      <c r="F103" s="17">
        <v>7.4999999999999997E-2</v>
      </c>
    </row>
    <row r="104" spans="2:6" x14ac:dyDescent="0.3">
      <c r="C104" t="s">
        <v>52</v>
      </c>
      <c r="D104" s="10"/>
    </row>
    <row r="105" spans="2:6" x14ac:dyDescent="0.3">
      <c r="B105" t="s">
        <v>45</v>
      </c>
      <c r="D105" s="10"/>
    </row>
    <row r="106" spans="2:6" x14ac:dyDescent="0.3">
      <c r="C106" t="s">
        <v>53</v>
      </c>
      <c r="D106" s="10"/>
    </row>
    <row r="107" spans="2:6" x14ac:dyDescent="0.3">
      <c r="B107" t="s">
        <v>66</v>
      </c>
      <c r="D107" s="10"/>
    </row>
    <row r="108" spans="2:6" x14ac:dyDescent="0.3">
      <c r="C108" t="s">
        <v>43</v>
      </c>
      <c r="D108" s="10"/>
    </row>
    <row r="109" spans="2:6" x14ac:dyDescent="0.3">
      <c r="C109" t="s">
        <v>67</v>
      </c>
      <c r="D109" s="10">
        <v>1000</v>
      </c>
      <c r="E109" t="s">
        <v>110</v>
      </c>
    </row>
    <row r="110" spans="2:6" x14ac:dyDescent="0.3">
      <c r="B110" t="s">
        <v>54</v>
      </c>
      <c r="D110" s="10"/>
    </row>
    <row r="111" spans="2:6" x14ac:dyDescent="0.3">
      <c r="C111" t="s">
        <v>55</v>
      </c>
      <c r="D111" s="10"/>
    </row>
    <row r="112" spans="2:6" x14ac:dyDescent="0.3">
      <c r="C112" t="s">
        <v>56</v>
      </c>
      <c r="D112" s="10"/>
    </row>
    <row r="113" spans="1:5" x14ac:dyDescent="0.3">
      <c r="C113" t="s">
        <v>33</v>
      </c>
      <c r="D113" s="10"/>
    </row>
    <row r="114" spans="1:5" x14ac:dyDescent="0.3">
      <c r="B114" t="s">
        <v>57</v>
      </c>
      <c r="D114" s="10"/>
    </row>
    <row r="115" spans="1:5" x14ac:dyDescent="0.3">
      <c r="C115" t="s">
        <v>33</v>
      </c>
      <c r="D115" s="10"/>
    </row>
    <row r="116" spans="1:5" x14ac:dyDescent="0.3">
      <c r="B116" t="s">
        <v>58</v>
      </c>
      <c r="D116" s="10"/>
    </row>
    <row r="117" spans="1:5" x14ac:dyDescent="0.3">
      <c r="C117" t="s">
        <v>33</v>
      </c>
      <c r="D117" s="10"/>
    </row>
    <row r="118" spans="1:5" x14ac:dyDescent="0.3">
      <c r="D118" s="6"/>
    </row>
    <row r="119" spans="1:5" x14ac:dyDescent="0.3">
      <c r="A119" t="s">
        <v>2</v>
      </c>
      <c r="D119" s="6"/>
    </row>
    <row r="120" spans="1:5" x14ac:dyDescent="0.3">
      <c r="B120" t="s">
        <v>60</v>
      </c>
      <c r="D120" s="5"/>
    </row>
    <row r="121" spans="1:5" x14ac:dyDescent="0.3">
      <c r="C121" t="s">
        <v>59</v>
      </c>
      <c r="D121" s="5">
        <f>SUM(D70:D94)-SUM(D97:D117)</f>
        <v>9093</v>
      </c>
      <c r="E121" t="s">
        <v>147</v>
      </c>
    </row>
    <row r="122" spans="1:5" x14ac:dyDescent="0.3">
      <c r="D122" s="6"/>
    </row>
    <row r="123" spans="1:5" x14ac:dyDescent="0.3">
      <c r="D123" s="6"/>
    </row>
    <row r="125" spans="1:5" x14ac:dyDescent="0.3">
      <c r="A125" s="2" t="s">
        <v>62</v>
      </c>
    </row>
    <row r="126" spans="1:5" x14ac:dyDescent="0.3">
      <c r="A126" s="3" t="s">
        <v>85</v>
      </c>
    </row>
    <row r="127" spans="1:5" x14ac:dyDescent="0.3">
      <c r="A127" s="3" t="s">
        <v>86</v>
      </c>
    </row>
    <row r="129" spans="1:1" x14ac:dyDescent="0.3">
      <c r="A129" s="2" t="s">
        <v>42</v>
      </c>
    </row>
    <row r="130" spans="1:1" x14ac:dyDescent="0.3">
      <c r="A130" s="3" t="s">
        <v>6</v>
      </c>
    </row>
    <row r="131" spans="1:1" x14ac:dyDescent="0.3">
      <c r="A131" s="3" t="s">
        <v>7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8B4-CBA5-48C5-A530-FBAA80738C5A}">
  <dimension ref="A1:B13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1">
        <f>SUM(A3:A40)</f>
        <v>1371.5500000000002</v>
      </c>
      <c r="B1" s="1" t="s">
        <v>103</v>
      </c>
    </row>
    <row r="3" spans="1:2" x14ac:dyDescent="0.3">
      <c r="A3">
        <v>50</v>
      </c>
    </row>
    <row r="4" spans="1:2" x14ac:dyDescent="0.3">
      <c r="A4">
        <v>100</v>
      </c>
    </row>
    <row r="5" spans="1:2" x14ac:dyDescent="0.3">
      <c r="A5">
        <v>50</v>
      </c>
    </row>
    <row r="6" spans="1:2" x14ac:dyDescent="0.3">
      <c r="A6">
        <v>50</v>
      </c>
    </row>
    <row r="7" spans="1:2" x14ac:dyDescent="0.3">
      <c r="A7">
        <v>40.340000000000003</v>
      </c>
    </row>
    <row r="8" spans="1:2" x14ac:dyDescent="0.3">
      <c r="A8">
        <v>35</v>
      </c>
    </row>
    <row r="9" spans="1:2" x14ac:dyDescent="0.3">
      <c r="A9">
        <v>120</v>
      </c>
    </row>
    <row r="10" spans="1:2" x14ac:dyDescent="0.3">
      <c r="A10">
        <v>69</v>
      </c>
    </row>
    <row r="11" spans="1:2" x14ac:dyDescent="0.3">
      <c r="A11">
        <v>6.21</v>
      </c>
    </row>
    <row r="12" spans="1:2" x14ac:dyDescent="0.3">
      <c r="A12">
        <v>508</v>
      </c>
    </row>
    <row r="13" spans="1:2" x14ac:dyDescent="0.3">
      <c r="A13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F49A-B02D-42B5-9C2A-0DE76E5D79FF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117</v>
      </c>
    </row>
    <row r="2" spans="1:1" x14ac:dyDescent="0.3">
      <c r="A2" t="s">
        <v>90</v>
      </c>
    </row>
    <row r="3" spans="1:1" x14ac:dyDescent="0.3">
      <c r="A3" t="s">
        <v>118</v>
      </c>
    </row>
    <row r="4" spans="1:1" x14ac:dyDescent="0.3">
      <c r="A4" t="s">
        <v>119</v>
      </c>
    </row>
    <row r="5" spans="1:1" x14ac:dyDescent="0.3">
      <c r="A5" t="s">
        <v>120</v>
      </c>
    </row>
    <row r="6" spans="1:1" x14ac:dyDescent="0.3">
      <c r="A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64DC-F977-477B-8749-D085F1B3AB60}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124</v>
      </c>
    </row>
    <row r="3" spans="1:1" x14ac:dyDescent="0.3">
      <c r="A3" t="s">
        <v>122</v>
      </c>
    </row>
    <row r="4" spans="1:1" x14ac:dyDescent="0.3">
      <c r="A4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A7B-0926-4ADD-8619-87C95FCE9578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127</v>
      </c>
    </row>
    <row r="2" spans="1:1" x14ac:dyDescent="0.3">
      <c r="A2" t="s">
        <v>128</v>
      </c>
    </row>
    <row r="3" spans="1:1" x14ac:dyDescent="0.3">
      <c r="A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Template</vt:lpstr>
      <vt:lpstr>Misc Expenses</vt:lpstr>
      <vt:lpstr>Red Flags</vt:lpstr>
      <vt:lpstr>In This Economy</vt:lpstr>
      <vt:lpstr>Credit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Jason</dc:creator>
  <cp:lastModifiedBy>Andrade, Jason</cp:lastModifiedBy>
  <dcterms:created xsi:type="dcterms:W3CDTF">2024-01-16T00:25:07Z</dcterms:created>
  <dcterms:modified xsi:type="dcterms:W3CDTF">2024-01-17T04:38:59Z</dcterms:modified>
</cp:coreProperties>
</file>