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TELECHARGEMENTS\"/>
    </mc:Choice>
  </mc:AlternateContent>
  <xr:revisionPtr revIDLastSave="0" documentId="13_ncr:1_{B66B7632-60C8-4198-871E-7C21144C85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cture &amp; Devis" sheetId="1" r:id="rId1"/>
    <sheet name="Listes" sheetId="3" state="hidden" r:id="rId2"/>
    <sheet name="Base de donnée" sheetId="4" r:id="rId3"/>
  </sheets>
  <externalReferences>
    <externalReference r:id="rId4"/>
  </externalReferences>
  <definedNames>
    <definedName name="_xlnm._FilterDatabase" localSheetId="2" hidden="1">'Base de donnée'!$F$4:$F$164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 a="1"/>
  <c r="C12" i="1" s="1"/>
  <c r="C26" i="1"/>
  <c r="F26" i="1" s="1"/>
  <c r="C18" i="1"/>
  <c r="F18" i="1" s="1"/>
  <c r="C19" i="1"/>
  <c r="F19" i="1" s="1"/>
  <c r="H19" i="1" s="1"/>
  <c r="C20" i="1"/>
  <c r="C21" i="1"/>
  <c r="C22" i="1"/>
  <c r="C23" i="1"/>
  <c r="F23" i="1" s="1"/>
  <c r="H23" i="1" s="1"/>
  <c r="C24" i="1"/>
  <c r="C25" i="1"/>
  <c r="F24" i="1"/>
  <c r="H24" i="1" s="1"/>
  <c r="F25" i="1"/>
  <c r="C17" i="1"/>
  <c r="F17" i="1" s="1"/>
  <c r="G26" i="1"/>
  <c r="G25" i="1"/>
  <c r="G24" i="1"/>
  <c r="G23" i="1"/>
  <c r="G22" i="1"/>
  <c r="F22" i="1"/>
  <c r="G21" i="1"/>
  <c r="F21" i="1"/>
  <c r="H21" i="1" s="1"/>
  <c r="G20" i="1"/>
  <c r="F20" i="1"/>
  <c r="H20" i="1" s="1"/>
  <c r="G19" i="1"/>
  <c r="G18" i="1"/>
  <c r="G17" i="1"/>
  <c r="H25" i="1" l="1"/>
  <c r="H26" i="1"/>
  <c r="H22" i="1"/>
  <c r="H18" i="1"/>
  <c r="H30" i="1"/>
  <c r="H29" i="1"/>
  <c r="H17" i="1"/>
  <c r="H31" i="1" l="1"/>
  <c r="H3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<sst xmlns="http://schemas.openxmlformats.org/spreadsheetml/2006/main" count="795" uniqueCount="262">
  <si>
    <t>FACTURE</t>
  </si>
  <si>
    <t>Client</t>
  </si>
  <si>
    <t>Nom / Prénom</t>
  </si>
  <si>
    <t>Nom Prénom</t>
  </si>
  <si>
    <t>Nom entreprise</t>
  </si>
  <si>
    <t>Client SAS</t>
  </si>
  <si>
    <t>Adresse</t>
  </si>
  <si>
    <t>Rue, CP Ville</t>
  </si>
  <si>
    <t>À l'attention de</t>
  </si>
  <si>
    <t>Nom du contact</t>
  </si>
  <si>
    <t>SIRET</t>
  </si>
  <si>
    <t>123 456 789 00000</t>
  </si>
  <si>
    <t>Email / Tél.</t>
  </si>
  <si>
    <t>contact@exemple.fr / 06 00 00 00 00</t>
  </si>
  <si>
    <t>contact@client.fr / 04 00 00 00 00</t>
  </si>
  <si>
    <t>Site web</t>
  </si>
  <si>
    <t>www.votresite.fr</t>
  </si>
  <si>
    <t>Référence</t>
  </si>
  <si>
    <t>PO-2025-01</t>
  </si>
  <si>
    <t>Numéro</t>
  </si>
  <si>
    <t>2025-001</t>
  </si>
  <si>
    <t>Date d'émission</t>
  </si>
  <si>
    <t>01/09/2025</t>
  </si>
  <si>
    <t>Date de prestation</t>
  </si>
  <si>
    <t>Mode de paiement</t>
  </si>
  <si>
    <t>Franchise de TVA (art. 293B)</t>
  </si>
  <si>
    <t>OUI</t>
  </si>
  <si>
    <t>Taux TVA</t>
  </si>
  <si>
    <t>Article(s)</t>
  </si>
  <si>
    <t>Qté</t>
  </si>
  <si>
    <t>Remise</t>
  </si>
  <si>
    <t>Total HT</t>
  </si>
  <si>
    <t>TVA</t>
  </si>
  <si>
    <t>Total TTC</t>
  </si>
  <si>
    <t>Remplacement caméra</t>
  </si>
  <si>
    <t>Réparation écran iPhone 13 Pro</t>
  </si>
  <si>
    <t>Protection écran sur mesure</t>
  </si>
  <si>
    <t>Récapitulatif</t>
  </si>
  <si>
    <t>Sous-total HT</t>
  </si>
  <si>
    <t>TVA totale</t>
  </si>
  <si>
    <t>Acompte reçu</t>
  </si>
  <si>
    <t>Reste à payer</t>
  </si>
  <si>
    <t>Mentions légales</t>
  </si>
  <si>
    <t>TVA non applicable, art. 293B du CGI (si franchise de TVA cochée).</t>
  </si>
  <si>
    <t>Dispensé d’immatriculation en application de l’article L123-1-1 du code de commerce (si applicable).</t>
  </si>
  <si>
    <t>Conditions de paiement : 30 jours. Pénalités de retard : taux légal et indemnité forfaitaire pour frais de recouvrement de 40€.</t>
  </si>
  <si>
    <t>Catalogue</t>
  </si>
  <si>
    <t>Paiement</t>
  </si>
  <si>
    <t>Diagnostic panne</t>
  </si>
  <si>
    <t>Virement</t>
  </si>
  <si>
    <t>Carte</t>
  </si>
  <si>
    <t>Réparation batterie iPhone 13 Pro</t>
  </si>
  <si>
    <t>Espèces</t>
  </si>
  <si>
    <t>Chèque</t>
  </si>
  <si>
    <t>Remplacement connecteur de charge</t>
  </si>
  <si>
    <t>Remplacement haut-parleur</t>
  </si>
  <si>
    <t>Désoxydation / nettoyage carte</t>
  </si>
  <si>
    <t>Transfert de données</t>
  </si>
  <si>
    <t>DATE DE MISE A JOUR :</t>
  </si>
  <si>
    <t>CATEGORIE</t>
  </si>
  <si>
    <t>PRESTATION</t>
  </si>
  <si>
    <t>MODELE</t>
  </si>
  <si>
    <t>QUALITE</t>
  </si>
  <si>
    <t>DESIGNATION</t>
  </si>
  <si>
    <t>Écran</t>
  </si>
  <si>
    <t>Réparation Écran</t>
  </si>
  <si>
    <t>iPhone 11</t>
  </si>
  <si>
    <t>STANDARD</t>
  </si>
  <si>
    <t>Réparation Écran STANDARD iPhone 11</t>
  </si>
  <si>
    <t>PREMIUM</t>
  </si>
  <si>
    <t>Réparation Écran PREMIUM iPhone 11</t>
  </si>
  <si>
    <t>Batterie</t>
  </si>
  <si>
    <t>Remplacement Batterie</t>
  </si>
  <si>
    <t>ORIGINE</t>
  </si>
  <si>
    <t>Remplacement Batterie ORIGINE iPhone 11</t>
  </si>
  <si>
    <t>COMPATIBLE</t>
  </si>
  <si>
    <t>Remplacement Batterie COMPATIBLE iPhone 11</t>
  </si>
  <si>
    <t>Connectique</t>
  </si>
  <si>
    <t>Remplacement Connecteur de charge</t>
  </si>
  <si>
    <t>Remplacement Connecteur de charge  iPhone 11</t>
  </si>
  <si>
    <t>Caméra</t>
  </si>
  <si>
    <t>Remplacement Caméra arrière</t>
  </si>
  <si>
    <t>Remplacement Caméra arrière  iPhone 11</t>
  </si>
  <si>
    <t>Remplacement Caméra avant</t>
  </si>
  <si>
    <t>Remplacement Caméra avant  iPhone 11</t>
  </si>
  <si>
    <t>Audio</t>
  </si>
  <si>
    <t>Remplacement Haut-parleur</t>
  </si>
  <si>
    <t>Remplacement Haut-parleur  iPhone 11</t>
  </si>
  <si>
    <t>iPhone 12</t>
  </si>
  <si>
    <t>Réparation Écran STANDARD iPhone 12</t>
  </si>
  <si>
    <t>Réparation Écran PREMIUM iPhone 12</t>
  </si>
  <si>
    <t>Remplacement Batterie ORIGINE iPhone 12</t>
  </si>
  <si>
    <t>Remplacement Batterie COMPATIBLE iPhone 12</t>
  </si>
  <si>
    <t>Remplacement Connecteur de charge  iPhone 12</t>
  </si>
  <si>
    <t>Remplacement Caméra arrière  iPhone 12</t>
  </si>
  <si>
    <t>Remplacement Caméra avant  iPhone 12</t>
  </si>
  <si>
    <t>Remplacement Haut-parleur  iPhone 12</t>
  </si>
  <si>
    <t>iPhone 13</t>
  </si>
  <si>
    <t>Réparation Écran STANDARD iPhone 13</t>
  </si>
  <si>
    <t>Réparation Écran PREMIUM iPhone 13</t>
  </si>
  <si>
    <t>Remplacement Batterie ORIGINE iPhone 13</t>
  </si>
  <si>
    <t>Remplacement Batterie COMPATIBLE iPhone 13</t>
  </si>
  <si>
    <t>Remplacement Connecteur de charge  iPhone 13</t>
  </si>
  <si>
    <t>Remplacement Caméra arrière  iPhone 13</t>
  </si>
  <si>
    <t>Remplacement Caméra avant  iPhone 13</t>
  </si>
  <si>
    <t>Remplacement Haut-parleur  iPhone 13</t>
  </si>
  <si>
    <t>iPhone 14</t>
  </si>
  <si>
    <t>Réparation Écran STANDARD iPhone 14</t>
  </si>
  <si>
    <t>Réparation Écran PREMIUM iPhone 14</t>
  </si>
  <si>
    <t>Remplacement Batterie ORIGINE iPhone 14</t>
  </si>
  <si>
    <t>Remplacement Batterie COMPATIBLE iPhone 14</t>
  </si>
  <si>
    <t>Remplacement Connecteur de charge  iPhone 14</t>
  </si>
  <si>
    <t>Remplacement Caméra arrière  iPhone 14</t>
  </si>
  <si>
    <t>Remplacement Caméra avant  iPhone 14</t>
  </si>
  <si>
    <t>Remplacement Haut-parleur  iPhone 14</t>
  </si>
  <si>
    <t>iPhone 15</t>
  </si>
  <si>
    <t>Réparation Écran STANDARD iPhone 15</t>
  </si>
  <si>
    <t>Réparation Écran PREMIUM iPhone 15</t>
  </si>
  <si>
    <t>Remplacement Batterie ORIGINE iPhone 15</t>
  </si>
  <si>
    <t>Remplacement Batterie COMPATIBLE iPhone 15</t>
  </si>
  <si>
    <t>Remplacement Connecteur de charge  iPhone 15</t>
  </si>
  <si>
    <t>Remplacement Caméra arrière  iPhone 15</t>
  </si>
  <si>
    <t>Remplacement Caméra avant  iPhone 15</t>
  </si>
  <si>
    <t>Remplacement Haut-parleur  iPhone 15</t>
  </si>
  <si>
    <t>Samsung Galaxy S22</t>
  </si>
  <si>
    <t>Réparation Écran STANDARD Samsung Galaxy S22</t>
  </si>
  <si>
    <t>Réparation Écran PREMIUM Samsung Galaxy S22</t>
  </si>
  <si>
    <t>Remplacement Batterie ORIGINE Samsung Galaxy S22</t>
  </si>
  <si>
    <t>Remplacement Batterie COMPATIBLE Samsung Galaxy S22</t>
  </si>
  <si>
    <t>Remplacement Connecteur de charge  Samsung Galaxy S22</t>
  </si>
  <si>
    <t>Remplacement Caméra arrière  Samsung Galaxy S22</t>
  </si>
  <si>
    <t>Remplacement Caméra avant  Samsung Galaxy S22</t>
  </si>
  <si>
    <t>Remplacement Haut-parleur  Samsung Galaxy S22</t>
  </si>
  <si>
    <t>Samsung Galaxy S23</t>
  </si>
  <si>
    <t>Réparation Écran STANDARD Samsung Galaxy S23</t>
  </si>
  <si>
    <t>Réparation Écran PREMIUM Samsung Galaxy S23</t>
  </si>
  <si>
    <t>Remplacement Batterie ORIGINE Samsung Galaxy S23</t>
  </si>
  <si>
    <t>Remplacement Batterie COMPATIBLE Samsung Galaxy S23</t>
  </si>
  <si>
    <t>Remplacement Connecteur de charge  Samsung Galaxy S23</t>
  </si>
  <si>
    <t>Remplacement Caméra arrière  Samsung Galaxy S23</t>
  </si>
  <si>
    <t>Remplacement Caméra avant  Samsung Galaxy S23</t>
  </si>
  <si>
    <t>Remplacement Haut-parleur  Samsung Galaxy S23</t>
  </si>
  <si>
    <t>Samsung Galaxy S24</t>
  </si>
  <si>
    <t>Réparation Écran STANDARD Samsung Galaxy S24</t>
  </si>
  <si>
    <t>Réparation Écran PREMIUM Samsung Galaxy S24</t>
  </si>
  <si>
    <t>Remplacement Batterie ORIGINE Samsung Galaxy S24</t>
  </si>
  <si>
    <t>Remplacement Batterie COMPATIBLE Samsung Galaxy S24</t>
  </si>
  <si>
    <t>Remplacement Connecteur de charge  Samsung Galaxy S24</t>
  </si>
  <si>
    <t>Remplacement Caméra arrière  Samsung Galaxy S24</t>
  </si>
  <si>
    <t>Remplacement Caméra avant  Samsung Galaxy S24</t>
  </si>
  <si>
    <t>Remplacement Haut-parleur  Samsung Galaxy S24</t>
  </si>
  <si>
    <t>Samsung Galaxy A15</t>
  </si>
  <si>
    <t>Réparation Écran STANDARD Samsung Galaxy A15</t>
  </si>
  <si>
    <t>Réparation Écran PREMIUM Samsung Galaxy A15</t>
  </si>
  <si>
    <t>Remplacement Batterie ORIGINE Samsung Galaxy A15</t>
  </si>
  <si>
    <t>Remplacement Batterie COMPATIBLE Samsung Galaxy A15</t>
  </si>
  <si>
    <t>Remplacement Connecteur de charge  Samsung Galaxy A15</t>
  </si>
  <si>
    <t>Remplacement Caméra arrière  Samsung Galaxy A15</t>
  </si>
  <si>
    <t>Remplacement Caméra avant  Samsung Galaxy A15</t>
  </si>
  <si>
    <t>Remplacement Haut-parleur  Samsung Galaxy A15</t>
  </si>
  <si>
    <t>Samsung Galaxy A54</t>
  </si>
  <si>
    <t>Réparation Écran STANDARD Samsung Galaxy A54</t>
  </si>
  <si>
    <t>Réparation Écran PREMIUM Samsung Galaxy A54</t>
  </si>
  <si>
    <t>Remplacement Batterie ORIGINE Samsung Galaxy A54</t>
  </si>
  <si>
    <t>Remplacement Batterie COMPATIBLE Samsung Galaxy A54</t>
  </si>
  <si>
    <t>Remplacement Connecteur de charge  Samsung Galaxy A54</t>
  </si>
  <si>
    <t>Remplacement Caméra arrière  Samsung Galaxy A54</t>
  </si>
  <si>
    <t>Remplacement Caméra avant  Samsung Galaxy A54</t>
  </si>
  <si>
    <t>Remplacement Haut-parleur  Samsung Galaxy A54</t>
  </si>
  <si>
    <t>Google Pixel 7</t>
  </si>
  <si>
    <t>Réparation Écran STANDARD Google Pixel 7</t>
  </si>
  <si>
    <t>Réparation Écran PREMIUM Google Pixel 7</t>
  </si>
  <si>
    <t>Remplacement Batterie ORIGINE Google Pixel 7</t>
  </si>
  <si>
    <t>Remplacement Batterie COMPATIBLE Google Pixel 7</t>
  </si>
  <si>
    <t>Remplacement Connecteur de charge  Google Pixel 7</t>
  </si>
  <si>
    <t>Remplacement Caméra arrière  Google Pixel 7</t>
  </si>
  <si>
    <t>Remplacement Caméra avant  Google Pixel 7</t>
  </si>
  <si>
    <t>Remplacement Haut-parleur  Google Pixel 7</t>
  </si>
  <si>
    <t>Google Pixel 8</t>
  </si>
  <si>
    <t>Réparation Écran STANDARD Google Pixel 8</t>
  </si>
  <si>
    <t>Réparation Écran PREMIUM Google Pixel 8</t>
  </si>
  <si>
    <t>Remplacement Batterie ORIGINE Google Pixel 8</t>
  </si>
  <si>
    <t>Remplacement Batterie COMPATIBLE Google Pixel 8</t>
  </si>
  <si>
    <t>Remplacement Connecteur de charge  Google Pixel 8</t>
  </si>
  <si>
    <t>Remplacement Caméra arrière  Google Pixel 8</t>
  </si>
  <si>
    <t>Remplacement Caméra avant  Google Pixel 8</t>
  </si>
  <si>
    <t>Remplacement Haut-parleur  Google Pixel 8</t>
  </si>
  <si>
    <t>Google Pixel 9</t>
  </si>
  <si>
    <t>Réparation Écran STANDARD Google Pixel 9</t>
  </si>
  <si>
    <t>Réparation Écran PREMIUM Google Pixel 9</t>
  </si>
  <si>
    <t>Remplacement Batterie ORIGINE Google Pixel 9</t>
  </si>
  <si>
    <t>Remplacement Batterie COMPATIBLE Google Pixel 9</t>
  </si>
  <si>
    <t>Remplacement Connecteur de charge  Google Pixel 9</t>
  </si>
  <si>
    <t>Remplacement Caméra arrière  Google Pixel 9</t>
  </si>
  <si>
    <t>Remplacement Caméra avant  Google Pixel 9</t>
  </si>
  <si>
    <t>Remplacement Haut-parleur  Google Pixel 9</t>
  </si>
  <si>
    <t>Xiaomi Redmi Note 12</t>
  </si>
  <si>
    <t>Réparation Écran STANDARD Xiaomi Redmi Note 12</t>
  </si>
  <si>
    <t>Réparation Écran PREMIUM Xiaomi Redmi Note 12</t>
  </si>
  <si>
    <t>Remplacement Batterie ORIGINE Xiaomi Redmi Note 12</t>
  </si>
  <si>
    <t>Remplacement Batterie COMPATIBLE Xiaomi Redmi Note 12</t>
  </si>
  <si>
    <t>Remplacement Connecteur de charge  Xiaomi Redmi Note 12</t>
  </si>
  <si>
    <t>Remplacement Caméra arrière  Xiaomi Redmi Note 12</t>
  </si>
  <si>
    <t>Remplacement Caméra avant  Xiaomi Redmi Note 12</t>
  </si>
  <si>
    <t>Remplacement Haut-parleur  Xiaomi Redmi Note 12</t>
  </si>
  <si>
    <t>Xiaomi Redmi Note 13</t>
  </si>
  <si>
    <t>Réparation Écran STANDARD Xiaomi Redmi Note 13</t>
  </si>
  <si>
    <t>Réparation Écran PREMIUM Xiaomi Redmi Note 13</t>
  </si>
  <si>
    <t>Remplacement Batterie ORIGINE Xiaomi Redmi Note 13</t>
  </si>
  <si>
    <t>Remplacement Batterie COMPATIBLE Xiaomi Redmi Note 13</t>
  </si>
  <si>
    <t>Remplacement Connecteur de charge  Xiaomi Redmi Note 13</t>
  </si>
  <si>
    <t>Remplacement Caméra arrière  Xiaomi Redmi Note 13</t>
  </si>
  <si>
    <t>Remplacement Caméra avant  Xiaomi Redmi Note 13</t>
  </si>
  <si>
    <t>Remplacement Haut-parleur  Xiaomi Redmi Note 13</t>
  </si>
  <si>
    <t>Oppo Find X5</t>
  </si>
  <si>
    <t>Réparation Écran STANDARD Oppo Find X5</t>
  </si>
  <si>
    <t>Réparation Écran PREMIUM Oppo Find X5</t>
  </si>
  <si>
    <t>Remplacement Batterie ORIGINE Oppo Find X5</t>
  </si>
  <si>
    <t>Remplacement Batterie COMPATIBLE Oppo Find X5</t>
  </si>
  <si>
    <t>Remplacement Connecteur de charge  Oppo Find X5</t>
  </si>
  <si>
    <t>Remplacement Caméra arrière  Oppo Find X5</t>
  </si>
  <si>
    <t>Remplacement Caméra avant  Oppo Find X5</t>
  </si>
  <si>
    <t>Remplacement Haut-parleur  Oppo Find X5</t>
  </si>
  <si>
    <t>Oppo Find X6</t>
  </si>
  <si>
    <t>Réparation Écran STANDARD Oppo Find X6</t>
  </si>
  <si>
    <t>Réparation Écran PREMIUM Oppo Find X6</t>
  </si>
  <si>
    <t>Remplacement Batterie ORIGINE Oppo Find X6</t>
  </si>
  <si>
    <t>Remplacement Batterie COMPATIBLE Oppo Find X6</t>
  </si>
  <si>
    <t>Remplacement Connecteur de charge  Oppo Find X6</t>
  </si>
  <si>
    <t>Remplacement Caméra arrière  Oppo Find X6</t>
  </si>
  <si>
    <t>Remplacement Caméra avant  Oppo Find X6</t>
  </si>
  <si>
    <t>Remplacement Haut-parleur  Oppo Find X6</t>
  </si>
  <si>
    <t>Oppo Find X7</t>
  </si>
  <si>
    <t>Réparation Écran STANDARD Oppo Find X7</t>
  </si>
  <si>
    <t>Réparation Écran PREMIUM Oppo Find X7</t>
  </si>
  <si>
    <t>Remplacement Batterie ORIGINE Oppo Find X7</t>
  </si>
  <si>
    <t>Remplacement Batterie COMPATIBLE Oppo Find X7</t>
  </si>
  <si>
    <t>Remplacement Connecteur de charge  Oppo Find X7</t>
  </si>
  <si>
    <t>Remplacement Caméra arrière  Oppo Find X7</t>
  </si>
  <si>
    <t>Remplacement Caméra avant  Oppo Find X7</t>
  </si>
  <si>
    <t>Remplacement Haut-parleur  Oppo Find X7</t>
  </si>
  <si>
    <t>Honor Magic 5</t>
  </si>
  <si>
    <t>Réparation Écran STANDARD Honor Magic 5</t>
  </si>
  <si>
    <t>Réparation Écran PREMIUM Honor Magic 5</t>
  </si>
  <si>
    <t>Remplacement Batterie ORIGINE Honor Magic 5</t>
  </si>
  <si>
    <t>Remplacement Batterie COMPATIBLE Honor Magic 5</t>
  </si>
  <si>
    <t>Remplacement Connecteur de charge  Honor Magic 5</t>
  </si>
  <si>
    <t>Remplacement Caméra arrière  Honor Magic 5</t>
  </si>
  <si>
    <t>Remplacement Caméra avant  Honor Magic 5</t>
  </si>
  <si>
    <t>Remplacement Haut-parleur  Honor Magic 5</t>
  </si>
  <si>
    <t>Honor Magic 6</t>
  </si>
  <si>
    <t>Réparation Écran STANDARD Honor Magic 6</t>
  </si>
  <si>
    <t>Réparation Écran PREMIUM Honor Magic 6</t>
  </si>
  <si>
    <t>Remplacement Batterie ORIGINE Honor Magic 6</t>
  </si>
  <si>
    <t>Remplacement Batterie COMPATIBLE Honor Magic 6</t>
  </si>
  <si>
    <t>Remplacement Connecteur de charge  Honor Magic 6</t>
  </si>
  <si>
    <t>Remplacement Caméra arrière  Honor Magic 6</t>
  </si>
  <si>
    <t>Remplacement Caméra avant  Honor Magic 6</t>
  </si>
  <si>
    <t>Remplacement Haut-parleur  Honor Magic 6</t>
  </si>
  <si>
    <t>TARIF PUBLIC TTC</t>
  </si>
  <si>
    <t>Prix</t>
  </si>
  <si>
    <t>REPAIR MY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</si>
</sst>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\ #,##0.00"/>
    <numFmt numFmtId="166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8"/>
      <color rgb="FFFFFFFF"/>
      <name val="Calibri"/>
    </font>
    <font>
      <b/>
      <sz val="11"/>
      <name val="Calibri"/>
    </font>
    <font>
      <b/>
      <sz val="11"/>
      <color rgb="FF000000"/>
      <name val="Calibri"/>
    </font>
    <font>
      <b/>
      <sz val="12"/>
      <color rgb="FFFFFFFF"/>
      <name val="Calibri"/>
    </font>
    <font>
      <sz val="9"/>
      <color rgb="FF666666"/>
      <name val="Calibri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rgb="FFF4EFEA"/>
      </patternFill>
    </fill>
    <fill>
      <patternFill patternType="solid">
        <fgColor rgb="FFEFEFEF"/>
      </patternFill>
    </fill>
    <fill>
      <patternFill patternType="solid">
        <fgColor theme="3"/>
        <bgColor indexed="64"/>
      </patternFill>
    </fill>
    <fill>
      <patternFill patternType="solid">
        <fgColor theme="5"/>
        <bgColor theme="5"/>
      </patternFill>
    </fill>
  </fills>
  <borders count="9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/>
    <xf numFmtId="0" fontId="3" fillId="0" borderId="0" xfId="0" applyFont="1"/>
    <xf numFmtId="9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9" fontId="0" fillId="4" borderId="1" xfId="0" applyNumberFormat="1" applyFill="1" applyBorder="1"/>
    <xf numFmtId="164" fontId="0" fillId="0" borderId="0" xfId="0" applyNumberFormat="1"/>
    <xf numFmtId="14" fontId="0" fillId="0" borderId="0" xfId="0" applyNumberFormat="1"/>
    <xf numFmtId="0" fontId="1" fillId="5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/>
    <xf numFmtId="0" fontId="0" fillId="0" borderId="4" xfId="0" applyBorder="1"/>
    <xf numFmtId="0" fontId="0" fillId="4" borderId="1" xfId="0" applyFill="1" applyBorder="1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3" borderId="5" xfId="0" applyFill="1" applyBorder="1"/>
    <xf numFmtId="0" fontId="0" fillId="0" borderId="2" xfId="0" applyBorder="1"/>
    <xf numFmtId="166" fontId="0" fillId="0" borderId="0" xfId="0" applyNumberFormat="1"/>
    <xf numFmtId="166" fontId="6" fillId="6" borderId="6" xfId="0" applyNumberFormat="1" applyFont="1" applyFill="1" applyBorder="1"/>
    <xf numFmtId="166" fontId="0" fillId="0" borderId="7" xfId="0" applyNumberFormat="1" applyBorder="1"/>
    <xf numFmtId="0" fontId="0" fillId="0" borderId="0" xfId="0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ctur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cture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2" displayName="Tableau2" ref="A4:E164" totalsRowShown="0">
  <autoFilter ref="A4:E164" xr:uid="{00000000-000C-0000-FFFF-FFFF00000000}"/>
  <tableColumns count="5">
    <tableColumn id="1" xr3:uid="{00000000-0010-0000-0000-000001000000}" name="CATEGORIE"/>
    <tableColumn id="2" xr3:uid="{00000000-0010-0000-0000-000002000000}" name="PRESTATION"/>
    <tableColumn id="3" xr3:uid="{00000000-0010-0000-0000-000003000000}" name="MODELE"/>
    <tableColumn id="4" xr3:uid="{00000000-0010-0000-0000-000004000000}" name="QUALITE"/>
    <tableColumn id="5" xr3:uid="{00000000-0010-0000-0000-000005000000}" name="DESIGNA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tabSelected="1" workbookViewId="0">
      <selection activeCell="L18" sqref="L18"/>
    </sheetView>
  </sheetViews>
  <sheetFormatPr baseColWidth="10" defaultColWidth="9.140625" defaultRowHeight="15" x14ac:dyDescent="0.25"/>
  <cols>
    <col min="1" max="1" width="24.42578125" customWidth="1"/>
    <col min="2" max="2" width="24.28515625" customWidth="1"/>
    <col min="3" max="3" width="11.7109375" customWidth="1"/>
    <col min="4" max="4" width="9" customWidth="1"/>
    <col min="5" max="5" width="10" customWidth="1"/>
    <col min="6" max="6" width="9.85546875" customWidth="1"/>
    <col min="7" max="7" width="9.42578125" customWidth="1"/>
    <col min="8" max="8" width="12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02" customHeight="1" x14ac:dyDescent="0.25">
      <c r="A2" s="20"/>
      <c r="B2" s="14"/>
      <c r="C2" s="14"/>
      <c r="D2" s="14"/>
      <c r="E2" s="14"/>
      <c r="F2" s="14"/>
      <c r="G2" s="14"/>
      <c r="H2" s="14"/>
    </row>
    <row r="3" spans="1:8" ht="31.5" customHeight="1" x14ac:dyDescent="0.25">
      <c r="A3" s="35" t="s">
        <v>261</v>
      </c>
      <c r="B3" s="36"/>
      <c r="C3" s="36"/>
      <c r="D3" s="36"/>
      <c r="E3" s="37" t="s">
        <v>1</v>
      </c>
      <c r="F3" s="37"/>
      <c r="G3" s="37"/>
      <c r="H3" s="37"/>
    </row>
    <row r="4" spans="1:8" x14ac:dyDescent="0.25">
      <c r="A4" s="1" t="s">
        <v>2</v>
      </c>
      <c r="B4" s="21" t="s">
        <v>3</v>
      </c>
      <c r="C4" s="22"/>
      <c r="D4" s="29"/>
      <c r="E4" s="30" t="s">
        <v>4</v>
      </c>
      <c r="F4" s="31"/>
      <c r="G4" s="32" t="s">
        <v>5</v>
      </c>
      <c r="H4" s="33"/>
    </row>
    <row r="5" spans="1:8" x14ac:dyDescent="0.25">
      <c r="A5" s="1" t="s">
        <v>6</v>
      </c>
      <c r="B5" s="21" t="s">
        <v>7</v>
      </c>
      <c r="C5" s="22"/>
      <c r="D5" s="29"/>
      <c r="E5" s="30" t="s">
        <v>8</v>
      </c>
      <c r="F5" s="31"/>
      <c r="G5" s="32" t="s">
        <v>9</v>
      </c>
      <c r="H5" s="33"/>
    </row>
    <row r="6" spans="1:8" x14ac:dyDescent="0.25">
      <c r="A6" s="1" t="s">
        <v>10</v>
      </c>
      <c r="B6" s="21" t="s">
        <v>11</v>
      </c>
      <c r="C6" s="22"/>
      <c r="D6" s="29"/>
      <c r="E6" s="30" t="s">
        <v>6</v>
      </c>
      <c r="F6" s="31"/>
      <c r="G6" s="32" t="s">
        <v>7</v>
      </c>
      <c r="H6" s="33"/>
    </row>
    <row r="7" spans="1:8" x14ac:dyDescent="0.25">
      <c r="A7" s="1" t="s">
        <v>12</v>
      </c>
      <c r="B7" s="21" t="s">
        <v>13</v>
      </c>
      <c r="C7" s="22"/>
      <c r="D7" s="29"/>
      <c r="E7" s="30" t="s">
        <v>12</v>
      </c>
      <c r="F7" s="31"/>
      <c r="G7" s="32" t="s">
        <v>14</v>
      </c>
      <c r="H7" s="33"/>
    </row>
    <row r="8" spans="1:8" x14ac:dyDescent="0.25">
      <c r="A8" s="1" t="s">
        <v>15</v>
      </c>
      <c r="B8" s="21" t="s">
        <v>16</v>
      </c>
      <c r="C8" s="22"/>
      <c r="D8" s="29"/>
      <c r="E8" s="30" t="s">
        <v>17</v>
      </c>
      <c r="F8" s="31"/>
      <c r="G8" s="32" t="s">
        <v>18</v>
      </c>
      <c r="H8" s="33"/>
    </row>
    <row r="10" spans="1:8" x14ac:dyDescent="0.25">
      <c r="A10" t="s">
        <v>19</v>
      </c>
      <c r="B10" t="s">
        <v>20</v>
      </c>
      <c r="E10" t="s">
        <v>21</v>
      </c>
      <c r="G10" s="34" t="s">
        <v>22</v>
      </c>
      <c r="H10" s="34"/>
    </row>
    <row r="11" spans="1:8" x14ac:dyDescent="0.25">
      <c r="A11" t="s">
        <v>23</v>
      </c>
      <c r="B11" t="s">
        <v>22</v>
      </c>
      <c r="E11" t="s">
        <v>24</v>
      </c>
      <c r="G11" s="34"/>
      <c r="H11" s="34"/>
    </row>
    <row r="12" spans="1:8" x14ac:dyDescent="0.25">
      <c r="C12" t="str" cm="1">
        <f t="array" ref="C12">IFERROR(_xlfn._xlws.FILTER('Base de donnée'!$E:$E,ISNUMBER(SEARCH([1]Facture!$C$12,'Base de donnée'!$E:$E))),"")</f>
        <v/>
      </c>
    </row>
    <row r="13" spans="1:8" x14ac:dyDescent="0.25">
      <c r="A13" s="2" t="s">
        <v>25</v>
      </c>
      <c r="B13" s="2"/>
      <c r="C13" t="s">
        <v>26</v>
      </c>
      <c r="E13" s="2" t="s">
        <v>27</v>
      </c>
      <c r="F13" s="3">
        <v>0.2</v>
      </c>
    </row>
    <row r="16" spans="1:8" ht="15.75" customHeight="1" x14ac:dyDescent="0.25">
      <c r="A16" s="19" t="s">
        <v>28</v>
      </c>
      <c r="B16" s="16"/>
      <c r="C16" s="4" t="s">
        <v>260</v>
      </c>
      <c r="D16" s="4" t="s">
        <v>29</v>
      </c>
      <c r="E16" s="4" t="s">
        <v>30</v>
      </c>
      <c r="F16" s="4" t="s">
        <v>31</v>
      </c>
      <c r="G16" s="4" t="s">
        <v>32</v>
      </c>
      <c r="H16" s="4" t="s">
        <v>33</v>
      </c>
    </row>
    <row r="17" spans="1:8" x14ac:dyDescent="0.25">
      <c r="A17" s="18" t="s">
        <v>91</v>
      </c>
      <c r="B17" s="16"/>
      <c r="C17" s="6">
        <f>IF(A17="","",_xlfn.XLOOKUP(A17,'Base de donnée'!$E:$E,'Base de donnée'!$F:$F,""))</f>
        <v>69</v>
      </c>
      <c r="D17" s="5">
        <v>1</v>
      </c>
      <c r="E17" s="7">
        <v>0</v>
      </c>
      <c r="F17" s="6">
        <f t="shared" ref="F17:F26" si="0">IFERROR(C17*D17*(1-E17),0)</f>
        <v>69</v>
      </c>
      <c r="G17" s="6">
        <f t="shared" ref="G17:G26" si="1">IF(UPPER($C$13)="OUI",0,F17*$F$13)</f>
        <v>0</v>
      </c>
      <c r="H17" s="6">
        <f t="shared" ref="H17:H26" si="2">F17+G17</f>
        <v>69</v>
      </c>
    </row>
    <row r="18" spans="1:8" x14ac:dyDescent="0.25">
      <c r="A18" s="17" t="s">
        <v>233</v>
      </c>
      <c r="B18" s="16"/>
      <c r="C18" s="6">
        <f>IF(A18="","",_xlfn.XLOOKUP(A18,'Base de donnée'!$E:$E,'Base de donnée'!$F:$F,""))</f>
        <v>139</v>
      </c>
      <c r="D18" s="8">
        <v>1</v>
      </c>
      <c r="E18" s="10">
        <v>0.2</v>
      </c>
      <c r="F18" s="9">
        <f t="shared" si="0"/>
        <v>111.2</v>
      </c>
      <c r="G18" s="9">
        <f t="shared" si="1"/>
        <v>0</v>
      </c>
      <c r="H18" s="9">
        <f t="shared" si="2"/>
        <v>111.2</v>
      </c>
    </row>
    <row r="19" spans="1:8" x14ac:dyDescent="0.25">
      <c r="A19" s="18" t="s">
        <v>92</v>
      </c>
      <c r="B19" s="16"/>
      <c r="C19" s="6">
        <f>IF(A19="","",_xlfn.XLOOKUP(A19,'Base de donnée'!$E:$E,'Base de donnée'!$F:$F,""))</f>
        <v>59</v>
      </c>
      <c r="D19" s="5">
        <v>1</v>
      </c>
      <c r="E19" s="7">
        <v>0</v>
      </c>
      <c r="F19" s="6">
        <f t="shared" si="0"/>
        <v>59</v>
      </c>
      <c r="G19" s="6">
        <f t="shared" si="1"/>
        <v>0</v>
      </c>
      <c r="H19" s="6">
        <f t="shared" si="2"/>
        <v>59</v>
      </c>
    </row>
    <row r="20" spans="1:8" x14ac:dyDescent="0.25">
      <c r="A20" s="17"/>
      <c r="B20" s="16"/>
      <c r="C20" s="6" t="str">
        <f>IF(A20="","",_xlfn.XLOOKUP(A20,'Base de donnée'!$E:$E,'Base de donnée'!$F:$F,""))</f>
        <v/>
      </c>
      <c r="D20" s="8">
        <v>1</v>
      </c>
      <c r="E20" s="10">
        <v>0</v>
      </c>
      <c r="F20" s="9">
        <f t="shared" si="0"/>
        <v>0</v>
      </c>
      <c r="G20" s="9">
        <f t="shared" si="1"/>
        <v>0</v>
      </c>
      <c r="H20" s="9">
        <f t="shared" si="2"/>
        <v>0</v>
      </c>
    </row>
    <row r="21" spans="1:8" x14ac:dyDescent="0.25">
      <c r="A21" s="18"/>
      <c r="B21" s="16"/>
      <c r="C21" s="6" t="str">
        <f>IF(A21="","",_xlfn.XLOOKUP(A21,'Base de donnée'!$E:$E,'Base de donnée'!$F:$F,""))</f>
        <v/>
      </c>
      <c r="D21" s="5">
        <v>1</v>
      </c>
      <c r="E21" s="7">
        <v>0</v>
      </c>
      <c r="F21" s="6">
        <f t="shared" si="0"/>
        <v>0</v>
      </c>
      <c r="G21" s="6">
        <f t="shared" si="1"/>
        <v>0</v>
      </c>
      <c r="H21" s="6">
        <f t="shared" si="2"/>
        <v>0</v>
      </c>
    </row>
    <row r="22" spans="1:8" x14ac:dyDescent="0.25">
      <c r="A22" s="17"/>
      <c r="B22" s="16"/>
      <c r="C22" s="6" t="str">
        <f>IF(A22="","",_xlfn.XLOOKUP(A22,'Base de donnée'!$E:$E,'Base de donnée'!$F:$F,""))</f>
        <v/>
      </c>
      <c r="D22" s="8">
        <v>1</v>
      </c>
      <c r="E22" s="10">
        <v>0</v>
      </c>
      <c r="F22" s="9">
        <f t="shared" si="0"/>
        <v>0</v>
      </c>
      <c r="G22" s="9">
        <f t="shared" si="1"/>
        <v>0</v>
      </c>
      <c r="H22" s="9">
        <f t="shared" si="2"/>
        <v>0</v>
      </c>
    </row>
    <row r="23" spans="1:8" x14ac:dyDescent="0.25">
      <c r="A23" s="18"/>
      <c r="B23" s="16"/>
      <c r="C23" s="6" t="str">
        <f>IF(A23="","",_xlfn.XLOOKUP(A23,'Base de donnée'!$E:$E,'Base de donnée'!$F:$F,""))</f>
        <v/>
      </c>
      <c r="D23" s="5">
        <v>1</v>
      </c>
      <c r="E23" s="7">
        <v>0</v>
      </c>
      <c r="F23" s="6">
        <f t="shared" si="0"/>
        <v>0</v>
      </c>
      <c r="G23" s="6">
        <f t="shared" si="1"/>
        <v>0</v>
      </c>
      <c r="H23" s="6">
        <f t="shared" si="2"/>
        <v>0</v>
      </c>
    </row>
    <row r="24" spans="1:8" x14ac:dyDescent="0.25">
      <c r="A24" s="17"/>
      <c r="B24" s="16"/>
      <c r="C24" s="6" t="str">
        <f>IF(A24="","",_xlfn.XLOOKUP(A24,'Base de donnée'!$E:$E,'Base de donnée'!$F:$F,""))</f>
        <v/>
      </c>
      <c r="D24" s="8">
        <v>1</v>
      </c>
      <c r="E24" s="10">
        <v>0</v>
      </c>
      <c r="F24" s="9">
        <f t="shared" si="0"/>
        <v>0</v>
      </c>
      <c r="G24" s="9">
        <f t="shared" si="1"/>
        <v>0</v>
      </c>
      <c r="H24" s="9">
        <f t="shared" si="2"/>
        <v>0</v>
      </c>
    </row>
    <row r="25" spans="1:8" x14ac:dyDescent="0.25">
      <c r="A25" s="18"/>
      <c r="B25" s="16"/>
      <c r="C25" s="6" t="str">
        <f>IF(A25="","",_xlfn.XLOOKUP(A25,'Base de donnée'!$E:$E,'Base de donnée'!$F:$F,""))</f>
        <v/>
      </c>
      <c r="D25" s="5">
        <v>1</v>
      </c>
      <c r="E25" s="7">
        <v>0</v>
      </c>
      <c r="F25" s="6">
        <f t="shared" si="0"/>
        <v>0</v>
      </c>
      <c r="G25" s="6">
        <f t="shared" si="1"/>
        <v>0</v>
      </c>
      <c r="H25" s="6">
        <f t="shared" si="2"/>
        <v>0</v>
      </c>
    </row>
    <row r="26" spans="1:8" x14ac:dyDescent="0.25">
      <c r="A26" s="17"/>
      <c r="B26" s="16"/>
      <c r="C26" s="6" t="str">
        <f>IF(A26="","",_xlfn.XLOOKUP(A26,'Base de donnée'!$E:$E,'Base de donnée'!$F:$F,""))</f>
        <v/>
      </c>
      <c r="D26" s="8">
        <v>1</v>
      </c>
      <c r="E26" s="10">
        <v>0</v>
      </c>
      <c r="F26" s="9">
        <f t="shared" si="0"/>
        <v>0</v>
      </c>
      <c r="G26" s="9">
        <f t="shared" si="1"/>
        <v>0</v>
      </c>
      <c r="H26" s="9">
        <f t="shared" si="2"/>
        <v>0</v>
      </c>
    </row>
    <row r="28" spans="1:8" x14ac:dyDescent="0.25">
      <c r="F28" s="27" t="s">
        <v>37</v>
      </c>
      <c r="G28" s="27"/>
      <c r="H28" s="28"/>
    </row>
    <row r="29" spans="1:8" x14ac:dyDescent="0.25">
      <c r="F29" s="26" t="s">
        <v>38</v>
      </c>
      <c r="G29" s="22"/>
      <c r="H29" s="6">
        <f>SUM(F17:F26)</f>
        <v>239.2</v>
      </c>
    </row>
    <row r="30" spans="1:8" x14ac:dyDescent="0.25">
      <c r="F30" s="26" t="s">
        <v>39</v>
      </c>
      <c r="G30" s="22"/>
      <c r="H30" s="6">
        <f>SUM(G17:G26)</f>
        <v>0</v>
      </c>
    </row>
    <row r="31" spans="1:8" x14ac:dyDescent="0.25">
      <c r="F31" s="26" t="s">
        <v>33</v>
      </c>
      <c r="G31" s="22"/>
      <c r="H31" s="6">
        <f>SUM(H17:H26)</f>
        <v>239.2</v>
      </c>
    </row>
    <row r="32" spans="1:8" x14ac:dyDescent="0.25">
      <c r="F32" s="26" t="s">
        <v>40</v>
      </c>
      <c r="G32" s="22"/>
      <c r="H32" s="6">
        <v>0</v>
      </c>
    </row>
    <row r="33" spans="1:8" x14ac:dyDescent="0.25">
      <c r="F33" s="14" t="s">
        <v>41</v>
      </c>
      <c r="G33" s="14"/>
      <c r="H33" s="11">
        <f>H31-H32</f>
        <v>239.2</v>
      </c>
    </row>
    <row r="34" spans="1:8" ht="111.75" customHeight="1" x14ac:dyDescent="0.25"/>
    <row r="35" spans="1:8" x14ac:dyDescent="0.25">
      <c r="A35" s="15" t="s">
        <v>42</v>
      </c>
      <c r="B35" s="14"/>
      <c r="C35" s="14"/>
      <c r="D35" s="14"/>
      <c r="E35" s="14"/>
      <c r="F35" s="14"/>
      <c r="G35" s="14"/>
      <c r="H35" s="14"/>
    </row>
    <row r="36" spans="1:8" x14ac:dyDescent="0.25">
      <c r="A36" s="14" t="s">
        <v>43</v>
      </c>
      <c r="B36" s="14"/>
      <c r="C36" s="14"/>
      <c r="D36" s="14"/>
      <c r="E36" s="14"/>
      <c r="F36" s="14"/>
      <c r="G36" s="14"/>
      <c r="H36" s="14"/>
    </row>
    <row r="37" spans="1:8" x14ac:dyDescent="0.25">
      <c r="A37" s="14" t="s">
        <v>44</v>
      </c>
      <c r="B37" s="14"/>
      <c r="C37" s="14"/>
      <c r="D37" s="14"/>
      <c r="E37" s="14"/>
      <c r="F37" s="14"/>
      <c r="G37" s="14"/>
      <c r="H37" s="14"/>
    </row>
    <row r="38" spans="1:8" x14ac:dyDescent="0.25">
      <c r="A38" s="14" t="s">
        <v>45</v>
      </c>
      <c r="B38" s="14"/>
      <c r="C38" s="14"/>
      <c r="D38" s="14"/>
      <c r="E38" s="14"/>
      <c r="F38" s="14"/>
      <c r="G38" s="14"/>
      <c r="H38" s="14"/>
    </row>
  </sheetData>
  <mergeCells count="42">
    <mergeCell ref="G10:H10"/>
    <mergeCell ref="G11:H11"/>
    <mergeCell ref="E3:H3"/>
    <mergeCell ref="E5:F5"/>
    <mergeCell ref="E6:F6"/>
    <mergeCell ref="E7:F7"/>
    <mergeCell ref="E8:F8"/>
    <mergeCell ref="G4:H4"/>
    <mergeCell ref="G5:H5"/>
    <mergeCell ref="G6:H6"/>
    <mergeCell ref="G7:H7"/>
    <mergeCell ref="G8:H8"/>
    <mergeCell ref="A36:H36"/>
    <mergeCell ref="A37:H37"/>
    <mergeCell ref="A38:H38"/>
    <mergeCell ref="A2:H2"/>
    <mergeCell ref="B4:C4"/>
    <mergeCell ref="B5:C5"/>
    <mergeCell ref="B6:C6"/>
    <mergeCell ref="B7:C7"/>
    <mergeCell ref="B8:C8"/>
    <mergeCell ref="A17:B17"/>
    <mergeCell ref="A18:B18"/>
    <mergeCell ref="A19:B19"/>
    <mergeCell ref="A20:B20"/>
    <mergeCell ref="A21:B21"/>
    <mergeCell ref="F29:G29"/>
    <mergeCell ref="F30:G30"/>
    <mergeCell ref="A1:H1"/>
    <mergeCell ref="A3:D3"/>
    <mergeCell ref="A35:H35"/>
    <mergeCell ref="A22:B22"/>
    <mergeCell ref="A23:B23"/>
    <mergeCell ref="A24:B24"/>
    <mergeCell ref="A25:B25"/>
    <mergeCell ref="A26:B26"/>
    <mergeCell ref="A16:B16"/>
    <mergeCell ref="F31:G31"/>
    <mergeCell ref="F32:G32"/>
    <mergeCell ref="F33:G33"/>
    <mergeCell ref="F28:H28"/>
    <mergeCell ref="E4:F4"/>
  </mergeCells>
  <dataValidations count="1">
    <dataValidation type="list" allowBlank="1" showInputMessage="1" showErrorMessage="1" sqref="A1:H1" xr:uid="{698AACCF-1379-4CAF-A901-B9FF7C0F874B}">
      <formula1>"FACTURE,DEVIS"</formula1>
    </dataValidation>
  </dataValidations>
  <pageMargins left="0.25" right="0.25" top="0.75" bottom="0.75" header="0.3" footer="0.3"/>
  <pageSetup paperSize="9" scale="89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A1E658-FDE6-4448-90EB-88EEFE850A84}">
          <x14:formula1>
            <xm:f>'Base de donnée'!$E$5:$E$10000</xm:f>
          </x14:formula1>
          <xm:sqref>A17:B26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baseColWidth="10" defaultColWidth="9.140625" defaultRowHeight="15" x14ac:dyDescent="0.25"/>
  <sheetData>
    <row r="1" spans="1:3" x14ac:dyDescent="0.25">
      <c r="A1" t="s">
        <v>46</v>
      </c>
      <c r="C1" t="s">
        <v>47</v>
      </c>
    </row>
    <row r="2" spans="1:3" x14ac:dyDescent="0.25">
      <c r="A2" t="s">
        <v>48</v>
      </c>
      <c r="C2" t="s">
        <v>49</v>
      </c>
    </row>
    <row r="3" spans="1:3" x14ac:dyDescent="0.25">
      <c r="A3" t="s">
        <v>35</v>
      </c>
      <c r="C3" t="s">
        <v>50</v>
      </c>
    </row>
    <row r="4" spans="1:3" x14ac:dyDescent="0.25">
      <c r="A4" t="s">
        <v>51</v>
      </c>
      <c r="C4" t="s">
        <v>52</v>
      </c>
    </row>
    <row r="5" spans="1:3" x14ac:dyDescent="0.25">
      <c r="A5" t="s">
        <v>36</v>
      </c>
      <c r="C5" t="s">
        <v>53</v>
      </c>
    </row>
    <row r="6" spans="1:3" x14ac:dyDescent="0.25">
      <c r="A6" t="s">
        <v>54</v>
      </c>
    </row>
    <row r="7" spans="1:3" x14ac:dyDescent="0.25">
      <c r="A7" t="s">
        <v>34</v>
      </c>
    </row>
    <row r="8" spans="1:3" x14ac:dyDescent="0.25">
      <c r="A8" t="s">
        <v>55</v>
      </c>
    </row>
    <row r="9" spans="1:3" x14ac:dyDescent="0.25">
      <c r="A9" t="s">
        <v>56</v>
      </c>
    </row>
    <row r="10" spans="1:3" x14ac:dyDescent="0.25">
      <c r="A10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4"/>
  <sheetViews>
    <sheetView topLeftCell="A73" workbookViewId="0">
      <selection activeCell="L14" sqref="L14"/>
    </sheetView>
  </sheetViews>
  <sheetFormatPr baseColWidth="10" defaultColWidth="9.140625" defaultRowHeight="15" x14ac:dyDescent="0.25"/>
  <cols>
    <col min="1" max="1" width="18" customWidth="1"/>
    <col min="2" max="2" width="37.85546875" customWidth="1"/>
    <col min="3" max="3" width="22" customWidth="1"/>
    <col min="4" max="4" width="14" customWidth="1"/>
    <col min="5" max="5" width="50" customWidth="1"/>
    <col min="6" max="6" width="20" style="23" customWidth="1"/>
  </cols>
  <sheetData>
    <row r="1" spans="1:6" x14ac:dyDescent="0.25">
      <c r="B1" t="s">
        <v>58</v>
      </c>
      <c r="C1" s="12">
        <v>45859</v>
      </c>
    </row>
    <row r="4" spans="1:6" x14ac:dyDescent="0.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s="24" t="s">
        <v>259</v>
      </c>
    </row>
    <row r="5" spans="1:6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s="25">
        <v>109</v>
      </c>
    </row>
    <row r="6" spans="1:6" x14ac:dyDescent="0.25">
      <c r="A6" t="s">
        <v>64</v>
      </c>
      <c r="B6" t="s">
        <v>65</v>
      </c>
      <c r="C6" t="s">
        <v>66</v>
      </c>
      <c r="D6" t="s">
        <v>69</v>
      </c>
      <c r="E6" t="s">
        <v>70</v>
      </c>
      <c r="F6" s="25">
        <v>179</v>
      </c>
    </row>
    <row r="7" spans="1:6" x14ac:dyDescent="0.25">
      <c r="A7" t="s">
        <v>71</v>
      </c>
      <c r="B7" t="s">
        <v>72</v>
      </c>
      <c r="C7" t="s">
        <v>66</v>
      </c>
      <c r="D7" t="s">
        <v>73</v>
      </c>
      <c r="E7" t="s">
        <v>74</v>
      </c>
      <c r="F7" s="25">
        <v>59</v>
      </c>
    </row>
    <row r="8" spans="1:6" x14ac:dyDescent="0.25">
      <c r="A8" t="s">
        <v>71</v>
      </c>
      <c r="B8" t="s">
        <v>72</v>
      </c>
      <c r="C8" t="s">
        <v>66</v>
      </c>
      <c r="D8" t="s">
        <v>75</v>
      </c>
      <c r="E8" t="s">
        <v>76</v>
      </c>
      <c r="F8" s="25">
        <v>49</v>
      </c>
    </row>
    <row r="9" spans="1:6" x14ac:dyDescent="0.25">
      <c r="A9" t="s">
        <v>77</v>
      </c>
      <c r="B9" t="s">
        <v>78</v>
      </c>
      <c r="C9" t="s">
        <v>66</v>
      </c>
      <c r="E9" t="s">
        <v>79</v>
      </c>
      <c r="F9" s="25">
        <v>69</v>
      </c>
    </row>
    <row r="10" spans="1:6" x14ac:dyDescent="0.25">
      <c r="A10" t="s">
        <v>80</v>
      </c>
      <c r="B10" t="s">
        <v>81</v>
      </c>
      <c r="C10" t="s">
        <v>66</v>
      </c>
      <c r="E10" t="s">
        <v>82</v>
      </c>
      <c r="F10" s="25">
        <v>119</v>
      </c>
    </row>
    <row r="11" spans="1:6" x14ac:dyDescent="0.25">
      <c r="A11" t="s">
        <v>80</v>
      </c>
      <c r="B11" t="s">
        <v>83</v>
      </c>
      <c r="C11" t="s">
        <v>66</v>
      </c>
      <c r="E11" t="s">
        <v>84</v>
      </c>
      <c r="F11" s="25">
        <v>79</v>
      </c>
    </row>
    <row r="12" spans="1:6" x14ac:dyDescent="0.25">
      <c r="A12" t="s">
        <v>85</v>
      </c>
      <c r="B12" t="s">
        <v>86</v>
      </c>
      <c r="C12" t="s">
        <v>66</v>
      </c>
      <c r="E12" t="s">
        <v>87</v>
      </c>
      <c r="F12" s="25">
        <v>49</v>
      </c>
    </row>
    <row r="13" spans="1:6" x14ac:dyDescent="0.25">
      <c r="A13" t="s">
        <v>64</v>
      </c>
      <c r="B13" t="s">
        <v>65</v>
      </c>
      <c r="C13" t="s">
        <v>88</v>
      </c>
      <c r="D13" t="s">
        <v>67</v>
      </c>
      <c r="E13" t="s">
        <v>89</v>
      </c>
      <c r="F13" s="25">
        <v>129</v>
      </c>
    </row>
    <row r="14" spans="1:6" x14ac:dyDescent="0.25">
      <c r="A14" t="s">
        <v>64</v>
      </c>
      <c r="B14" t="s">
        <v>65</v>
      </c>
      <c r="C14" t="s">
        <v>88</v>
      </c>
      <c r="D14" t="s">
        <v>69</v>
      </c>
      <c r="E14" t="s">
        <v>90</v>
      </c>
      <c r="F14" s="25">
        <v>199</v>
      </c>
    </row>
    <row r="15" spans="1:6" x14ac:dyDescent="0.25">
      <c r="A15" t="s">
        <v>71</v>
      </c>
      <c r="B15" t="s">
        <v>72</v>
      </c>
      <c r="C15" t="s">
        <v>88</v>
      </c>
      <c r="D15" t="s">
        <v>73</v>
      </c>
      <c r="E15" t="s">
        <v>91</v>
      </c>
      <c r="F15" s="25">
        <v>69</v>
      </c>
    </row>
    <row r="16" spans="1:6" x14ac:dyDescent="0.25">
      <c r="A16" t="s">
        <v>71</v>
      </c>
      <c r="B16" t="s">
        <v>72</v>
      </c>
      <c r="C16" t="s">
        <v>88</v>
      </c>
      <c r="D16" t="s">
        <v>75</v>
      </c>
      <c r="E16" t="s">
        <v>92</v>
      </c>
      <c r="F16" s="25">
        <v>59</v>
      </c>
    </row>
    <row r="17" spans="1:6" x14ac:dyDescent="0.25">
      <c r="A17" t="s">
        <v>77</v>
      </c>
      <c r="B17" t="s">
        <v>78</v>
      </c>
      <c r="C17" t="s">
        <v>88</v>
      </c>
      <c r="E17" t="s">
        <v>93</v>
      </c>
      <c r="F17" s="25">
        <v>69</v>
      </c>
    </row>
    <row r="18" spans="1:6" x14ac:dyDescent="0.25">
      <c r="A18" t="s">
        <v>80</v>
      </c>
      <c r="B18" t="s">
        <v>81</v>
      </c>
      <c r="C18" t="s">
        <v>88</v>
      </c>
      <c r="E18" t="s">
        <v>94</v>
      </c>
      <c r="F18" s="25">
        <v>119</v>
      </c>
    </row>
    <row r="19" spans="1:6" x14ac:dyDescent="0.25">
      <c r="A19" t="s">
        <v>80</v>
      </c>
      <c r="B19" t="s">
        <v>83</v>
      </c>
      <c r="C19" t="s">
        <v>88</v>
      </c>
      <c r="E19" t="s">
        <v>95</v>
      </c>
      <c r="F19" s="25">
        <v>79</v>
      </c>
    </row>
    <row r="20" spans="1:6" x14ac:dyDescent="0.25">
      <c r="A20" t="s">
        <v>85</v>
      </c>
      <c r="B20" t="s">
        <v>86</v>
      </c>
      <c r="C20" t="s">
        <v>88</v>
      </c>
      <c r="E20" t="s">
        <v>96</v>
      </c>
      <c r="F20" s="25">
        <v>49</v>
      </c>
    </row>
    <row r="21" spans="1:6" x14ac:dyDescent="0.25">
      <c r="A21" t="s">
        <v>64</v>
      </c>
      <c r="B21" t="s">
        <v>65</v>
      </c>
      <c r="C21" t="s">
        <v>97</v>
      </c>
      <c r="D21" t="s">
        <v>67</v>
      </c>
      <c r="E21" t="s">
        <v>98</v>
      </c>
      <c r="F21" s="25">
        <v>149</v>
      </c>
    </row>
    <row r="22" spans="1:6" x14ac:dyDescent="0.25">
      <c r="A22" t="s">
        <v>64</v>
      </c>
      <c r="B22" t="s">
        <v>65</v>
      </c>
      <c r="C22" t="s">
        <v>97</v>
      </c>
      <c r="D22" t="s">
        <v>69</v>
      </c>
      <c r="E22" t="s">
        <v>99</v>
      </c>
      <c r="F22" s="25">
        <v>229</v>
      </c>
    </row>
    <row r="23" spans="1:6" x14ac:dyDescent="0.25">
      <c r="A23" t="s">
        <v>71</v>
      </c>
      <c r="B23" t="s">
        <v>72</v>
      </c>
      <c r="C23" t="s">
        <v>97</v>
      </c>
      <c r="D23" t="s">
        <v>73</v>
      </c>
      <c r="E23" t="s">
        <v>100</v>
      </c>
      <c r="F23" s="25">
        <v>69</v>
      </c>
    </row>
    <row r="24" spans="1:6" x14ac:dyDescent="0.25">
      <c r="A24" t="s">
        <v>71</v>
      </c>
      <c r="B24" t="s">
        <v>72</v>
      </c>
      <c r="C24" t="s">
        <v>97</v>
      </c>
      <c r="D24" t="s">
        <v>75</v>
      </c>
      <c r="E24" t="s">
        <v>101</v>
      </c>
      <c r="F24" s="25">
        <v>59</v>
      </c>
    </row>
    <row r="25" spans="1:6" x14ac:dyDescent="0.25">
      <c r="A25" t="s">
        <v>77</v>
      </c>
      <c r="B25" t="s">
        <v>78</v>
      </c>
      <c r="C25" t="s">
        <v>97</v>
      </c>
      <c r="E25" t="s">
        <v>102</v>
      </c>
      <c r="F25" s="25">
        <v>69</v>
      </c>
    </row>
    <row r="26" spans="1:6" x14ac:dyDescent="0.25">
      <c r="A26" t="s">
        <v>80</v>
      </c>
      <c r="B26" t="s">
        <v>81</v>
      </c>
      <c r="C26" t="s">
        <v>97</v>
      </c>
      <c r="E26" t="s">
        <v>103</v>
      </c>
      <c r="F26" s="25">
        <v>119</v>
      </c>
    </row>
    <row r="27" spans="1:6" x14ac:dyDescent="0.25">
      <c r="A27" t="s">
        <v>80</v>
      </c>
      <c r="B27" t="s">
        <v>83</v>
      </c>
      <c r="C27" t="s">
        <v>97</v>
      </c>
      <c r="E27" t="s">
        <v>104</v>
      </c>
      <c r="F27" s="25">
        <v>79</v>
      </c>
    </row>
    <row r="28" spans="1:6" x14ac:dyDescent="0.25">
      <c r="A28" t="s">
        <v>85</v>
      </c>
      <c r="B28" t="s">
        <v>86</v>
      </c>
      <c r="C28" t="s">
        <v>97</v>
      </c>
      <c r="E28" t="s">
        <v>105</v>
      </c>
      <c r="F28" s="25">
        <v>49</v>
      </c>
    </row>
    <row r="29" spans="1:6" x14ac:dyDescent="0.25">
      <c r="A29" t="s">
        <v>64</v>
      </c>
      <c r="B29" t="s">
        <v>65</v>
      </c>
      <c r="C29" t="s">
        <v>106</v>
      </c>
      <c r="D29" t="s">
        <v>67</v>
      </c>
      <c r="E29" t="s">
        <v>107</v>
      </c>
      <c r="F29" s="25">
        <v>169</v>
      </c>
    </row>
    <row r="30" spans="1:6" x14ac:dyDescent="0.25">
      <c r="A30" t="s">
        <v>64</v>
      </c>
      <c r="B30" t="s">
        <v>65</v>
      </c>
      <c r="C30" t="s">
        <v>106</v>
      </c>
      <c r="D30" t="s">
        <v>69</v>
      </c>
      <c r="E30" t="s">
        <v>108</v>
      </c>
      <c r="F30" s="25">
        <v>259</v>
      </c>
    </row>
    <row r="31" spans="1:6" x14ac:dyDescent="0.25">
      <c r="A31" t="s">
        <v>71</v>
      </c>
      <c r="B31" t="s">
        <v>72</v>
      </c>
      <c r="C31" t="s">
        <v>106</v>
      </c>
      <c r="D31" t="s">
        <v>73</v>
      </c>
      <c r="E31" t="s">
        <v>109</v>
      </c>
      <c r="F31" s="25">
        <v>79</v>
      </c>
    </row>
    <row r="32" spans="1:6" x14ac:dyDescent="0.25">
      <c r="A32" t="s">
        <v>71</v>
      </c>
      <c r="B32" t="s">
        <v>72</v>
      </c>
      <c r="C32" t="s">
        <v>106</v>
      </c>
      <c r="D32" t="s">
        <v>75</v>
      </c>
      <c r="E32" t="s">
        <v>110</v>
      </c>
      <c r="F32" s="25">
        <v>69</v>
      </c>
    </row>
    <row r="33" spans="1:6" x14ac:dyDescent="0.25">
      <c r="A33" t="s">
        <v>77</v>
      </c>
      <c r="B33" t="s">
        <v>78</v>
      </c>
      <c r="C33" t="s">
        <v>106</v>
      </c>
      <c r="E33" t="s">
        <v>111</v>
      </c>
      <c r="F33" s="25">
        <v>69</v>
      </c>
    </row>
    <row r="34" spans="1:6" x14ac:dyDescent="0.25">
      <c r="A34" t="s">
        <v>80</v>
      </c>
      <c r="B34" t="s">
        <v>81</v>
      </c>
      <c r="C34" t="s">
        <v>106</v>
      </c>
      <c r="E34" t="s">
        <v>112</v>
      </c>
      <c r="F34" s="25">
        <v>119</v>
      </c>
    </row>
    <row r="35" spans="1:6" x14ac:dyDescent="0.25">
      <c r="A35" t="s">
        <v>80</v>
      </c>
      <c r="B35" t="s">
        <v>83</v>
      </c>
      <c r="C35" t="s">
        <v>106</v>
      </c>
      <c r="E35" t="s">
        <v>113</v>
      </c>
      <c r="F35" s="25">
        <v>79</v>
      </c>
    </row>
    <row r="36" spans="1:6" x14ac:dyDescent="0.25">
      <c r="A36" t="s">
        <v>85</v>
      </c>
      <c r="B36" t="s">
        <v>86</v>
      </c>
      <c r="C36" t="s">
        <v>106</v>
      </c>
      <c r="E36" t="s">
        <v>114</v>
      </c>
      <c r="F36" s="25">
        <v>49</v>
      </c>
    </row>
    <row r="37" spans="1:6" x14ac:dyDescent="0.25">
      <c r="A37" t="s">
        <v>64</v>
      </c>
      <c r="B37" t="s">
        <v>65</v>
      </c>
      <c r="C37" t="s">
        <v>115</v>
      </c>
      <c r="D37" t="s">
        <v>67</v>
      </c>
      <c r="E37" t="s">
        <v>116</v>
      </c>
      <c r="F37" s="25">
        <v>189</v>
      </c>
    </row>
    <row r="38" spans="1:6" x14ac:dyDescent="0.25">
      <c r="A38" t="s">
        <v>64</v>
      </c>
      <c r="B38" t="s">
        <v>65</v>
      </c>
      <c r="C38" t="s">
        <v>115</v>
      </c>
      <c r="D38" t="s">
        <v>69</v>
      </c>
      <c r="E38" t="s">
        <v>117</v>
      </c>
      <c r="F38" s="25">
        <v>279</v>
      </c>
    </row>
    <row r="39" spans="1:6" x14ac:dyDescent="0.25">
      <c r="A39" t="s">
        <v>71</v>
      </c>
      <c r="B39" t="s">
        <v>72</v>
      </c>
      <c r="C39" t="s">
        <v>115</v>
      </c>
      <c r="D39" t="s">
        <v>73</v>
      </c>
      <c r="E39" t="s">
        <v>118</v>
      </c>
      <c r="F39" s="25">
        <v>89</v>
      </c>
    </row>
    <row r="40" spans="1:6" x14ac:dyDescent="0.25">
      <c r="A40" t="s">
        <v>71</v>
      </c>
      <c r="B40" t="s">
        <v>72</v>
      </c>
      <c r="C40" t="s">
        <v>115</v>
      </c>
      <c r="D40" t="s">
        <v>75</v>
      </c>
      <c r="E40" t="s">
        <v>119</v>
      </c>
      <c r="F40" s="25">
        <v>79</v>
      </c>
    </row>
    <row r="41" spans="1:6" x14ac:dyDescent="0.25">
      <c r="A41" t="s">
        <v>77</v>
      </c>
      <c r="B41" t="s">
        <v>78</v>
      </c>
      <c r="C41" t="s">
        <v>115</v>
      </c>
      <c r="E41" t="s">
        <v>120</v>
      </c>
      <c r="F41" s="25">
        <v>69</v>
      </c>
    </row>
    <row r="42" spans="1:6" x14ac:dyDescent="0.25">
      <c r="A42" t="s">
        <v>80</v>
      </c>
      <c r="B42" t="s">
        <v>81</v>
      </c>
      <c r="C42" t="s">
        <v>115</v>
      </c>
      <c r="E42" t="s">
        <v>121</v>
      </c>
      <c r="F42" s="25">
        <v>119</v>
      </c>
    </row>
    <row r="43" spans="1:6" x14ac:dyDescent="0.25">
      <c r="A43" t="s">
        <v>80</v>
      </c>
      <c r="B43" t="s">
        <v>83</v>
      </c>
      <c r="C43" t="s">
        <v>115</v>
      </c>
      <c r="E43" t="s">
        <v>122</v>
      </c>
      <c r="F43" s="25">
        <v>79</v>
      </c>
    </row>
    <row r="44" spans="1:6" x14ac:dyDescent="0.25">
      <c r="A44" t="s">
        <v>85</v>
      </c>
      <c r="B44" t="s">
        <v>86</v>
      </c>
      <c r="C44" t="s">
        <v>115</v>
      </c>
      <c r="E44" t="s">
        <v>123</v>
      </c>
      <c r="F44" s="25">
        <v>49</v>
      </c>
    </row>
    <row r="45" spans="1:6" x14ac:dyDescent="0.25">
      <c r="A45" t="s">
        <v>64</v>
      </c>
      <c r="B45" t="s">
        <v>65</v>
      </c>
      <c r="C45" t="s">
        <v>124</v>
      </c>
      <c r="D45" t="s">
        <v>67</v>
      </c>
      <c r="E45" t="s">
        <v>125</v>
      </c>
      <c r="F45" s="25">
        <v>169</v>
      </c>
    </row>
    <row r="46" spans="1:6" x14ac:dyDescent="0.25">
      <c r="A46" t="s">
        <v>64</v>
      </c>
      <c r="B46" t="s">
        <v>65</v>
      </c>
      <c r="C46" t="s">
        <v>124</v>
      </c>
      <c r="D46" t="s">
        <v>69</v>
      </c>
      <c r="E46" t="s">
        <v>126</v>
      </c>
      <c r="F46" s="25">
        <v>199</v>
      </c>
    </row>
    <row r="47" spans="1:6" x14ac:dyDescent="0.25">
      <c r="A47" t="s">
        <v>71</v>
      </c>
      <c r="B47" t="s">
        <v>72</v>
      </c>
      <c r="C47" t="s">
        <v>124</v>
      </c>
      <c r="D47" t="s">
        <v>73</v>
      </c>
      <c r="E47" t="s">
        <v>127</v>
      </c>
      <c r="F47" s="25">
        <v>69</v>
      </c>
    </row>
    <row r="48" spans="1:6" x14ac:dyDescent="0.25">
      <c r="A48" t="s">
        <v>71</v>
      </c>
      <c r="B48" t="s">
        <v>72</v>
      </c>
      <c r="C48" t="s">
        <v>124</v>
      </c>
      <c r="D48" t="s">
        <v>75</v>
      </c>
      <c r="E48" t="s">
        <v>128</v>
      </c>
      <c r="F48" s="25">
        <v>59</v>
      </c>
    </row>
    <row r="49" spans="1:6" x14ac:dyDescent="0.25">
      <c r="A49" t="s">
        <v>77</v>
      </c>
      <c r="B49" t="s">
        <v>78</v>
      </c>
      <c r="C49" t="s">
        <v>124</v>
      </c>
      <c r="E49" t="s">
        <v>129</v>
      </c>
      <c r="F49" s="25">
        <v>69</v>
      </c>
    </row>
    <row r="50" spans="1:6" x14ac:dyDescent="0.25">
      <c r="A50" t="s">
        <v>80</v>
      </c>
      <c r="B50" t="s">
        <v>81</v>
      </c>
      <c r="C50" t="s">
        <v>124</v>
      </c>
      <c r="E50" t="s">
        <v>130</v>
      </c>
      <c r="F50" s="25">
        <v>119</v>
      </c>
    </row>
    <row r="51" spans="1:6" x14ac:dyDescent="0.25">
      <c r="A51" t="s">
        <v>80</v>
      </c>
      <c r="B51" t="s">
        <v>83</v>
      </c>
      <c r="C51" t="s">
        <v>124</v>
      </c>
      <c r="E51" t="s">
        <v>131</v>
      </c>
      <c r="F51" s="25">
        <v>79</v>
      </c>
    </row>
    <row r="52" spans="1:6" x14ac:dyDescent="0.25">
      <c r="A52" t="s">
        <v>85</v>
      </c>
      <c r="B52" t="s">
        <v>86</v>
      </c>
      <c r="C52" t="s">
        <v>124</v>
      </c>
      <c r="E52" t="s">
        <v>132</v>
      </c>
      <c r="F52" s="25">
        <v>49</v>
      </c>
    </row>
    <row r="53" spans="1:6" x14ac:dyDescent="0.25">
      <c r="A53" t="s">
        <v>64</v>
      </c>
      <c r="B53" t="s">
        <v>65</v>
      </c>
      <c r="C53" t="s">
        <v>133</v>
      </c>
      <c r="D53" t="s">
        <v>67</v>
      </c>
      <c r="E53" t="s">
        <v>134</v>
      </c>
      <c r="F53" s="25">
        <v>189</v>
      </c>
    </row>
    <row r="54" spans="1:6" x14ac:dyDescent="0.25">
      <c r="A54" t="s">
        <v>64</v>
      </c>
      <c r="B54" t="s">
        <v>65</v>
      </c>
      <c r="C54" t="s">
        <v>133</v>
      </c>
      <c r="D54" t="s">
        <v>69</v>
      </c>
      <c r="E54" t="s">
        <v>135</v>
      </c>
      <c r="F54" s="25">
        <v>229</v>
      </c>
    </row>
    <row r="55" spans="1:6" x14ac:dyDescent="0.25">
      <c r="A55" t="s">
        <v>71</v>
      </c>
      <c r="B55" t="s">
        <v>72</v>
      </c>
      <c r="C55" t="s">
        <v>133</v>
      </c>
      <c r="D55" t="s">
        <v>73</v>
      </c>
      <c r="E55" t="s">
        <v>136</v>
      </c>
      <c r="F55" s="25">
        <v>79</v>
      </c>
    </row>
    <row r="56" spans="1:6" x14ac:dyDescent="0.25">
      <c r="A56" t="s">
        <v>71</v>
      </c>
      <c r="B56" t="s">
        <v>72</v>
      </c>
      <c r="C56" t="s">
        <v>133</v>
      </c>
      <c r="D56" t="s">
        <v>75</v>
      </c>
      <c r="E56" t="s">
        <v>137</v>
      </c>
      <c r="F56" s="25">
        <v>69</v>
      </c>
    </row>
    <row r="57" spans="1:6" x14ac:dyDescent="0.25">
      <c r="A57" t="s">
        <v>77</v>
      </c>
      <c r="B57" t="s">
        <v>78</v>
      </c>
      <c r="C57" t="s">
        <v>133</v>
      </c>
      <c r="E57" t="s">
        <v>138</v>
      </c>
      <c r="F57" s="25">
        <v>69</v>
      </c>
    </row>
    <row r="58" spans="1:6" x14ac:dyDescent="0.25">
      <c r="A58" t="s">
        <v>80</v>
      </c>
      <c r="B58" t="s">
        <v>81</v>
      </c>
      <c r="C58" t="s">
        <v>133</v>
      </c>
      <c r="E58" t="s">
        <v>139</v>
      </c>
      <c r="F58" s="25">
        <v>119</v>
      </c>
    </row>
    <row r="59" spans="1:6" x14ac:dyDescent="0.25">
      <c r="A59" t="s">
        <v>80</v>
      </c>
      <c r="B59" t="s">
        <v>83</v>
      </c>
      <c r="C59" t="s">
        <v>133</v>
      </c>
      <c r="E59" t="s">
        <v>140</v>
      </c>
      <c r="F59" s="25">
        <v>79</v>
      </c>
    </row>
    <row r="60" spans="1:6" x14ac:dyDescent="0.25">
      <c r="A60" t="s">
        <v>85</v>
      </c>
      <c r="B60" t="s">
        <v>86</v>
      </c>
      <c r="C60" t="s">
        <v>133</v>
      </c>
      <c r="E60" t="s">
        <v>141</v>
      </c>
      <c r="F60" s="25">
        <v>49</v>
      </c>
    </row>
    <row r="61" spans="1:6" x14ac:dyDescent="0.25">
      <c r="A61" t="s">
        <v>64</v>
      </c>
      <c r="B61" t="s">
        <v>65</v>
      </c>
      <c r="C61" t="s">
        <v>142</v>
      </c>
      <c r="D61" t="s">
        <v>67</v>
      </c>
      <c r="E61" t="s">
        <v>143</v>
      </c>
      <c r="F61" s="25">
        <v>209</v>
      </c>
    </row>
    <row r="62" spans="1:6" x14ac:dyDescent="0.25">
      <c r="A62" t="s">
        <v>64</v>
      </c>
      <c r="B62" t="s">
        <v>65</v>
      </c>
      <c r="C62" t="s">
        <v>142</v>
      </c>
      <c r="D62" t="s">
        <v>69</v>
      </c>
      <c r="E62" t="s">
        <v>144</v>
      </c>
      <c r="F62" s="25">
        <v>249</v>
      </c>
    </row>
    <row r="63" spans="1:6" x14ac:dyDescent="0.25">
      <c r="A63" t="s">
        <v>71</v>
      </c>
      <c r="B63" t="s">
        <v>72</v>
      </c>
      <c r="C63" t="s">
        <v>142</v>
      </c>
      <c r="D63" t="s">
        <v>73</v>
      </c>
      <c r="E63" t="s">
        <v>145</v>
      </c>
      <c r="F63" s="25">
        <v>89</v>
      </c>
    </row>
    <row r="64" spans="1:6" x14ac:dyDescent="0.25">
      <c r="A64" t="s">
        <v>71</v>
      </c>
      <c r="B64" t="s">
        <v>72</v>
      </c>
      <c r="C64" t="s">
        <v>142</v>
      </c>
      <c r="D64" t="s">
        <v>75</v>
      </c>
      <c r="E64" t="s">
        <v>146</v>
      </c>
      <c r="F64" s="25">
        <v>79</v>
      </c>
    </row>
    <row r="65" spans="1:6" x14ac:dyDescent="0.25">
      <c r="A65" t="s">
        <v>77</v>
      </c>
      <c r="B65" t="s">
        <v>78</v>
      </c>
      <c r="C65" t="s">
        <v>142</v>
      </c>
      <c r="E65" t="s">
        <v>147</v>
      </c>
      <c r="F65" s="25">
        <v>69</v>
      </c>
    </row>
    <row r="66" spans="1:6" x14ac:dyDescent="0.25">
      <c r="A66" t="s">
        <v>80</v>
      </c>
      <c r="B66" t="s">
        <v>81</v>
      </c>
      <c r="C66" t="s">
        <v>142</v>
      </c>
      <c r="E66" t="s">
        <v>148</v>
      </c>
      <c r="F66" s="25">
        <v>119</v>
      </c>
    </row>
    <row r="67" spans="1:6" x14ac:dyDescent="0.25">
      <c r="A67" t="s">
        <v>80</v>
      </c>
      <c r="B67" t="s">
        <v>83</v>
      </c>
      <c r="C67" t="s">
        <v>142</v>
      </c>
      <c r="E67" t="s">
        <v>149</v>
      </c>
      <c r="F67" s="25">
        <v>79</v>
      </c>
    </row>
    <row r="68" spans="1:6" x14ac:dyDescent="0.25">
      <c r="A68" t="s">
        <v>85</v>
      </c>
      <c r="B68" t="s">
        <v>86</v>
      </c>
      <c r="C68" t="s">
        <v>142</v>
      </c>
      <c r="E68" t="s">
        <v>150</v>
      </c>
      <c r="F68" s="25">
        <v>49</v>
      </c>
    </row>
    <row r="69" spans="1:6" x14ac:dyDescent="0.25">
      <c r="A69" t="s">
        <v>64</v>
      </c>
      <c r="B69" t="s">
        <v>65</v>
      </c>
      <c r="C69" t="s">
        <v>151</v>
      </c>
      <c r="D69" t="s">
        <v>67</v>
      </c>
      <c r="E69" t="s">
        <v>152</v>
      </c>
      <c r="F69" s="25">
        <v>109</v>
      </c>
    </row>
    <row r="70" spans="1:6" x14ac:dyDescent="0.25">
      <c r="A70" t="s">
        <v>64</v>
      </c>
      <c r="B70" t="s">
        <v>65</v>
      </c>
      <c r="C70" t="s">
        <v>151</v>
      </c>
      <c r="D70" t="s">
        <v>69</v>
      </c>
      <c r="E70" t="s">
        <v>153</v>
      </c>
      <c r="F70" s="25">
        <v>139</v>
      </c>
    </row>
    <row r="71" spans="1:6" x14ac:dyDescent="0.25">
      <c r="A71" t="s">
        <v>71</v>
      </c>
      <c r="B71" t="s">
        <v>72</v>
      </c>
      <c r="C71" t="s">
        <v>151</v>
      </c>
      <c r="D71" t="s">
        <v>73</v>
      </c>
      <c r="E71" t="s">
        <v>154</v>
      </c>
      <c r="F71" s="25">
        <v>59</v>
      </c>
    </row>
    <row r="72" spans="1:6" x14ac:dyDescent="0.25">
      <c r="A72" t="s">
        <v>71</v>
      </c>
      <c r="B72" t="s">
        <v>72</v>
      </c>
      <c r="C72" t="s">
        <v>151</v>
      </c>
      <c r="D72" t="s">
        <v>75</v>
      </c>
      <c r="E72" t="s">
        <v>155</v>
      </c>
      <c r="F72" s="25">
        <v>49</v>
      </c>
    </row>
    <row r="73" spans="1:6" x14ac:dyDescent="0.25">
      <c r="A73" t="s">
        <v>77</v>
      </c>
      <c r="B73" t="s">
        <v>78</v>
      </c>
      <c r="C73" t="s">
        <v>151</v>
      </c>
      <c r="E73" t="s">
        <v>156</v>
      </c>
      <c r="F73" s="25">
        <v>59</v>
      </c>
    </row>
    <row r="74" spans="1:6" x14ac:dyDescent="0.25">
      <c r="A74" t="s">
        <v>80</v>
      </c>
      <c r="B74" t="s">
        <v>81</v>
      </c>
      <c r="C74" t="s">
        <v>151</v>
      </c>
      <c r="E74" t="s">
        <v>157</v>
      </c>
      <c r="F74" s="25">
        <v>99</v>
      </c>
    </row>
    <row r="75" spans="1:6" x14ac:dyDescent="0.25">
      <c r="A75" t="s">
        <v>80</v>
      </c>
      <c r="B75" t="s">
        <v>83</v>
      </c>
      <c r="C75" t="s">
        <v>151</v>
      </c>
      <c r="E75" t="s">
        <v>158</v>
      </c>
      <c r="F75" s="25">
        <v>69</v>
      </c>
    </row>
    <row r="76" spans="1:6" x14ac:dyDescent="0.25">
      <c r="A76" t="s">
        <v>85</v>
      </c>
      <c r="B76" t="s">
        <v>86</v>
      </c>
      <c r="C76" t="s">
        <v>151</v>
      </c>
      <c r="E76" t="s">
        <v>159</v>
      </c>
      <c r="F76" s="25">
        <v>49</v>
      </c>
    </row>
    <row r="77" spans="1:6" x14ac:dyDescent="0.25">
      <c r="A77" t="s">
        <v>64</v>
      </c>
      <c r="B77" t="s">
        <v>65</v>
      </c>
      <c r="C77" t="s">
        <v>160</v>
      </c>
      <c r="D77" t="s">
        <v>67</v>
      </c>
      <c r="E77" t="s">
        <v>161</v>
      </c>
      <c r="F77" s="25">
        <v>109</v>
      </c>
    </row>
    <row r="78" spans="1:6" x14ac:dyDescent="0.25">
      <c r="A78" t="s">
        <v>64</v>
      </c>
      <c r="B78" t="s">
        <v>65</v>
      </c>
      <c r="C78" t="s">
        <v>160</v>
      </c>
      <c r="D78" t="s">
        <v>69</v>
      </c>
      <c r="E78" t="s">
        <v>162</v>
      </c>
      <c r="F78" s="25">
        <v>139</v>
      </c>
    </row>
    <row r="79" spans="1:6" x14ac:dyDescent="0.25">
      <c r="A79" t="s">
        <v>71</v>
      </c>
      <c r="B79" t="s">
        <v>72</v>
      </c>
      <c r="C79" t="s">
        <v>160</v>
      </c>
      <c r="D79" t="s">
        <v>73</v>
      </c>
      <c r="E79" t="s">
        <v>163</v>
      </c>
      <c r="F79" s="25">
        <v>59</v>
      </c>
    </row>
    <row r="80" spans="1:6" x14ac:dyDescent="0.25">
      <c r="A80" t="s">
        <v>71</v>
      </c>
      <c r="B80" t="s">
        <v>72</v>
      </c>
      <c r="C80" t="s">
        <v>160</v>
      </c>
      <c r="D80" t="s">
        <v>75</v>
      </c>
      <c r="E80" t="s">
        <v>164</v>
      </c>
      <c r="F80" s="25">
        <v>49</v>
      </c>
    </row>
    <row r="81" spans="1:6" x14ac:dyDescent="0.25">
      <c r="A81" t="s">
        <v>77</v>
      </c>
      <c r="B81" t="s">
        <v>78</v>
      </c>
      <c r="C81" t="s">
        <v>160</v>
      </c>
      <c r="E81" t="s">
        <v>165</v>
      </c>
      <c r="F81" s="25">
        <v>59</v>
      </c>
    </row>
    <row r="82" spans="1:6" x14ac:dyDescent="0.25">
      <c r="A82" t="s">
        <v>80</v>
      </c>
      <c r="B82" t="s">
        <v>81</v>
      </c>
      <c r="C82" t="s">
        <v>160</v>
      </c>
      <c r="E82" t="s">
        <v>166</v>
      </c>
      <c r="F82" s="25">
        <v>99</v>
      </c>
    </row>
    <row r="83" spans="1:6" x14ac:dyDescent="0.25">
      <c r="A83" t="s">
        <v>80</v>
      </c>
      <c r="B83" t="s">
        <v>83</v>
      </c>
      <c r="C83" t="s">
        <v>160</v>
      </c>
      <c r="E83" t="s">
        <v>167</v>
      </c>
      <c r="F83" s="25">
        <v>69</v>
      </c>
    </row>
    <row r="84" spans="1:6" x14ac:dyDescent="0.25">
      <c r="A84" t="s">
        <v>85</v>
      </c>
      <c r="B84" t="s">
        <v>86</v>
      </c>
      <c r="C84" t="s">
        <v>160</v>
      </c>
      <c r="E84" t="s">
        <v>168</v>
      </c>
      <c r="F84" s="25">
        <v>49</v>
      </c>
    </row>
    <row r="85" spans="1:6" x14ac:dyDescent="0.25">
      <c r="A85" t="s">
        <v>64</v>
      </c>
      <c r="B85" t="s">
        <v>65</v>
      </c>
      <c r="C85" t="s">
        <v>169</v>
      </c>
      <c r="D85" t="s">
        <v>67</v>
      </c>
      <c r="E85" t="s">
        <v>170</v>
      </c>
      <c r="F85" s="25">
        <v>139</v>
      </c>
    </row>
    <row r="86" spans="1:6" x14ac:dyDescent="0.25">
      <c r="A86" t="s">
        <v>64</v>
      </c>
      <c r="B86" t="s">
        <v>65</v>
      </c>
      <c r="C86" t="s">
        <v>169</v>
      </c>
      <c r="D86" t="s">
        <v>69</v>
      </c>
      <c r="E86" t="s">
        <v>171</v>
      </c>
      <c r="F86" s="25">
        <v>169</v>
      </c>
    </row>
    <row r="87" spans="1:6" x14ac:dyDescent="0.25">
      <c r="A87" t="s">
        <v>71</v>
      </c>
      <c r="B87" t="s">
        <v>72</v>
      </c>
      <c r="C87" t="s">
        <v>169</v>
      </c>
      <c r="D87" t="s">
        <v>73</v>
      </c>
      <c r="E87" t="s">
        <v>172</v>
      </c>
      <c r="F87" s="25">
        <v>69</v>
      </c>
    </row>
    <row r="88" spans="1:6" x14ac:dyDescent="0.25">
      <c r="A88" t="s">
        <v>71</v>
      </c>
      <c r="B88" t="s">
        <v>72</v>
      </c>
      <c r="C88" t="s">
        <v>169</v>
      </c>
      <c r="D88" t="s">
        <v>75</v>
      </c>
      <c r="E88" t="s">
        <v>173</v>
      </c>
      <c r="F88" s="25">
        <v>59</v>
      </c>
    </row>
    <row r="89" spans="1:6" x14ac:dyDescent="0.25">
      <c r="A89" t="s">
        <v>77</v>
      </c>
      <c r="B89" t="s">
        <v>78</v>
      </c>
      <c r="C89" t="s">
        <v>169</v>
      </c>
      <c r="E89" t="s">
        <v>174</v>
      </c>
      <c r="F89" s="25">
        <v>59</v>
      </c>
    </row>
    <row r="90" spans="1:6" x14ac:dyDescent="0.25">
      <c r="A90" t="s">
        <v>80</v>
      </c>
      <c r="B90" t="s">
        <v>81</v>
      </c>
      <c r="C90" t="s">
        <v>169</v>
      </c>
      <c r="E90" t="s">
        <v>175</v>
      </c>
      <c r="F90" s="25">
        <v>99</v>
      </c>
    </row>
    <row r="91" spans="1:6" x14ac:dyDescent="0.25">
      <c r="A91" t="s">
        <v>80</v>
      </c>
      <c r="B91" t="s">
        <v>83</v>
      </c>
      <c r="C91" t="s">
        <v>169</v>
      </c>
      <c r="E91" t="s">
        <v>176</v>
      </c>
      <c r="F91" s="25">
        <v>69</v>
      </c>
    </row>
    <row r="92" spans="1:6" x14ac:dyDescent="0.25">
      <c r="A92" t="s">
        <v>85</v>
      </c>
      <c r="B92" t="s">
        <v>86</v>
      </c>
      <c r="C92" t="s">
        <v>169</v>
      </c>
      <c r="E92" t="s">
        <v>177</v>
      </c>
      <c r="F92" s="25">
        <v>49</v>
      </c>
    </row>
    <row r="93" spans="1:6" x14ac:dyDescent="0.25">
      <c r="A93" t="s">
        <v>64</v>
      </c>
      <c r="B93" t="s">
        <v>65</v>
      </c>
      <c r="C93" t="s">
        <v>178</v>
      </c>
      <c r="D93" t="s">
        <v>67</v>
      </c>
      <c r="E93" t="s">
        <v>179</v>
      </c>
      <c r="F93" s="25">
        <v>159</v>
      </c>
    </row>
    <row r="94" spans="1:6" x14ac:dyDescent="0.25">
      <c r="A94" t="s">
        <v>64</v>
      </c>
      <c r="B94" t="s">
        <v>65</v>
      </c>
      <c r="C94" t="s">
        <v>178</v>
      </c>
      <c r="D94" t="s">
        <v>69</v>
      </c>
      <c r="E94" t="s">
        <v>180</v>
      </c>
      <c r="F94" s="25">
        <v>189</v>
      </c>
    </row>
    <row r="95" spans="1:6" x14ac:dyDescent="0.25">
      <c r="A95" t="s">
        <v>71</v>
      </c>
      <c r="B95" t="s">
        <v>72</v>
      </c>
      <c r="C95" t="s">
        <v>178</v>
      </c>
      <c r="D95" t="s">
        <v>73</v>
      </c>
      <c r="E95" t="s">
        <v>181</v>
      </c>
      <c r="F95" s="25">
        <v>79</v>
      </c>
    </row>
    <row r="96" spans="1:6" x14ac:dyDescent="0.25">
      <c r="A96" t="s">
        <v>71</v>
      </c>
      <c r="B96" t="s">
        <v>72</v>
      </c>
      <c r="C96" t="s">
        <v>178</v>
      </c>
      <c r="D96" t="s">
        <v>75</v>
      </c>
      <c r="E96" t="s">
        <v>182</v>
      </c>
      <c r="F96" s="25">
        <v>69</v>
      </c>
    </row>
    <row r="97" spans="1:6" x14ac:dyDescent="0.25">
      <c r="A97" t="s">
        <v>77</v>
      </c>
      <c r="B97" t="s">
        <v>78</v>
      </c>
      <c r="C97" t="s">
        <v>178</v>
      </c>
      <c r="E97" t="s">
        <v>183</v>
      </c>
      <c r="F97" s="25">
        <v>59</v>
      </c>
    </row>
    <row r="98" spans="1:6" x14ac:dyDescent="0.25">
      <c r="A98" t="s">
        <v>80</v>
      </c>
      <c r="B98" t="s">
        <v>81</v>
      </c>
      <c r="C98" t="s">
        <v>178</v>
      </c>
      <c r="E98" t="s">
        <v>184</v>
      </c>
      <c r="F98" s="25">
        <v>99</v>
      </c>
    </row>
    <row r="99" spans="1:6" x14ac:dyDescent="0.25">
      <c r="A99" t="s">
        <v>80</v>
      </c>
      <c r="B99" t="s">
        <v>83</v>
      </c>
      <c r="C99" t="s">
        <v>178</v>
      </c>
      <c r="E99" t="s">
        <v>185</v>
      </c>
      <c r="F99" s="25">
        <v>69</v>
      </c>
    </row>
    <row r="100" spans="1:6" x14ac:dyDescent="0.25">
      <c r="A100" t="s">
        <v>85</v>
      </c>
      <c r="B100" t="s">
        <v>86</v>
      </c>
      <c r="C100" t="s">
        <v>178</v>
      </c>
      <c r="E100" t="s">
        <v>186</v>
      </c>
      <c r="F100" s="25">
        <v>49</v>
      </c>
    </row>
    <row r="101" spans="1:6" x14ac:dyDescent="0.25">
      <c r="A101" t="s">
        <v>64</v>
      </c>
      <c r="B101" t="s">
        <v>65</v>
      </c>
      <c r="C101" t="s">
        <v>187</v>
      </c>
      <c r="D101" t="s">
        <v>67</v>
      </c>
      <c r="E101" t="s">
        <v>188</v>
      </c>
      <c r="F101" s="25">
        <v>179</v>
      </c>
    </row>
    <row r="102" spans="1:6" x14ac:dyDescent="0.25">
      <c r="A102" t="s">
        <v>64</v>
      </c>
      <c r="B102" t="s">
        <v>65</v>
      </c>
      <c r="C102" t="s">
        <v>187</v>
      </c>
      <c r="D102" t="s">
        <v>69</v>
      </c>
      <c r="E102" t="s">
        <v>189</v>
      </c>
      <c r="F102" s="25">
        <v>209</v>
      </c>
    </row>
    <row r="103" spans="1:6" x14ac:dyDescent="0.25">
      <c r="A103" t="s">
        <v>71</v>
      </c>
      <c r="B103" t="s">
        <v>72</v>
      </c>
      <c r="C103" t="s">
        <v>187</v>
      </c>
      <c r="D103" t="s">
        <v>73</v>
      </c>
      <c r="E103" t="s">
        <v>190</v>
      </c>
      <c r="F103" s="25">
        <v>89</v>
      </c>
    </row>
    <row r="104" spans="1:6" x14ac:dyDescent="0.25">
      <c r="A104" t="s">
        <v>71</v>
      </c>
      <c r="B104" t="s">
        <v>72</v>
      </c>
      <c r="C104" t="s">
        <v>187</v>
      </c>
      <c r="D104" t="s">
        <v>75</v>
      </c>
      <c r="E104" t="s">
        <v>191</v>
      </c>
      <c r="F104" s="25">
        <v>79</v>
      </c>
    </row>
    <row r="105" spans="1:6" x14ac:dyDescent="0.25">
      <c r="A105" t="s">
        <v>77</v>
      </c>
      <c r="B105" t="s">
        <v>78</v>
      </c>
      <c r="C105" t="s">
        <v>187</v>
      </c>
      <c r="E105" t="s">
        <v>192</v>
      </c>
      <c r="F105" s="25">
        <v>59</v>
      </c>
    </row>
    <row r="106" spans="1:6" x14ac:dyDescent="0.25">
      <c r="A106" t="s">
        <v>80</v>
      </c>
      <c r="B106" t="s">
        <v>81</v>
      </c>
      <c r="C106" t="s">
        <v>187</v>
      </c>
      <c r="E106" t="s">
        <v>193</v>
      </c>
      <c r="F106" s="25">
        <v>99</v>
      </c>
    </row>
    <row r="107" spans="1:6" x14ac:dyDescent="0.25">
      <c r="A107" t="s">
        <v>80</v>
      </c>
      <c r="B107" t="s">
        <v>83</v>
      </c>
      <c r="C107" t="s">
        <v>187</v>
      </c>
      <c r="E107" t="s">
        <v>194</v>
      </c>
      <c r="F107" s="25">
        <v>69</v>
      </c>
    </row>
    <row r="108" spans="1:6" x14ac:dyDescent="0.25">
      <c r="A108" t="s">
        <v>85</v>
      </c>
      <c r="B108" t="s">
        <v>86</v>
      </c>
      <c r="C108" t="s">
        <v>187</v>
      </c>
      <c r="E108" t="s">
        <v>195</v>
      </c>
      <c r="F108" s="25">
        <v>49</v>
      </c>
    </row>
    <row r="109" spans="1:6" x14ac:dyDescent="0.25">
      <c r="A109" t="s">
        <v>64</v>
      </c>
      <c r="B109" t="s">
        <v>65</v>
      </c>
      <c r="C109" t="s">
        <v>196</v>
      </c>
      <c r="D109" t="s">
        <v>67</v>
      </c>
      <c r="E109" t="s">
        <v>197</v>
      </c>
      <c r="F109" s="25">
        <v>119</v>
      </c>
    </row>
    <row r="110" spans="1:6" x14ac:dyDescent="0.25">
      <c r="A110" t="s">
        <v>64</v>
      </c>
      <c r="B110" t="s">
        <v>65</v>
      </c>
      <c r="C110" t="s">
        <v>196</v>
      </c>
      <c r="D110" t="s">
        <v>69</v>
      </c>
      <c r="E110" t="s">
        <v>198</v>
      </c>
      <c r="F110" s="25">
        <v>149</v>
      </c>
    </row>
    <row r="111" spans="1:6" x14ac:dyDescent="0.25">
      <c r="A111" t="s">
        <v>71</v>
      </c>
      <c r="B111" t="s">
        <v>72</v>
      </c>
      <c r="C111" t="s">
        <v>196</v>
      </c>
      <c r="D111" t="s">
        <v>73</v>
      </c>
      <c r="E111" t="s">
        <v>199</v>
      </c>
      <c r="F111" s="25">
        <v>59</v>
      </c>
    </row>
    <row r="112" spans="1:6" x14ac:dyDescent="0.25">
      <c r="A112" t="s">
        <v>71</v>
      </c>
      <c r="B112" t="s">
        <v>72</v>
      </c>
      <c r="C112" t="s">
        <v>196</v>
      </c>
      <c r="D112" t="s">
        <v>75</v>
      </c>
      <c r="E112" t="s">
        <v>200</v>
      </c>
      <c r="F112" s="25">
        <v>49</v>
      </c>
    </row>
    <row r="113" spans="1:6" x14ac:dyDescent="0.25">
      <c r="A113" t="s">
        <v>77</v>
      </c>
      <c r="B113" t="s">
        <v>78</v>
      </c>
      <c r="C113" t="s">
        <v>196</v>
      </c>
      <c r="E113" t="s">
        <v>201</v>
      </c>
      <c r="F113" s="25">
        <v>59</v>
      </c>
    </row>
    <row r="114" spans="1:6" x14ac:dyDescent="0.25">
      <c r="A114" t="s">
        <v>80</v>
      </c>
      <c r="B114" t="s">
        <v>81</v>
      </c>
      <c r="C114" t="s">
        <v>196</v>
      </c>
      <c r="E114" t="s">
        <v>202</v>
      </c>
      <c r="F114" s="25">
        <v>99</v>
      </c>
    </row>
    <row r="115" spans="1:6" x14ac:dyDescent="0.25">
      <c r="A115" t="s">
        <v>80</v>
      </c>
      <c r="B115" t="s">
        <v>83</v>
      </c>
      <c r="C115" t="s">
        <v>196</v>
      </c>
      <c r="E115" t="s">
        <v>203</v>
      </c>
      <c r="F115" s="25">
        <v>69</v>
      </c>
    </row>
    <row r="116" spans="1:6" x14ac:dyDescent="0.25">
      <c r="A116" t="s">
        <v>85</v>
      </c>
      <c r="B116" t="s">
        <v>86</v>
      </c>
      <c r="C116" t="s">
        <v>196</v>
      </c>
      <c r="E116" t="s">
        <v>204</v>
      </c>
      <c r="F116" s="25">
        <v>49</v>
      </c>
    </row>
    <row r="117" spans="1:6" x14ac:dyDescent="0.25">
      <c r="A117" t="s">
        <v>64</v>
      </c>
      <c r="B117" t="s">
        <v>65</v>
      </c>
      <c r="C117" t="s">
        <v>205</v>
      </c>
      <c r="D117" t="s">
        <v>67</v>
      </c>
      <c r="E117" t="s">
        <v>206</v>
      </c>
      <c r="F117" s="25">
        <v>139</v>
      </c>
    </row>
    <row r="118" spans="1:6" x14ac:dyDescent="0.25">
      <c r="A118" t="s">
        <v>64</v>
      </c>
      <c r="B118" t="s">
        <v>65</v>
      </c>
      <c r="C118" t="s">
        <v>205</v>
      </c>
      <c r="D118" t="s">
        <v>69</v>
      </c>
      <c r="E118" t="s">
        <v>207</v>
      </c>
      <c r="F118" s="25">
        <v>169</v>
      </c>
    </row>
    <row r="119" spans="1:6" x14ac:dyDescent="0.25">
      <c r="A119" t="s">
        <v>71</v>
      </c>
      <c r="B119" t="s">
        <v>72</v>
      </c>
      <c r="C119" t="s">
        <v>205</v>
      </c>
      <c r="D119" t="s">
        <v>73</v>
      </c>
      <c r="E119" t="s">
        <v>208</v>
      </c>
      <c r="F119" s="25">
        <v>59</v>
      </c>
    </row>
    <row r="120" spans="1:6" x14ac:dyDescent="0.25">
      <c r="A120" t="s">
        <v>71</v>
      </c>
      <c r="B120" t="s">
        <v>72</v>
      </c>
      <c r="C120" t="s">
        <v>205</v>
      </c>
      <c r="D120" t="s">
        <v>75</v>
      </c>
      <c r="E120" t="s">
        <v>209</v>
      </c>
      <c r="F120" s="25">
        <v>49</v>
      </c>
    </row>
    <row r="121" spans="1:6" x14ac:dyDescent="0.25">
      <c r="A121" t="s">
        <v>77</v>
      </c>
      <c r="B121" t="s">
        <v>78</v>
      </c>
      <c r="C121" t="s">
        <v>205</v>
      </c>
      <c r="E121" t="s">
        <v>210</v>
      </c>
      <c r="F121" s="25">
        <v>59</v>
      </c>
    </row>
    <row r="122" spans="1:6" x14ac:dyDescent="0.25">
      <c r="A122" t="s">
        <v>80</v>
      </c>
      <c r="B122" t="s">
        <v>81</v>
      </c>
      <c r="C122" t="s">
        <v>205</v>
      </c>
      <c r="E122" t="s">
        <v>211</v>
      </c>
      <c r="F122" s="25">
        <v>99</v>
      </c>
    </row>
    <row r="123" spans="1:6" x14ac:dyDescent="0.25">
      <c r="A123" t="s">
        <v>80</v>
      </c>
      <c r="B123" t="s">
        <v>83</v>
      </c>
      <c r="C123" t="s">
        <v>205</v>
      </c>
      <c r="E123" t="s">
        <v>212</v>
      </c>
      <c r="F123" s="25">
        <v>69</v>
      </c>
    </row>
    <row r="124" spans="1:6" x14ac:dyDescent="0.25">
      <c r="A124" t="s">
        <v>85</v>
      </c>
      <c r="B124" t="s">
        <v>86</v>
      </c>
      <c r="C124" t="s">
        <v>205</v>
      </c>
      <c r="E124" t="s">
        <v>213</v>
      </c>
      <c r="F124" s="25">
        <v>49</v>
      </c>
    </row>
    <row r="125" spans="1:6" x14ac:dyDescent="0.25">
      <c r="A125" t="s">
        <v>64</v>
      </c>
      <c r="B125" t="s">
        <v>65</v>
      </c>
      <c r="C125" t="s">
        <v>214</v>
      </c>
      <c r="D125" t="s">
        <v>67</v>
      </c>
      <c r="E125" t="s">
        <v>215</v>
      </c>
      <c r="F125" s="25">
        <v>139</v>
      </c>
    </row>
    <row r="126" spans="1:6" x14ac:dyDescent="0.25">
      <c r="A126" t="s">
        <v>64</v>
      </c>
      <c r="B126" t="s">
        <v>65</v>
      </c>
      <c r="C126" t="s">
        <v>214</v>
      </c>
      <c r="D126" t="s">
        <v>69</v>
      </c>
      <c r="E126" t="s">
        <v>216</v>
      </c>
      <c r="F126" s="25">
        <v>169</v>
      </c>
    </row>
    <row r="127" spans="1:6" x14ac:dyDescent="0.25">
      <c r="A127" t="s">
        <v>71</v>
      </c>
      <c r="B127" t="s">
        <v>72</v>
      </c>
      <c r="C127" t="s">
        <v>214</v>
      </c>
      <c r="D127" t="s">
        <v>73</v>
      </c>
      <c r="E127" t="s">
        <v>217</v>
      </c>
      <c r="F127" s="25">
        <v>59</v>
      </c>
    </row>
    <row r="128" spans="1:6" x14ac:dyDescent="0.25">
      <c r="A128" t="s">
        <v>71</v>
      </c>
      <c r="B128" t="s">
        <v>72</v>
      </c>
      <c r="C128" t="s">
        <v>214</v>
      </c>
      <c r="D128" t="s">
        <v>75</v>
      </c>
      <c r="E128" t="s">
        <v>218</v>
      </c>
      <c r="F128" s="25">
        <v>49</v>
      </c>
    </row>
    <row r="129" spans="1:6" x14ac:dyDescent="0.25">
      <c r="A129" t="s">
        <v>77</v>
      </c>
      <c r="B129" t="s">
        <v>78</v>
      </c>
      <c r="C129" t="s">
        <v>214</v>
      </c>
      <c r="E129" t="s">
        <v>219</v>
      </c>
      <c r="F129" s="25">
        <v>59</v>
      </c>
    </row>
    <row r="130" spans="1:6" x14ac:dyDescent="0.25">
      <c r="A130" t="s">
        <v>80</v>
      </c>
      <c r="B130" t="s">
        <v>81</v>
      </c>
      <c r="C130" t="s">
        <v>214</v>
      </c>
      <c r="E130" t="s">
        <v>220</v>
      </c>
      <c r="F130" s="25">
        <v>99</v>
      </c>
    </row>
    <row r="131" spans="1:6" x14ac:dyDescent="0.25">
      <c r="A131" t="s">
        <v>80</v>
      </c>
      <c r="B131" t="s">
        <v>83</v>
      </c>
      <c r="C131" t="s">
        <v>214</v>
      </c>
      <c r="E131" t="s">
        <v>221</v>
      </c>
      <c r="F131" s="25">
        <v>69</v>
      </c>
    </row>
    <row r="132" spans="1:6" x14ac:dyDescent="0.25">
      <c r="A132" t="s">
        <v>85</v>
      </c>
      <c r="B132" t="s">
        <v>86</v>
      </c>
      <c r="C132" t="s">
        <v>214</v>
      </c>
      <c r="E132" t="s">
        <v>222</v>
      </c>
      <c r="F132" s="25">
        <v>49</v>
      </c>
    </row>
    <row r="133" spans="1:6" x14ac:dyDescent="0.25">
      <c r="A133" t="s">
        <v>64</v>
      </c>
      <c r="B133" t="s">
        <v>65</v>
      </c>
      <c r="C133" t="s">
        <v>223</v>
      </c>
      <c r="D133" t="s">
        <v>67</v>
      </c>
      <c r="E133" t="s">
        <v>224</v>
      </c>
      <c r="F133" s="25">
        <v>139</v>
      </c>
    </row>
    <row r="134" spans="1:6" x14ac:dyDescent="0.25">
      <c r="A134" t="s">
        <v>64</v>
      </c>
      <c r="B134" t="s">
        <v>65</v>
      </c>
      <c r="C134" t="s">
        <v>223</v>
      </c>
      <c r="D134" t="s">
        <v>69</v>
      </c>
      <c r="E134" t="s">
        <v>225</v>
      </c>
      <c r="F134" s="25">
        <v>169</v>
      </c>
    </row>
    <row r="135" spans="1:6" x14ac:dyDescent="0.25">
      <c r="A135" t="s">
        <v>71</v>
      </c>
      <c r="B135" t="s">
        <v>72</v>
      </c>
      <c r="C135" t="s">
        <v>223</v>
      </c>
      <c r="D135" t="s">
        <v>73</v>
      </c>
      <c r="E135" t="s">
        <v>226</v>
      </c>
      <c r="F135" s="25">
        <v>59</v>
      </c>
    </row>
    <row r="136" spans="1:6" x14ac:dyDescent="0.25">
      <c r="A136" t="s">
        <v>71</v>
      </c>
      <c r="B136" t="s">
        <v>72</v>
      </c>
      <c r="C136" t="s">
        <v>223</v>
      </c>
      <c r="D136" t="s">
        <v>75</v>
      </c>
      <c r="E136" t="s">
        <v>227</v>
      </c>
      <c r="F136" s="25">
        <v>49</v>
      </c>
    </row>
    <row r="137" spans="1:6" x14ac:dyDescent="0.25">
      <c r="A137" t="s">
        <v>77</v>
      </c>
      <c r="B137" t="s">
        <v>78</v>
      </c>
      <c r="C137" t="s">
        <v>223</v>
      </c>
      <c r="E137" t="s">
        <v>228</v>
      </c>
      <c r="F137" s="25">
        <v>59</v>
      </c>
    </row>
    <row r="138" spans="1:6" x14ac:dyDescent="0.25">
      <c r="A138" t="s">
        <v>80</v>
      </c>
      <c r="B138" t="s">
        <v>81</v>
      </c>
      <c r="C138" t="s">
        <v>223</v>
      </c>
      <c r="E138" t="s">
        <v>229</v>
      </c>
      <c r="F138" s="25">
        <v>99</v>
      </c>
    </row>
    <row r="139" spans="1:6" x14ac:dyDescent="0.25">
      <c r="A139" t="s">
        <v>80</v>
      </c>
      <c r="B139" t="s">
        <v>83</v>
      </c>
      <c r="C139" t="s">
        <v>223</v>
      </c>
      <c r="E139" t="s">
        <v>230</v>
      </c>
      <c r="F139" s="25">
        <v>69</v>
      </c>
    </row>
    <row r="140" spans="1:6" x14ac:dyDescent="0.25">
      <c r="A140" t="s">
        <v>85</v>
      </c>
      <c r="B140" t="s">
        <v>86</v>
      </c>
      <c r="C140" t="s">
        <v>223</v>
      </c>
      <c r="E140" t="s">
        <v>231</v>
      </c>
      <c r="F140" s="25">
        <v>49</v>
      </c>
    </row>
    <row r="141" spans="1:6" x14ac:dyDescent="0.25">
      <c r="A141" t="s">
        <v>64</v>
      </c>
      <c r="B141" t="s">
        <v>65</v>
      </c>
      <c r="C141" t="s">
        <v>232</v>
      </c>
      <c r="D141" t="s">
        <v>67</v>
      </c>
      <c r="E141" t="s">
        <v>233</v>
      </c>
      <c r="F141" s="25">
        <v>139</v>
      </c>
    </row>
    <row r="142" spans="1:6" x14ac:dyDescent="0.25">
      <c r="A142" t="s">
        <v>64</v>
      </c>
      <c r="B142" t="s">
        <v>65</v>
      </c>
      <c r="C142" t="s">
        <v>232</v>
      </c>
      <c r="D142" t="s">
        <v>69</v>
      </c>
      <c r="E142" t="s">
        <v>234</v>
      </c>
      <c r="F142" s="25">
        <v>169</v>
      </c>
    </row>
    <row r="143" spans="1:6" x14ac:dyDescent="0.25">
      <c r="A143" t="s">
        <v>71</v>
      </c>
      <c r="B143" t="s">
        <v>72</v>
      </c>
      <c r="C143" t="s">
        <v>232</v>
      </c>
      <c r="D143" t="s">
        <v>73</v>
      </c>
      <c r="E143" t="s">
        <v>235</v>
      </c>
      <c r="F143" s="25">
        <v>59</v>
      </c>
    </row>
    <row r="144" spans="1:6" x14ac:dyDescent="0.25">
      <c r="A144" t="s">
        <v>71</v>
      </c>
      <c r="B144" t="s">
        <v>72</v>
      </c>
      <c r="C144" t="s">
        <v>232</v>
      </c>
      <c r="D144" t="s">
        <v>75</v>
      </c>
      <c r="E144" t="s">
        <v>236</v>
      </c>
      <c r="F144" s="25">
        <v>49</v>
      </c>
    </row>
    <row r="145" spans="1:6" x14ac:dyDescent="0.25">
      <c r="A145" t="s">
        <v>77</v>
      </c>
      <c r="B145" t="s">
        <v>78</v>
      </c>
      <c r="C145" t="s">
        <v>232</v>
      </c>
      <c r="E145" t="s">
        <v>237</v>
      </c>
      <c r="F145" s="25">
        <v>59</v>
      </c>
    </row>
    <row r="146" spans="1:6" x14ac:dyDescent="0.25">
      <c r="A146" t="s">
        <v>80</v>
      </c>
      <c r="B146" t="s">
        <v>81</v>
      </c>
      <c r="C146" t="s">
        <v>232</v>
      </c>
      <c r="E146" t="s">
        <v>238</v>
      </c>
      <c r="F146" s="25">
        <v>99</v>
      </c>
    </row>
    <row r="147" spans="1:6" x14ac:dyDescent="0.25">
      <c r="A147" t="s">
        <v>80</v>
      </c>
      <c r="B147" t="s">
        <v>83</v>
      </c>
      <c r="C147" t="s">
        <v>232</v>
      </c>
      <c r="E147" t="s">
        <v>239</v>
      </c>
      <c r="F147" s="25">
        <v>69</v>
      </c>
    </row>
    <row r="148" spans="1:6" x14ac:dyDescent="0.25">
      <c r="A148" t="s">
        <v>85</v>
      </c>
      <c r="B148" t="s">
        <v>86</v>
      </c>
      <c r="C148" t="s">
        <v>232</v>
      </c>
      <c r="E148" t="s">
        <v>240</v>
      </c>
      <c r="F148" s="25">
        <v>49</v>
      </c>
    </row>
    <row r="149" spans="1:6" x14ac:dyDescent="0.25">
      <c r="A149" t="s">
        <v>64</v>
      </c>
      <c r="B149" t="s">
        <v>65</v>
      </c>
      <c r="C149" t="s">
        <v>241</v>
      </c>
      <c r="D149" t="s">
        <v>67</v>
      </c>
      <c r="E149" t="s">
        <v>242</v>
      </c>
      <c r="F149" s="25">
        <v>139</v>
      </c>
    </row>
    <row r="150" spans="1:6" x14ac:dyDescent="0.25">
      <c r="A150" t="s">
        <v>64</v>
      </c>
      <c r="B150" t="s">
        <v>65</v>
      </c>
      <c r="C150" t="s">
        <v>241</v>
      </c>
      <c r="D150" t="s">
        <v>69</v>
      </c>
      <c r="E150" t="s">
        <v>243</v>
      </c>
      <c r="F150" s="25">
        <v>169</v>
      </c>
    </row>
    <row r="151" spans="1:6" x14ac:dyDescent="0.25">
      <c r="A151" t="s">
        <v>71</v>
      </c>
      <c r="B151" t="s">
        <v>72</v>
      </c>
      <c r="C151" t="s">
        <v>241</v>
      </c>
      <c r="D151" t="s">
        <v>73</v>
      </c>
      <c r="E151" t="s">
        <v>244</v>
      </c>
      <c r="F151" s="25">
        <v>59</v>
      </c>
    </row>
    <row r="152" spans="1:6" x14ac:dyDescent="0.25">
      <c r="A152" t="s">
        <v>71</v>
      </c>
      <c r="B152" t="s">
        <v>72</v>
      </c>
      <c r="C152" t="s">
        <v>241</v>
      </c>
      <c r="D152" t="s">
        <v>75</v>
      </c>
      <c r="E152" t="s">
        <v>245</v>
      </c>
      <c r="F152" s="25">
        <v>49</v>
      </c>
    </row>
    <row r="153" spans="1:6" x14ac:dyDescent="0.25">
      <c r="A153" t="s">
        <v>77</v>
      </c>
      <c r="B153" t="s">
        <v>78</v>
      </c>
      <c r="C153" t="s">
        <v>241</v>
      </c>
      <c r="E153" t="s">
        <v>246</v>
      </c>
      <c r="F153" s="25">
        <v>59</v>
      </c>
    </row>
    <row r="154" spans="1:6" x14ac:dyDescent="0.25">
      <c r="A154" t="s">
        <v>80</v>
      </c>
      <c r="B154" t="s">
        <v>81</v>
      </c>
      <c r="C154" t="s">
        <v>241</v>
      </c>
      <c r="E154" t="s">
        <v>247</v>
      </c>
      <c r="F154" s="25">
        <v>99</v>
      </c>
    </row>
    <row r="155" spans="1:6" x14ac:dyDescent="0.25">
      <c r="A155" t="s">
        <v>80</v>
      </c>
      <c r="B155" t="s">
        <v>83</v>
      </c>
      <c r="C155" t="s">
        <v>241</v>
      </c>
      <c r="E155" t="s">
        <v>248</v>
      </c>
      <c r="F155" s="25">
        <v>69</v>
      </c>
    </row>
    <row r="156" spans="1:6" x14ac:dyDescent="0.25">
      <c r="A156" t="s">
        <v>85</v>
      </c>
      <c r="B156" t="s">
        <v>86</v>
      </c>
      <c r="C156" t="s">
        <v>241</v>
      </c>
      <c r="E156" t="s">
        <v>249</v>
      </c>
      <c r="F156" s="25">
        <v>49</v>
      </c>
    </row>
    <row r="157" spans="1:6" x14ac:dyDescent="0.25">
      <c r="A157" t="s">
        <v>64</v>
      </c>
      <c r="B157" t="s">
        <v>65</v>
      </c>
      <c r="C157" t="s">
        <v>250</v>
      </c>
      <c r="D157" t="s">
        <v>67</v>
      </c>
      <c r="E157" t="s">
        <v>251</v>
      </c>
      <c r="F157" s="25">
        <v>139</v>
      </c>
    </row>
    <row r="158" spans="1:6" x14ac:dyDescent="0.25">
      <c r="A158" t="s">
        <v>64</v>
      </c>
      <c r="B158" t="s">
        <v>65</v>
      </c>
      <c r="C158" t="s">
        <v>250</v>
      </c>
      <c r="D158" t="s">
        <v>69</v>
      </c>
      <c r="E158" t="s">
        <v>252</v>
      </c>
      <c r="F158" s="25">
        <v>169</v>
      </c>
    </row>
    <row r="159" spans="1:6" x14ac:dyDescent="0.25">
      <c r="A159" t="s">
        <v>71</v>
      </c>
      <c r="B159" t="s">
        <v>72</v>
      </c>
      <c r="C159" t="s">
        <v>250</v>
      </c>
      <c r="D159" t="s">
        <v>73</v>
      </c>
      <c r="E159" t="s">
        <v>253</v>
      </c>
      <c r="F159" s="25">
        <v>59</v>
      </c>
    </row>
    <row r="160" spans="1:6" x14ac:dyDescent="0.25">
      <c r="A160" t="s">
        <v>71</v>
      </c>
      <c r="B160" t="s">
        <v>72</v>
      </c>
      <c r="C160" t="s">
        <v>250</v>
      </c>
      <c r="D160" t="s">
        <v>75</v>
      </c>
      <c r="E160" t="s">
        <v>254</v>
      </c>
      <c r="F160" s="25">
        <v>49</v>
      </c>
    </row>
    <row r="161" spans="1:6" x14ac:dyDescent="0.25">
      <c r="A161" t="s">
        <v>77</v>
      </c>
      <c r="B161" t="s">
        <v>78</v>
      </c>
      <c r="C161" t="s">
        <v>250</v>
      </c>
      <c r="E161" t="s">
        <v>255</v>
      </c>
      <c r="F161" s="25">
        <v>59</v>
      </c>
    </row>
    <row r="162" spans="1:6" x14ac:dyDescent="0.25">
      <c r="A162" t="s">
        <v>80</v>
      </c>
      <c r="B162" t="s">
        <v>81</v>
      </c>
      <c r="C162" t="s">
        <v>250</v>
      </c>
      <c r="E162" t="s">
        <v>256</v>
      </c>
      <c r="F162" s="25">
        <v>99</v>
      </c>
    </row>
    <row r="163" spans="1:6" x14ac:dyDescent="0.25">
      <c r="A163" t="s">
        <v>80</v>
      </c>
      <c r="B163" t="s">
        <v>83</v>
      </c>
      <c r="C163" t="s">
        <v>250</v>
      </c>
      <c r="E163" t="s">
        <v>257</v>
      </c>
      <c r="F163" s="25">
        <v>69</v>
      </c>
    </row>
    <row r="164" spans="1:6" x14ac:dyDescent="0.25">
      <c r="A164" t="s">
        <v>85</v>
      </c>
      <c r="B164" t="s">
        <v>86</v>
      </c>
      <c r="C164" t="s">
        <v>250</v>
      </c>
      <c r="E164" t="s">
        <v>258</v>
      </c>
      <c r="F164" s="25">
        <v>49</v>
      </c>
    </row>
  </sheetData>
  <autoFilter ref="F4:F164" xr:uid="{00000000-0001-0000-0300-000000000000}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Facture &amp; Devis</vt:lpstr>
      <vt:lpstr>Listes</vt:lpstr>
      <vt:lpstr>Base de donnée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FELX LM</cp:lastModifiedBy>
  <cp:lastPrinted>2025-08-22T11:40:25Z</cp:lastPrinted>
  <dcterms:created xsi:type="dcterms:W3CDTF">2025-08-21T22:42:33Z</dcterms:created>
  <dcterms:modified xsi:type="dcterms:W3CDTF">2025-08-22T11:41:03Z</dcterms:modified>
</cp:coreProperties>
</file>