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izatariq/Desktop/"/>
    </mc:Choice>
  </mc:AlternateContent>
  <xr:revisionPtr revIDLastSave="0" documentId="13_ncr:1_{2069CF16-D009-1E41-89B0-44EEAFF1FD66}" xr6:coauthVersionLast="47" xr6:coauthVersionMax="47" xr10:uidLastSave="{00000000-0000-0000-0000-000000000000}"/>
  <bookViews>
    <workbookView xWindow="640" yWindow="500" windowWidth="21560" windowHeight="19640" activeTab="3" xr2:uid="{00000000-000D-0000-FFFF-FFFF00000000}"/>
  </bookViews>
  <sheets>
    <sheet name="Crowdfunding" sheetId="1" r:id="rId1"/>
    <sheet name="Category Pivot Chart" sheetId="2" r:id="rId2"/>
    <sheet name="Subcategory Pivot Chart" sheetId="3" r:id="rId3"/>
    <sheet name="Date Pivot Chart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6" r:id="rId7"/>
    <pivotCache cacheId="1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6" l="1"/>
  <c r="I18" i="6"/>
  <c r="I15" i="6"/>
  <c r="I14" i="6"/>
  <c r="I10" i="6"/>
  <c r="I9" i="6"/>
  <c r="I5" i="6"/>
  <c r="I17" i="6"/>
  <c r="I16" i="6"/>
  <c r="I8" i="6"/>
  <c r="I7" i="6"/>
  <c r="I6" i="6"/>
  <c r="D13" i="5"/>
  <c r="C13" i="5"/>
  <c r="D12" i="5"/>
  <c r="D11" i="5"/>
  <c r="D10" i="5"/>
  <c r="D8" i="5"/>
  <c r="D9" i="5"/>
  <c r="D7" i="5"/>
  <c r="C8" i="5"/>
  <c r="C7" i="5"/>
  <c r="D4" i="5"/>
  <c r="D5" i="5"/>
  <c r="D6" i="5"/>
  <c r="C6" i="5"/>
  <c r="C5" i="5"/>
  <c r="C4" i="5"/>
  <c r="D3" i="5"/>
  <c r="C3" i="5"/>
  <c r="D2" i="5"/>
  <c r="C2" i="5"/>
  <c r="C12" i="5"/>
  <c r="C11" i="5"/>
  <c r="C10" i="5"/>
  <c r="C9" i="5"/>
  <c r="B3" i="5"/>
  <c r="B2" i="5"/>
  <c r="B13" i="5"/>
  <c r="B12" i="5"/>
  <c r="B11" i="5"/>
  <c r="B10" i="5"/>
  <c r="B9" i="5"/>
  <c r="B8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G10" i="5" s="1"/>
  <c r="E8" i="5"/>
  <c r="H8" i="5" s="1"/>
  <c r="E7" i="5"/>
  <c r="F7" i="5" s="1"/>
  <c r="H7" i="5"/>
  <c r="E9" i="5"/>
  <c r="G9" i="5" s="1"/>
  <c r="H10" i="5"/>
  <c r="E2" i="5"/>
  <c r="G2" i="5" s="1"/>
  <c r="E6" i="5"/>
  <c r="H6" i="5" s="1"/>
  <c r="F10" i="5"/>
  <c r="E13" i="5"/>
  <c r="F13" i="5" s="1"/>
  <c r="E5" i="5"/>
  <c r="G5" i="5" s="1"/>
  <c r="E12" i="5"/>
  <c r="G12" i="5" s="1"/>
  <c r="E4" i="5"/>
  <c r="F4" i="5" s="1"/>
  <c r="E11" i="5"/>
  <c r="G11" i="5" s="1"/>
  <c r="E3" i="5"/>
  <c r="F3" i="5" s="1"/>
  <c r="G7" i="5" l="1"/>
  <c r="F8" i="5"/>
  <c r="G8" i="5"/>
  <c r="H9" i="5"/>
  <c r="F2" i="5"/>
  <c r="F9" i="5"/>
  <c r="H11" i="5"/>
  <c r="F11" i="5"/>
  <c r="F12" i="5"/>
  <c r="F5" i="5"/>
  <c r="H5" i="5"/>
  <c r="H12" i="5"/>
  <c r="F6" i="5"/>
  <c r="G3" i="5"/>
  <c r="G6" i="5"/>
  <c r="G13" i="5"/>
  <c r="H4" i="5"/>
  <c r="G4" i="5"/>
  <c r="H2" i="5"/>
  <c r="H13" i="5"/>
  <c r="H3" i="5"/>
</calcChain>
</file>

<file path=xl/sharedStrings.xml><?xml version="1.0" encoding="utf-8"?>
<sst xmlns="http://schemas.openxmlformats.org/spreadsheetml/2006/main" count="9068" uniqueCount="2120">
  <si>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</si>
  <si>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</si>
  <si>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</si>
  <si>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</si>
  <si>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</si>
  <si>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</si>
  <si>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</si>
  <si>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</si>
  <si>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</si>
  <si>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</si>
  <si>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</si>
  <si>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</si>
  <si>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</si>
  <si>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</si>
  <si>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</si>
  <si>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</si>
  <si>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</si>
  <si>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</si>
  <si>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</si>
  <si>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</si>
  <si>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</si>
  <si>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</si>
  <si>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</si>
  <si>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</si>
  <si>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</si>
  <si>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</si>
  <si>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</si>
  <si>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</si>
  <si>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</si>
  <si>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</si>
  <si>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</si>
  <si>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</si>
  <si>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</si>
  <si>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</si>
  <si>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</si>
  <si>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</si>
  <si>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</si>
  <si>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</si>
  <si>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</si>
  <si>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</si>
  <si>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</si>
  <si>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</si>
  <si>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</si>
  <si>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</si>
  <si>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</si>
  <si>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</si>
  <si>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</si>
  <si>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</si>
  <si>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</si>
  <si>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</si>
  <si>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</si>
  <si>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</si>
  <si>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</si>
  <si>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</si>
  <si>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</si>
  <si>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</si>
  <si>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</si>
  <si>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</si>
  <si>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</si>
  <si>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</si>
  <si>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</si>
  <si>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</si>
  <si>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</si>
  <si>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</si>
  <si>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</si>
  <si>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</si>
  <si>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</si>
  <si>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</si>
  <si>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</si>
  <si>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</si>
  <si>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</si>
  <si>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</si>
  <si>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</si>
  <si>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</si>
  <si>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</si>
  <si>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</si>
  <si>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</si>
  <si>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</si>
  <si>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</si>
  <si>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</si>
  <si>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</si>
  <si>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</si>
  <si>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</si>
  <si>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</si>
  <si>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</si>
  <si>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</si>
  <si>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</si>
  <si>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</si>
  <si>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</si>
  <si>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</si>
  <si>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</si>
  <si>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</si>
  <si>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</si>
  <si>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</si>
  <si>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</si>
  <si>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</si>
  <si>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</si>
  <si>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</si>
  <si>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</si>
  <si>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</si>
  <si>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</si>
  <si>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</si>
  <si>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</si>
  <si>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</si>
  <si>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</si>
  <si>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</si>
  <si>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</si>
  <si>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</si>
  <si>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</si>
  <si>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</si>
  <si>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</si>
  <si>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</si>
  <si>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</si>
  <si>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</si>
  <si>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</si>
  <si>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</si>
  <si>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</si>
  <si>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</si>
  <si>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</si>
  <si>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</si>
  <si>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</si>
  <si>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</si>
  <si>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</si>
  <si>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</si>
  <si>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</si>
  <si>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</si>
  <si>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</si>
  <si>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</si>
  <si>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</si>
  <si>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</si>
  <si>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</si>
  <si>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</si>
  <si>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</si>
  <si>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</si>
  <si>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</si>
  <si>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</si>
  <si>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</si>
  <si>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</si>
  <si>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</si>
  <si>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</si>
  <si>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</si>
  <si>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</si>
  <si>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</si>
  <si>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</si>
  <si>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</si>
  <si>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</si>
  <si>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</si>
  <si>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</si>
  <si>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</si>
  <si>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</si>
  <si>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</si>
  <si>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</si>
  <si>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</si>
  <si>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</si>
  <si>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</si>
  <si>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</si>
  <si>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</si>
  <si>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</si>
  <si>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</si>
  <si>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</si>
  <si>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</si>
  <si>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</si>
  <si>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</si>
  <si>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</si>
  <si>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</si>
  <si>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</si>
  <si>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</si>
  <si>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</si>
  <si>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</si>
  <si>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</si>
  <si>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</si>
  <si>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</si>
  <si>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</si>
  <si>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</si>
  <si>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</si>
  <si>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</si>
  <si>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</si>
  <si>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</si>
  <si>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</si>
  <si>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</si>
  <si>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</si>
  <si>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</si>
  <si>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</si>
  <si>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</si>
  <si>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</si>
  <si>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</si>
  <si>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</si>
  <si>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</si>
  <si>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</si>
  <si>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</si>
  <si>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</si>
  <si>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</si>
  <si>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</si>
  <si>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</si>
  <si>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</si>
  <si>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</si>
  <si>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</si>
  <si>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</si>
  <si>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</si>
  <si>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</si>
  <si>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</si>
  <si>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</si>
  <si>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</si>
  <si>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</si>
  <si>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</si>
  <si>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</si>
  <si>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</si>
  <si>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</si>
  <si>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</si>
  <si>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</si>
  <si>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</si>
  <si>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</si>
  <si>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</si>
  <si>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</si>
  <si>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</si>
  <si>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</si>
  <si>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</si>
  <si>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</si>
  <si>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</si>
  <si>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</si>
  <si>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</si>
  <si>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</si>
  <si>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</si>
  <si>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</si>
  <si>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</si>
  <si>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</si>
  <si>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</si>
  <si>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</si>
  <si>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</si>
  <si>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</si>
  <si>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</si>
  <si>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</si>
  <si>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</si>
  <si>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</si>
  <si>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</si>
  <si>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</si>
  <si>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</si>
  <si>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</si>
  <si>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</si>
  <si>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</si>
  <si>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</si>
  <si>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</si>
  <si>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</si>
  <si>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</si>
  <si>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</si>
  <si>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</si>
  <si>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</si>
  <si>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</si>
  <si>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</si>
  <si>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</si>
  <si>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</si>
  <si>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</si>
  <si>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</si>
  <si>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</si>
  <si>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</si>
  <si>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</si>
  <si>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</si>
  <si>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</si>
  <si>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</si>
  <si>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</si>
  <si>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</si>
  <si>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</si>
  <si>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</si>
  <si>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</si>
  <si>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</si>
  <si>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</si>
  <si>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</si>
  <si>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</si>
  <si>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</si>
  <si>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</si>
  <si>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</si>
  <si>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</si>
  <si>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</si>
  <si>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</si>
  <si>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</si>
  <si>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</si>
  <si>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</si>
  <si>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</si>
  <si>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</si>
  <si>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</si>
  <si>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</si>
  <si>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</si>
  <si>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</si>
  <si>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</si>
  <si>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</si>
  <si>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</si>
  <si>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</si>
  <si>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</si>
  <si>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</si>
  <si>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</si>
  <si>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</si>
  <si>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</si>
  <si>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</si>
  <si>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</si>
  <si>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</si>
  <si>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</si>
  <si>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</si>
  <si>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</si>
  <si>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</si>
  <si>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</si>
  <si>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</si>
  <si>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</si>
  <si>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</si>
  <si>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</si>
  <si>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</si>
  <si>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</si>
  <si>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</si>
  <si>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</si>
  <si>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</si>
  <si>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</si>
  <si>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</si>
  <si>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</si>
  <si>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</si>
  <si>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</si>
  <si>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</si>
  <si>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</si>
  <si>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</si>
  <si>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</si>
  <si>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</si>
  <si>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</si>
  <si>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</si>
  <si>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</si>
  <si>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</si>
  <si>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</si>
  <si>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</si>
  <si>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</si>
  <si>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</si>
  <si>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</si>
  <si>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</si>
  <si>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</si>
  <si>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</si>
  <si>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</si>
  <si>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</si>
  <si>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</si>
  <si>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</si>
  <si>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</si>
  <si>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</si>
  <si>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</si>
  <si>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</si>
  <si>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</si>
  <si>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</si>
  <si>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</si>
  <si>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</si>
  <si>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</si>
  <si>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</si>
  <si>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</si>
  <si>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</si>
  <si>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</si>
  <si>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</si>
  <si>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</si>
  <si>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</si>
  <si>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</si>
  <si>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</si>
  <si>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</si>
  <si>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</si>
  <si>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</si>
  <si>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</si>
  <si>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</si>
  <si>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</si>
  <si>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</si>
  <si>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</si>
  <si>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</si>
  <si>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</si>
  <si>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</si>
  <si>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</si>
  <si>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</si>
  <si>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</si>
  <si>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</si>
  <si>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</si>
  <si>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</si>
  <si>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</si>
  <si>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</si>
  <si>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</si>
  <si>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</si>
  <si>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</si>
  <si>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</si>
  <si>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</si>
  <si>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</si>
  <si>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</si>
  <si>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</si>
  <si>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</si>
  <si>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</si>
  <si>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</si>
  <si>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</si>
  <si>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</si>
  <si>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</si>
  <si>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</si>
  <si>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</si>
  <si>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</si>
  <si>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</si>
  <si>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</si>
  <si>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</si>
  <si>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</si>
  <si>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</si>
  <si>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</si>
  <si>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</si>
  <si>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</si>
  <si>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</si>
  <si>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</si>
  <si>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</si>
  <si>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</si>
  <si>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</si>
  <si>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</si>
  <si>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</si>
  <si>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</si>
  <si>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</si>
  <si>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</si>
  <si>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</si>
  <si>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</si>
  <si>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</si>
  <si>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</si>
  <si>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</si>
  <si>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</si>
  <si>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</si>
  <si>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</si>
  <si>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</si>
  <si>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</si>
  <si>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</si>
  <si>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</si>
  <si>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</si>
  <si>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</si>
  <si>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</si>
  <si>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</si>
  <si>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</si>
  <si>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</si>
  <si>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</si>
  <si>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</si>
  <si>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</si>
  <si>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</si>
  <si>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</si>
  <si>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</si>
  <si>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</si>
  <si>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</si>
  <si>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</si>
  <si>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</si>
  <si>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</si>
  <si>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</si>
  <si>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</si>
  <si>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</si>
  <si>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</si>
  <si>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</si>
  <si>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</si>
  <si>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</si>
  <si>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</si>
  <si>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</si>
  <si>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</si>
  <si>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</si>
  <si>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</si>
  <si>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</si>
  <si>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</si>
  <si>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</si>
  <si>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</si>
  <si>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</si>
  <si>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</si>
  <si>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</si>
  <si>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</si>
  <si>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</si>
  <si>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</si>
  <si>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</si>
  <si>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</si>
  <si>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</si>
  <si>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</si>
  <si>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</si>
  <si>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</si>
  <si>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</si>
  <si>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</si>
  <si>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</si>
  <si>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</si>
  <si>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</si>
  <si>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</si>
  <si>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</si>
  <si>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</si>
  <si>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</si>
  <si>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</si>
  <si>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</si>
  <si>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</si>
  <si>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</si>
  <si>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</si>
  <si>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</si>
  <si>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</si>
  <si>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</si>
  <si>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</si>
  <si>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</si>
  <si>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</si>
  <si>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</si>
  <si>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</si>
  <si>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</si>
  <si>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</si>
  <si>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</si>
  <si>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</si>
  <si>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</si>
  <si>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</si>
  <si>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</si>
  <si>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</si>
  <si>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</si>
  <si>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</si>
  <si>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</si>
  <si>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</si>
  <si>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</si>
  <si>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</si>
  <si>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</si>
  <si>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</si>
  <si>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</si>
  <si>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</si>
  <si>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</si>
  <si>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</si>
  <si>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</si>
  <si>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</si>
  <si>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</si>
  <si>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</si>
  <si>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</si>
  <si>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</si>
  <si>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</si>
  <si>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</si>
  <si>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</si>
  <si>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</si>
  <si>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</si>
  <si>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</si>
  <si>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</si>
  <si>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</si>
  <si>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</si>
  <si>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</si>
  <si>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</si>
  <si>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</si>
  <si>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</si>
  <si>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</si>
  <si>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</si>
  <si>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</si>
  <si>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</si>
  <si>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</si>
  <si>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</si>
  <si>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</si>
  <si>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</si>
  <si>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</si>
  <si>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</si>
  <si>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</si>
  <si>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</si>
  <si>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</si>
  <si>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</si>
  <si>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</si>
  <si>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</si>
  <si>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</si>
  <si>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</si>
  <si>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</si>
  <si>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</si>
  <si>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</si>
  <si>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</si>
  <si>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</si>
  <si>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</si>
  <si>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</si>
  <si>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</si>
  <si>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</si>
  <si>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</si>
  <si>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</si>
  <si>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</si>
  <si>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</si>
  <si>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</si>
  <si>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</si>
  <si>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</si>
  <si>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</si>
  <si>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</si>
  <si>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</si>
  <si>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</si>
  <si>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</si>
  <si>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</si>
  <si>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</si>
  <si>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</si>
  <si>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</si>
  <si>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</si>
  <si>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</si>
  <si>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</si>
  <si>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</si>
  <si>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</si>
  <si>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</si>
  <si>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</si>
  <si>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</si>
  <si>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</si>
  <si>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</si>
  <si>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</si>
  <si>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</si>
  <si>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</si>
  <si>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</si>
  <si>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</si>
  <si>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</si>
  <si>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</si>
  <si>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</si>
  <si>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</si>
  <si>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</si>
  <si>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</si>
  <si>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</si>
  <si>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</si>
  <si>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</si>
  <si>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</si>
  <si>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</si>
  <si>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</si>
  <si>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</si>
  <si>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</si>
  <si>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</si>
  <si>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</si>
  <si>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</si>
  <si>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</si>
  <si>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</si>
  <si>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</si>
  <si>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</si>
  <si>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</si>
  <si>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</si>
  <si>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</si>
  <si>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</si>
  <si>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</si>
  <si>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</si>
  <si>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</si>
  <si>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</si>
  <si>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</si>
  <si>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</si>
  <si>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</si>
  <si>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</si>
  <si>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</si>
  <si>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</si>
  <si>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</si>
  <si>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</si>
  <si>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</si>
  <si>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</si>
  <si>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</si>
  <si>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</si>
  <si>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</si>
  <si>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</si>
  <si>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</si>
  <si>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</si>
  <si>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</si>
  <si>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</si>
  <si>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</si>
  <si>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</si>
  <si>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</si>
  <si>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</si>
  <si>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</si>
  <si>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</si>
  <si>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</si>
  <si>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</si>
  <si>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</si>
  <si>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</si>
  <si>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</si>
  <si>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</si>
  <si>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</si>
  <si>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</si>
  <si>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</si>
  <si>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</si>
  <si>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</si>
  <si>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</si>
  <si>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</si>
  <si>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</si>
  <si>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</si>
  <si>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</si>
  <si>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</si>
  <si>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</si>
  <si>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</si>
  <si>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</si>
  <si>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</si>
  <si>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</si>
  <si>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</si>
  <si>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</si>
  <si>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</si>
  <si>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</si>
  <si>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</si>
  <si>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</si>
  <si>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</si>
  <si>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</si>
  <si>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</si>
  <si>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</si>
  <si>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</si>
  <si>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</si>
  <si>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</si>
  <si>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</si>
  <si>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</si>
  <si>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</si>
  <si>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</si>
  <si>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</si>
  <si>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</si>
  <si>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</si>
  <si>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</si>
  <si>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</si>
  <si>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</si>
  <si>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</si>
  <si>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</si>
  <si>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</si>
  <si>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</si>
  <si>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</si>
  <si>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</si>
  <si>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</si>
  <si>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</si>
  <si>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</si>
  <si>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</si>
  <si>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</si>
  <si>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</si>
  <si>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</si>
  <si>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</si>
  <si>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</si>
  <si>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</si>
  <si>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</si>
  <si>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</si>
  <si>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</si>
  <si>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</si>
  <si>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</si>
  <si>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</si>
  <si>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</si>
  <si>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</si>
  <si>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</si>
  <si>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</si>
  <si>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</si>
  <si>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</si>
  <si>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</si>
  <si>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</si>
  <si>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</si>
  <si>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</si>
  <si>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</si>
  <si>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</si>
  <si>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</si>
  <si>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</si>
  <si>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</si>
  <si>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</si>
  <si>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</si>
  <si>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</si>
  <si>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</si>
  <si>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</si>
  <si>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</si>
  <si>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</si>
  <si>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</si>
  <si>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</si>
  <si>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</si>
  <si>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</si>
  <si>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</si>
  <si>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</si>
  <si>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</si>
  <si>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</si>
  <si>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</si>
  <si>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</si>
  <si>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</si>
  <si>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</si>
  <si>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</si>
  <si>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</si>
  <si>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</si>
  <si>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</si>
  <si>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</si>
  <si>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</si>
  <si>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</si>
  <si>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</si>
  <si>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</si>
  <si>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</si>
  <si>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</si>
  <si>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</si>
  <si>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</si>
  <si>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</si>
  <si>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</si>
  <si>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</si>
  <si>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</si>
  <si>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</si>
  <si>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</si>
  <si>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</si>
  <si>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</si>
  <si>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</si>
  <si>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</si>
  <si>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</si>
  <si>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</si>
  <si>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</si>
  <si>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</si>
  <si>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</si>
  <si>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</si>
  <si>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</si>
  <si>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</si>
  <si>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</si>
  <si>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</si>
  <si>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</si>
  <si>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</si>
  <si>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</si>
  <si>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</si>
  <si>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</si>
  <si>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</si>
  <si>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</si>
  <si>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</si>
  <si>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</si>
  <si>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</si>
  <si>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</si>
  <si>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</si>
  <si>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</si>
  <si>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</si>
  <si>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</si>
  <si>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</si>
  <si>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</si>
  <si>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</si>
  <si>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</si>
  <si>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</si>
  <si>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</si>
  <si>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</si>
  <si>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</si>
  <si>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</si>
  <si>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</si>
  <si>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</si>
  <si>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</si>
  <si>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</si>
  <si>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</si>
  <si>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</si>
  <si>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</si>
  <si>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</si>
  <si>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</si>
  <si>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</si>
  <si>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</si>
  <si>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</si>
  <si>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</si>
  <si>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</si>
  <si>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</si>
  <si>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</si>
  <si>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</si>
  <si>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</si>
  <si>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</si>
  <si>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</si>
  <si>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</si>
  <si>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</si>
  <si>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</si>
  <si>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</si>
  <si>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</si>
  <si>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</si>
  <si>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</si>
  <si>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</si>
  <si>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</si>
  <si>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</si>
  <si>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</si>
  <si>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</si>
  <si>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</si>
  <si>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</si>
  <si>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</si>
  <si>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</si>
  <si>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</si>
  <si>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</si>
  <si>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</si>
  <si>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</si>
  <si>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</si>
  <si>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</si>
  <si>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</si>
  <si>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</si>
  <si>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</si>
  <si>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</si>
  <si>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</si>
  <si>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</si>
  <si>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</si>
  <si>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</si>
  <si>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</si>
  <si>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</si>
  <si>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</si>
  <si>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</si>
  <si>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</si>
  <si>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</si>
  <si>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</si>
  <si>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</si>
  <si>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</si>
  <si>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</si>
  <si>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</si>
  <si>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</si>
  <si>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</si>
  <si>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</si>
  <si>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</si>
  <si>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</si>
  <si>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</si>
  <si>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</si>
  <si>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</si>
  <si>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</si>
  <si>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</si>
  <si>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</si>
  <si>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</si>
  <si>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</si>
  <si>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</si>
  <si>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</si>
  <si>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</si>
  <si>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</si>
  <si>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</si>
  <si>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</si>
  <si>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</si>
  <si>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</si>
  <si>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</si>
  <si>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</si>
  <si>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</si>
  <si>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</si>
  <si>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</si>
  <si>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</si>
  <si>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</si>
  <si>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</si>
  <si>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</si>
  <si>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</si>
  <si>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</si>
  <si>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</si>
  <si>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</si>
  <si>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</si>
  <si>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</si>
  <si>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</si>
  <si>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</si>
  <si>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</si>
  <si>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</si>
  <si>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</si>
  <si>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</si>
  <si>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</si>
  <si>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</si>
  <si>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</si>
  <si>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</si>
  <si>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</si>
  <si>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</si>
  <si>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</si>
  <si>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</si>
  <si>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</si>
  <si>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</si>
  <si>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</si>
  <si>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</si>
  <si>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</si>
  <si>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</si>
  <si>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</si>
  <si>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</si>
  <si>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</si>
  <si>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</si>
  <si>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</si>
  <si>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</si>
  <si>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</si>
  <si>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</si>
  <si>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</si>
  <si>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</si>
  <si>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</si>
  <si>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</si>
  <si>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</si>
  <si>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</si>
  <si>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</si>
  <si>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</si>
  <si>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</si>
  <si>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</si>
  <si>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</si>
  <si>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</si>
  <si>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</si>
  <si>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</si>
  <si>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</si>
  <si>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</si>
  <si>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</si>
  <si>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</si>
  <si>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</si>
  <si>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</si>
  <si>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</si>
  <si>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</si>
  <si>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</si>
  <si>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</si>
  <si>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</si>
  <si>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</si>
  <si>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</si>
  <si>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</si>
  <si>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</si>
  <si>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</si>
  <si>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</si>
  <si>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</si>
  <si>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</si>
  <si>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</si>
  <si>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</si>
  <si>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</si>
  <si>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</si>
  <si>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</si>
  <si>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</si>
  <si>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</si>
  <si>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</si>
  <si>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</si>
  <si>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</si>
  <si>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</si>
  <si>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</si>
  <si>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</si>
  <si>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</si>
  <si>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</si>
  <si>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</si>
  <si>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</si>
  <si>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</si>
  <si>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</si>
  <si>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</si>
  <si>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</si>
  <si>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</si>
  <si>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</si>
  <si>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</si>
  <si>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</si>
  <si>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</si>
  <si>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</si>
  <si>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</si>
  <si>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</si>
  <si>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</si>
  <si>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</si>
  <si>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</si>
  <si>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</si>
  <si>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</si>
  <si>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</si>
  <si>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</si>
  <si>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</si>
  <si>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</si>
  <si>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</si>
  <si>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</si>
  <si>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</si>
  <si>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</si>
  <si>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</si>
  <si>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</si>
  <si>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</si>
  <si>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</si>
  <si>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</si>
  <si>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</si>
  <si>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</si>
  <si>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</si>
  <si>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</si>
  <si>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</si>
  <si>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</si>
  <si>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</si>
  <si>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</si>
  <si>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</si>
  <si>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</si>
  <si>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</si>
  <si>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</si>
  <si>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</si>
  <si>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</si>
  <si>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</si>
  <si>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</si>
  <si>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</si>
  <si>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</si>
  <si>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</si>
  <si>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</si>
  <si>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</si>
  <si>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</si>
  <si>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</si>
  <si>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</si>
  <si>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</si>
  <si>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</si>
  <si>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</si>
  <si>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</si>
  <si>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</si>
  <si>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</si>
  <si>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</si>
  <si>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</si>
  <si>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</si>
  <si>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</si>
  <si>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</si>
  <si>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</si>
  <si>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</si>
  <si>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</si>
  <si>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</si>
  <si>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</si>
  <si>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</si>
  <si>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</si>
  <si>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</si>
  <si>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</si>
  <si>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</si>
  <si>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</si>
  <si>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</si>
  <si>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</si>
  <si>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</si>
  <si>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</si>
  <si>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</si>
  <si>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</si>
  <si>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</si>
  <si>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</si>
  <si>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</si>
  <si>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</si>
  <si>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</si>
  <si>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</si>
  <si>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</si>
  <si>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</si>
  <si>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</si>
  <si>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</si>
  <si>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</si>
  <si>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</si>
  <si>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</si>
  <si>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</si>
  <si>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</si>
  <si>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</si>
  <si>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</si>
  <si>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</si>
  <si>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</si>
  <si>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</si>
  <si>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</si>
  <si>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</si>
  <si>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</si>
  <si>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</si>
  <si>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</si>
  <si>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</si>
  <si>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</si>
  <si>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</si>
  <si>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</si>
  <si>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</si>
  <si>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</si>
  <si>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</si>
  <si>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</si>
  <si>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</si>
  <si>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</si>
  <si>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</si>
  <si>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</si>
  <si>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</si>
  <si>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</si>
  <si>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</si>
  <si>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</si>
  <si>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</si>
  <si>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</si>
  <si>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</si>
  <si>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</si>
  <si>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</si>
  <si>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</si>
  <si>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</si>
  <si>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</si>
  <si>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</si>
  <si>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</si>
  <si>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</si>
  <si>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</si>
  <si>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</si>
  <si>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</si>
  <si>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</si>
  <si>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</si>
  <si>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</si>
  <si>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</si>
  <si>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</si>
  <si>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</si>
  <si>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</si>
  <si>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</si>
  <si>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</si>
  <si>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</si>
  <si>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</si>
  <si>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</si>
  <si>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</si>
  <si>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</si>
  <si>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</si>
  <si>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</si>
  <si>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</si>
  <si>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</si>
  <si>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</si>
  <si>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</si>
  <si>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</si>
  <si>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</si>
  <si>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</si>
  <si>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</si>
  <si>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</si>
  <si>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</si>
  <si>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</si>
  <si>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</si>
  <si>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</si>
  <si>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</si>
  <si>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</si>
  <si>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</si>
  <si>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</si>
  <si>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</si>
  <si>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</si>
  <si>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</si>
  <si>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</si>
  <si>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</si>
  <si>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</si>
  <si>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</si>
  <si>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</si>
  <si>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</si>
  <si>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</si>
  <si>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</si>
  <si>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</si>
  <si>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</si>
  <si>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</si>
  <si>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</si>
  <si>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</si>
  <si>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</si>
  <si>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</si>
  <si>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</si>
  <si>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</si>
  <si>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</si>
  <si>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</si>
  <si>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</si>
  <si>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</si>
  <si>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</si>
  <si>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</si>
  <si>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</si>
  <si>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</si>
  <si>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</si>
  <si>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</si>
  <si>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</si>
  <si>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</si>
  <si>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</si>
  <si>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</si>
  <si>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</si>
  <si>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</si>
  <si>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</si>
  <si>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</si>
  <si>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</si>
  <si>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</si>
  <si>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</si>
  <si>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</si>
  <si>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</si>
  <si>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</si>
  <si>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</si>
  <si>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</si>
  <si>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</si>
  <si>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</si>
  <si>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</si>
  <si>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</si>
  <si>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</si>
  <si>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</si>
  <si>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</si>
  <si>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</si>
  <si>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</si>
  <si>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</si>
  <si>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</si>
  <si>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</si>
  <si>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</si>
  <si>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</si>
  <si>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</si>
  <si>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</si>
  <si>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</si>
  <si>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</si>
  <si>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</si>
  <si>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</si>
  <si>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</si>
  <si>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</si>
  <si>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</si>
  <si>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</si>
  <si>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</si>
  <si>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</si>
  <si>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</si>
  <si>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</si>
  <si>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</si>
  <si>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</si>
  <si>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</si>
  <si>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</si>
  <si>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</si>
  <si>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</si>
  <si>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</si>
  <si>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</si>
  <si>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</si>
  <si>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</si>
  <si>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</si>
  <si>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</si>
  <si>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</si>
  <si>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</si>
  <si>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</si>
  <si>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</si>
  <si>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</si>
  <si>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</si>
  <si>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</si>
  <si>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</si>
  <si>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</si>
  <si>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</si>
  <si>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</si>
  <si>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</si>
  <si>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</si>
  <si>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</si>
  <si>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</si>
  <si>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</si>
  <si>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</si>
  <si>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</si>
  <si>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</si>
  <si>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</si>
  <si>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</si>
  <si>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</si>
  <si>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</si>
  <si>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</si>
  <si>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</si>
  <si>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</si>
  <si>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</si>
  <si>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</si>
  <si>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</si>
  <si>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</si>
  <si>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</si>
  <si>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</si>
  <si>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</si>
  <si>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</si>
  <si>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</si>
  <si>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</si>
  <si>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</si>
  <si>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</si>
  <si>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</si>
  <si>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</si>
  <si>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</si>
  <si>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</si>
  <si>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</si>
  <si>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</si>
  <si>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</si>
  <si>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</si>
  <si>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</si>
  <si>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</si>
  <si>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</si>
  <si>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</si>
  <si>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</si>
  <si>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</si>
  <si>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</si>
  <si>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</si>
  <si>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</si>
  <si>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</si>
  <si>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</si>
  <si>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</si>
  <si>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</si>
  <si>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</si>
  <si>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</si>
  <si>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</si>
  <si>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</si>
  <si>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</si>
  <si>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</si>
  <si>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</si>
  <si>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</si>
  <si>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</si>
  <si>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</si>
  <si>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</si>
  <si>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</si>
  <si>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</si>
  <si>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</si>
  <si>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</si>
  <si>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</si>
  <si>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</si>
  <si>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</si>
  <si>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</si>
  <si>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</si>
  <si>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</si>
  <si>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</si>
  <si>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</si>
  <si>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</si>
  <si>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</si>
  <si>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</si>
  <si>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</si>
  <si>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</si>
  <si>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</si>
  <si>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</si>
  <si>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</si>
  <si>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</si>
  <si>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</si>
  <si>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</si>
  <si>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</si>
  <si>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</si>
  <si>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</si>
  <si>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</si>
  <si>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</si>
  <si>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</si>
  <si>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</si>
  <si>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</si>
  <si>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</si>
  <si>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</si>
  <si>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</si>
  <si>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</si>
  <si>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</si>
  <si>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</si>
  <si>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</si>
  <si>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</si>
  <si>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</si>
  <si>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</si>
  <si>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</si>
  <si>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</si>
  <si>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</si>
  <si>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</si>
  <si>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</si>
  <si>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</si>
  <si>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</si>
  <si>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</si>
  <si>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</si>
  <si>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</si>
  <si>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</si>
  <si>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</si>
  <si>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</si>
  <si>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</si>
  <si>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</si>
  <si>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</si>
  <si>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</si>
  <si>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</si>
  <si>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</si>
  <si>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</si>
  <si>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</si>
  <si>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</si>
  <si>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</si>
  <si>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</si>
  <si>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</si>
  <si>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</si>
  <si>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</si>
  <si>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</si>
  <si>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</si>
  <si>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</si>
  <si>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</si>
  <si>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</si>
  <si>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</si>
  <si>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</si>
  <si>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</si>
  <si>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</si>
  <si>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</si>
  <si>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</si>
  <si>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</si>
  <si>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</si>
  <si>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</si>
  <si>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</si>
  <si>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</si>
  <si>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</si>
  <si>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</si>
  <si>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</si>
  <si>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</si>
  <si>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</si>
  <si>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</si>
  <si>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</si>
  <si>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</si>
  <si>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</si>
  <si>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</si>
  <si>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</si>
  <si>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</si>
  <si>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</si>
  <si>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</si>
  <si>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</si>
  <si>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</si>
  <si>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</si>
  <si>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</si>
  <si>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</si>
  <si>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</si>
  <si>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</si>
  <si>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</si>
  <si>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</si>
  <si>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</si>
  <si>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</si>
  <si>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</si>
  <si>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</si>
  <si>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</si>
  <si>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</si>
  <si>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</si>
  <si>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</si>
  <si>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</si>
  <si>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</si>
  <si>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</si>
  <si>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</si>
  <si>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</si>
  <si>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</si>
  <si>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</si>
  <si>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</si>
  <si>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</si>
  <si>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</si>
  <si>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</si>
  <si>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</si>
  <si>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</si>
  <si>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</si>
  <si>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</si>
  <si>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</si>
  <si>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</si>
  <si>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</si>
  <si>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</si>
  <si>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</si>
  <si>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</si>
  <si>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</si>
  <si>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</si>
  <si>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</si>
  <si>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</si>
  <si>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</si>
  <si>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</si>
  <si>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</si>
  <si>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</si>
  <si>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</si>
  <si>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</si>
  <si>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</si>
  <si>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</si>
  <si>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</si>
  <si>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</si>
  <si>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</si>
  <si>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</si>
  <si>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</si>
  <si>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</si>
  <si>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</si>
  <si>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</si>
  <si>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</si>
  <si>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</si>
  <si>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</si>
  <si>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</si>
  <si>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</si>
  <si>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</si>
  <si>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</si>
  <si>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</si>
  <si>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</si>
  <si>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</si>
  <si>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</si>
  <si>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</si>
  <si>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</si>
  <si>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</si>
  <si>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</si>
  <si>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</si>
  <si>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</si>
  <si>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</si>
  <si>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</si>
  <si>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</si>
  <si>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</si>
  <si>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</si>
  <si>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</si>
  <si>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</si>
  <si>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</si>
  <si>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</si>
  <si>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</si>
  <si>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</si>
  <si>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</si>
  <si>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</si>
  <si>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</si>
  <si>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</si>
  <si>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</si>
  <si>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</si>
  <si>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</si>
  <si>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</si>
  <si>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</si>
  <si>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</si>
  <si>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</si>
  <si>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</si>
  <si>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</si>
  <si>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</si>
  <si>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</si>
  <si>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</si>
  <si>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</si>
  <si>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</si>
  <si>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</si>
  <si>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</si>
  <si>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</si>
  <si>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</si>
  <si>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</si>
  <si>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</si>
  <si>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</si>
  <si>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</si>
  <si>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</si>
  <si>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</si>
  <si>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</si>
  <si>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</si>
  <si>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</si>
  <si>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</si>
  <si>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</si>
  <si>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</si>
  <si>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</si>
  <si>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</si>
  <si>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</si>
  <si>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</si>
  <si>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</si>
  <si>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</si>
  <si>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</si>
  <si>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</si>
  <si>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</si>
  <si>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</si>
  <si>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</si>
  <si>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</si>
  <si>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</si>
  <si>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</si>
  <si>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</si>
  <si>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</si>
  <si>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</si>
  <si>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</si>
  <si>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</si>
  <si>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</si>
  <si>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</si>
  <si>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</si>
  <si>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</si>
  <si>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</si>
  <si>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</si>
  <si>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</si>
  <si>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</si>
  <si>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</si>
  <si>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</si>
  <si>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</si>
  <si>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</si>
  <si>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</si>
  <si>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</si>
  <si>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</si>
  <si>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</si>
  <si>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</si>
  <si>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</si>
  <si>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</si>
  <si>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</si>
  <si>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</si>
  <si>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</si>
  <si>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</si>
  <si>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</si>
  <si>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</si>
  <si>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</si>
  <si>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</si>
  <si>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</si>
  <si>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</si>
  <si>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</si>
  <si>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</si>
  <si>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</si>
  <si>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</si>
  <si>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</si>
  <si>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</si>
  <si>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</si>
  <si>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</si>
  <si>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</si>
  <si>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</si>
  <si>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</si>
  <si>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</si>
  <si>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</si>
  <si>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</si>
  <si>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</si>
  <si>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</si>
  <si>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</si>
  <si>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</si>
  <si>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</si>
  <si>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</si>
  <si>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</si>
  <si>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</si>
  <si>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</si>
  <si>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</si>
  <si>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</si>
  <si>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</si>
  <si>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</si>
  <si>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</si>
  <si>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</si>
  <si>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</si>
  <si>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</si>
  <si>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</si>
  <si>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</si>
  <si>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</si>
  <si>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</si>
  <si>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</si>
  <si>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</si>
  <si>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</si>
  <si>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</si>
  <si>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</si>
  <si>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</si>
  <si>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</si>
  <si>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</si>
  <si>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</si>
  <si>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</si>
  <si>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</si>
  <si>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</si>
  <si>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</si>
  <si>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</si>
  <si>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</si>
  <si>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</si>
  <si>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</si>
  <si>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</si>
  <si>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</si>
  <si>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</si>
  <si>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</si>
  <si>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</si>
  <si>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</si>
  <si>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</si>
  <si>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</si>
  <si>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</si>
  <si>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</si>
  <si>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</si>
  <si>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</si>
  <si>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</si>
  <si>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</si>
  <si>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</si>
  <si>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</si>
  <si>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</si>
  <si>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</si>
  <si>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</si>
  <si>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</si>
  <si>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</si>
  <si>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</si>
  <si>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</si>
  <si>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</si>
  <si>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</si>
  <si>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</si>
  <si>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</si>
  <si>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</si>
  <si>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</si>
  <si>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</si>
  <si>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</si>
  <si>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</si>
  <si>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</si>
  <si>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</si>
  <si>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</si>
  <si>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</si>
  <si>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</si>
  <si>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</si>
  <si>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</si>
  <si>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</si>
  <si>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</si>
  <si>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</si>
  <si>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</si>
  <si>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</si>
  <si>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</si>
  <si>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</si>
  <si>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</si>
  <si>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</si>
  <si>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</si>
  <si>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</si>
  <si>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</si>
  <si>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</si>
  <si>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</si>
  <si>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</si>
  <si>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</si>
  <si>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</si>
  <si>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</si>
  <si>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</si>
  <si>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</si>
  <si>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</si>
  <si>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</si>
  <si>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</si>
  <si>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</si>
  <si>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</si>
  <si>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</si>
  <si>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</si>
  <si>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</si>
  <si>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</si>
  <si>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</si>
  <si>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</si>
  <si>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</si>
  <si>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</si>
  <si>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</si>
  <si>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</si>
  <si>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</si>
  <si>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</si>
  <si>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</si>
  <si>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</si>
  <si>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</si>
  <si>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</si>
  <si>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</si>
  <si>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</si>
  <si>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</si>
  <si>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</si>
  <si>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</si>
  <si>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</si>
  <si>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</si>
  <si>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</si>
  <si>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</si>
  <si>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</si>
  <si>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</si>
  <si>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</si>
  <si>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</si>
  <si>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</si>
  <si>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</si>
  <si>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</si>
  <si>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</si>
  <si>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</si>
  <si>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</si>
  <si>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</si>
  <si>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</si>
  <si>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</si>
  <si>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</si>
  <si>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</si>
  <si>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</si>
  <si>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</si>
  <si>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</si>
  <si>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</si>
  <si>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</si>
  <si>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</si>
  <si>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</si>
  <si>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</si>
  <si>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</si>
  <si>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</si>
  <si>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</si>
  <si>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</si>
  <si>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</si>
  <si>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</si>
  <si>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</si>
  <si>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</si>
  <si>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</si>
  <si>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</si>
  <si>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</si>
  <si>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</si>
  <si>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</si>
  <si>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</si>
  <si>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</si>
  <si>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</si>
  <si>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</si>
  <si>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</si>
  <si>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</si>
  <si>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</si>
  <si>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</si>
  <si>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</si>
  <si>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</si>
  <si>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</si>
  <si>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</si>
  <si>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</si>
  <si>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</si>
  <si>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</si>
  <si>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</si>
  <si>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</si>
  <si>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</si>
  <si>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</si>
  <si>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</si>
  <si>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</si>
  <si>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</si>
  <si>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</si>
  <si>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</si>
  <si>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</si>
  <si>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</si>
  <si>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</si>
  <si>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</si>
  <si>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</si>
  <si>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</si>
  <si>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</si>
  <si>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</si>
  <si>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</si>
  <si>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</si>
  <si>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</si>
  <si>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</si>
  <si>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</si>
  <si>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</si>
  <si>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</si>
  <si>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</si>
  <si>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</si>
  <si>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</si>
  <si>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</si>
  <si>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</si>
  <si>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</si>
  <si>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</si>
  <si>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</si>
  <si>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</si>
  <si>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</si>
  <si>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</si>
  <si>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</si>
  <si>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</si>
  <si>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</si>
  <si>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</si>
  <si>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</si>
  <si>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</si>
  <si>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</si>
  <si>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</si>
  <si>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</si>
  <si>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</si>
  <si>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</si>
  <si>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</si>
  <si>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</si>
  <si>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</si>
  <si>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</si>
  <si>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</si>
  <si>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</si>
  <si>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</si>
  <si>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</si>
  <si>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</si>
  <si>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</si>
  <si>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</si>
  <si>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</si>
  <si>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</si>
  <si>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</si>
  <si>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</si>
  <si>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</si>
  <si>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</si>
  <si>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</si>
  <si>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</si>
  <si>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</si>
  <si>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</si>
  <si>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</si>
  <si>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</si>
  <si>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</si>
  <si>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</si>
  <si>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</si>
  <si>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</si>
  <si>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</si>
  <si>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</si>
  <si>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</si>
  <si>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</si>
  <si>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</si>
  <si>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</si>
  <si>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</si>
  <si>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</si>
  <si>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</si>
  <si>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</si>
  <si>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</si>
  <si>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</si>
  <si>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</si>
  <si>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</si>
  <si>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</si>
  <si>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</si>
  <si>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</si>
  <si>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</si>
  <si>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</si>
  <si>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</si>
  <si>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</si>
  <si>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</si>
  <si>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</si>
  <si>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</si>
  <si>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</si>
  <si>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</si>
  <si>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</si>
  <si>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</si>
  <si>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</si>
  <si>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</si>
  <si>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</si>
  <si>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</si>
  <si>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</si>
  <si>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</si>
  <si>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</si>
  <si>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</si>
  <si>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</si>
  <si>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</si>
  <si>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</si>
  <si>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</si>
  <si>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</si>
  <si>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</si>
  <si>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</si>
  <si>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</si>
  <si>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</si>
  <si>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</si>
  <si>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</si>
  <si>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</si>
  <si>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</si>
  <si>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</si>
  <si>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</si>
  <si>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</si>
  <si>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</si>
  <si>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</si>
  <si>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</si>
  <si>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</si>
  <si>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</si>
  <si>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</si>
  <si>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</si>
  <si>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</si>
  <si>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</si>
  <si>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</si>
  <si>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</si>
  <si>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</si>
  <si>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</si>
  <si>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</si>
  <si>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</si>
  <si>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</si>
  <si>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</si>
  <si>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</si>
  <si>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</si>
  <si>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</si>
  <si>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</si>
  <si>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</si>
  <si>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</si>
  <si>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</si>
  <si>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</si>
  <si>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</si>
  <si>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</si>
  <si>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</si>
  <si>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</si>
  <si>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</si>
  <si>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</si>
  <si>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</si>
  <si>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</si>
  <si>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</si>
  <si>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</si>
  <si>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</si>
  <si>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</si>
  <si>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</si>
  <si>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</si>
  <si>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</si>
  <si>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</si>
  <si>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</si>
  <si>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</si>
  <si>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</si>
  <si>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</si>
  <si>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</si>
  <si>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</si>
  <si>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</si>
  <si>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</si>
  <si>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</si>
  <si>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</si>
  <si>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</si>
  <si>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</si>
  <si>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</si>
  <si>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</si>
  <si>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</si>
  <si>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</si>
  <si>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</si>
  <si>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</si>
  <si>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</si>
  <si>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</si>
  <si>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</si>
  <si>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</si>
  <si>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</si>
  <si>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</si>
  <si>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</si>
  <si>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</si>
  <si>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</si>
  <si>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</si>
  <si>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</si>
  <si>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</si>
  <si>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</si>
  <si>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</si>
  <si>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</si>
  <si>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</si>
  <si>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</si>
  <si>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</si>
  <si>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</si>
  <si>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</si>
  <si>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</si>
  <si>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</si>
  <si>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</si>
  <si>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</si>
  <si>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</si>
  <si>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</si>
  <si>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</si>
  <si>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</si>
  <si>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</si>
  <si>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</si>
  <si>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</si>
  <si>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</si>
  <si>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</si>
  <si>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</si>
  <si>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</si>
  <si>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</si>
  <si>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</si>
  <si>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</si>
  <si>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</si>
  <si>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</si>
  <si>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</si>
  <si>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</si>
  <si>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</si>
  <si>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</si>
  <si>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</si>
  <si>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</si>
  <si>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</si>
  <si>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</si>
  <si>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</si>
  <si>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</si>
  <si>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</si>
  <si>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</si>
  <si>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</si>
  <si>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</si>
  <si>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</si>
  <si>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</si>
  <si>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</si>
  <si>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</si>
  <si>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</si>
  <si>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</si>
  <si>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</si>
  <si>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</si>
  <si>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</si>
  <si>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</si>
  <si>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</si>
  <si>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</si>
  <si>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</si>
  <si>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</si>
  <si>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</si>
  <si>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</si>
  <si>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</si>
  <si>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</si>
  <si>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</si>
  <si>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</si>
  <si>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</si>
  <si>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</si>
  <si>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</si>
  <si>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</si>
  <si>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</si>
  <si>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</si>
  <si>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</si>
  <si>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</si>
  <si>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</si>
  <si>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</si>
  <si>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</si>
  <si>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</si>
  <si>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</si>
  <si>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</si>
  <si>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</si>
  <si>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</si>
  <si>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</si>
  <si>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</si>
  <si>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</si>
  <si>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</si>
  <si>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</si>
  <si>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</si>
  <si>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</si>
  <si>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</si>
  <si>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</si>
  <si>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</si>
  <si>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</si>
  <si>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</si>
  <si>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</si>
  <si>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</si>
  <si>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</si>
  <si>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</si>
  <si>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</si>
  <si>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</si>
  <si>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</si>
  <si>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</si>
  <si>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</si>
  <si>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</si>
  <si>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</si>
  <si>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</si>
  <si>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</si>
  <si>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</si>
  <si>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</si>
  <si>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</si>
  <si>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</si>
  <si>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</si>
  <si>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</si>
  <si>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</si>
  <si>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</si>
  <si>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</si>
  <si>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</si>
  <si>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</si>
  <si>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</si>
  <si>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</si>
  <si>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</si>
  <si>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</si>
  <si>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</si>
  <si>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(blank)</t>
  </si>
  <si>
    <t>Grand Total</t>
  </si>
  <si>
    <t>Count of outcome</t>
  </si>
  <si>
    <t>(Multiple Items)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</si>
  <si>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</si>
  <si>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</si>
  <si>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</si>
  <si>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</si>
  <si>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</si>
  <si>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</si>
  <si>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</si>
  <si>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</si>
  <si>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</si>
  <si>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</si>
  <si>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</si>
  <si>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</si>
  <si>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</si>
  <si>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</si>
  <si>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</si>
  <si>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</si>
  <si>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</si>
  <si>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</si>
  <si>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</si>
  <si>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</si>
  <si>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</si>
  <si>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</si>
  <si>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</si>
  <si>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</si>
  <si>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</si>
  <si>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</si>
  <si>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</si>
  <si>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</si>
  <si>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</si>
  <si>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</si>
  <si>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</si>
  <si>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</si>
  <si>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</si>
  <si>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</si>
  <si>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</si>
  <si>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</si>
  <si>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mean:</t>
  </si>
  <si>
    <t>successful median:</t>
  </si>
  <si>
    <t>successful min:</t>
  </si>
  <si>
    <t>sucessful max:</t>
  </si>
  <si>
    <t>successful variance:</t>
  </si>
  <si>
    <t xml:space="preserve">successful standard deviation: </t>
  </si>
  <si>
    <t>failed mean:</t>
  </si>
  <si>
    <t>failed median:</t>
  </si>
  <si>
    <t>failed min:</t>
  </si>
  <si>
    <t>failed max:</t>
  </si>
  <si>
    <t xml:space="preserve">failed variance: </t>
  </si>
  <si>
    <t xml:space="preserve">failed standard deviation: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</si>
</sst>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F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F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FB7FF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3BF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FB7FF"/>
        </patternFill>
      </fill>
    </dxf>
  </dxfs>
  <tableStyles count="0" defaultTableStyle="TableStyleMedium2" defaultPivotStyle="PivotStyleLight16"/>
  <colors>
    <mruColors>
      <color rgb="FF3BF6FF"/>
      <color rgb="FF3D9CB3"/>
      <color rgb="FFDF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2-D849-AADE-47E24AFB5DB0}"/>
            </c:ext>
          </c:extLst>
        </c:ser>
        <c:ser>
          <c:idx val="1"/>
          <c:order val="1"/>
          <c:tx>
            <c:strRef>
              <c:f>'Category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2-D849-AADE-47E24AFB5DB0}"/>
            </c:ext>
          </c:extLst>
        </c:ser>
        <c:ser>
          <c:idx val="2"/>
          <c:order val="2"/>
          <c:tx>
            <c:strRef>
              <c:f>'Category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2-D849-AADE-47E24AFB5DB0}"/>
            </c:ext>
          </c:extLst>
        </c:ser>
        <c:ser>
          <c:idx val="3"/>
          <c:order val="3"/>
          <c:tx>
            <c:strRef>
              <c:f>'Category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2-D849-AADE-47E24AFB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3353808"/>
        <c:axId val="803355536"/>
      </c:barChart>
      <c:catAx>
        <c:axId val="8033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5536"/>
        <c:crosses val="autoZero"/>
        <c:auto val="1"/>
        <c:lblAlgn val="ctr"/>
        <c:lblOffset val="100"/>
        <c:noMultiLvlLbl val="0"/>
      </c:catAx>
      <c:valAx>
        <c:axId val="803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 Chart!PivotTable2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124E-BF00-A57D17CA83E9}"/>
            </c:ext>
          </c:extLst>
        </c:ser>
        <c:ser>
          <c:idx val="1"/>
          <c:order val="1"/>
          <c:tx>
            <c:strRef>
              <c:f>'Subcategory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DE-124E-BF00-A57D17CA83E9}"/>
            </c:ext>
          </c:extLst>
        </c:ser>
        <c:ser>
          <c:idx val="2"/>
          <c:order val="2"/>
          <c:tx>
            <c:strRef>
              <c:f>'Subcategory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E-124E-BF00-A57D17CA83E9}"/>
            </c:ext>
          </c:extLst>
        </c:ser>
        <c:ser>
          <c:idx val="3"/>
          <c:order val="3"/>
          <c:tx>
            <c:strRef>
              <c:f>'Subcategory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DE-124E-BF00-A57D17CA83E9}"/>
            </c:ext>
          </c:extLst>
        </c:ser>
        <c:ser>
          <c:idx val="4"/>
          <c:order val="4"/>
          <c:tx>
            <c:strRef>
              <c:f>'Subcategory Pivot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Pivot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1-56DE-124E-BF00-A57D17CA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005952"/>
        <c:axId val="810077504"/>
      </c:barChart>
      <c:catAx>
        <c:axId val="8930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7504"/>
        <c:crosses val="autoZero"/>
        <c:auto val="1"/>
        <c:lblAlgn val="ctr"/>
        <c:lblOffset val="100"/>
        <c:noMultiLvlLbl val="0"/>
      </c:catAx>
      <c:valAx>
        <c:axId val="8100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 Chart!PivotTable3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4-524A-8F03-8D62A8EBA464}"/>
            </c:ext>
          </c:extLst>
        </c:ser>
        <c:ser>
          <c:idx val="1"/>
          <c:order val="1"/>
          <c:tx>
            <c:strRef>
              <c:f>'Date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4-524A-8F03-8D62A8EBA464}"/>
            </c:ext>
          </c:extLst>
        </c:ser>
        <c:ser>
          <c:idx val="2"/>
          <c:order val="2"/>
          <c:tx>
            <c:strRef>
              <c:f>'Date 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4-524A-8F03-8D62A8EB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125664"/>
        <c:axId val="803862592"/>
      </c:lineChart>
      <c:catAx>
        <c:axId val="8041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62592"/>
        <c:crosses val="autoZero"/>
        <c:auto val="1"/>
        <c:lblAlgn val="ctr"/>
        <c:lblOffset val="100"/>
        <c:noMultiLvlLbl val="0"/>
      </c:catAx>
      <c:valAx>
        <c:axId val="8038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8-6F4C-B9C3-93E2B60A845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8-6F4C-B9C3-93E2B60A845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8-6F4C-B9C3-93E2B60A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93680"/>
        <c:axId val="932534864"/>
      </c:lineChart>
      <c:catAx>
        <c:axId val="857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34864"/>
        <c:crosses val="autoZero"/>
        <c:auto val="1"/>
        <c:lblAlgn val="ctr"/>
        <c:lblOffset val="100"/>
        <c:noMultiLvlLbl val="0"/>
      </c:catAx>
      <c:valAx>
        <c:axId val="932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17</xdr:row>
      <xdr:rowOff>6350</xdr:rowOff>
    </xdr:from>
    <xdr:to>
      <xdr:col>11</xdr:col>
      <xdr:colOff>292100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957E2-81C0-E93C-E587-5D87A2809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11</xdr:row>
      <xdr:rowOff>101600</xdr:rowOff>
    </xdr:from>
    <xdr:to>
      <xdr:col>15</xdr:col>
      <xdr:colOff>635000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43359-F85B-6638-08DC-0C7BEABA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63500</xdr:rowOff>
    </xdr:from>
    <xdr:to>
      <xdr:col>10</xdr:col>
      <xdr:colOff>177800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064B7-5072-3B0E-C97D-89A1DB11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16</xdr:row>
      <xdr:rowOff>184150</xdr:rowOff>
    </xdr:from>
    <xdr:to>
      <xdr:col>10</xdr:col>
      <xdr:colOff>127000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0F213-CE67-4D03-1862-54F149DF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1.495980208332" createdVersion="8" refreshedVersion="8" minRefreshableVersion="3" recordCount="1001" xr:uid="{F7A01F2A-A831-6E4C-9E9C-17B775DBF96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1.790069444447" createdVersion="8" refreshedVersion="8" minRefreshableVersion="3" recordCount="1001" xr:uid="{9785D185-B479-7C4F-8866-D48708BD3BA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2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100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n v="103.2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99.3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n v="75.8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n v="60.6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n v="64.900000000000006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n v="31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n v="72.900000000000006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12.2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102.3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105.1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n v="94.1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85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110.4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108"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n v="45.1"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n v="45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106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n v="69.099999999999994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85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105.2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n v="39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73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35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2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n v="94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n v="112.1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n v="38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n v="35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6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68.8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n v="106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75.3"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n v="57.1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.099999999999994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n v="107.4"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n v="36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n v="27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n v="107.6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n v="94.4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n v="46.2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47.8"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n v="53"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n v="45.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n v="99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32.799999999999997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59.1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n v="44.9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n v="89.7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n v="70.099999999999994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1.1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29.1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30.1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85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n v="82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n v="58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n v="71.900000000000006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61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108.9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29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n v="59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111.8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n v="64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85.3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74.5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n v="105.1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56.2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n v="85.9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57"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n v="79.599999999999994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n v="41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n v="48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55.2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92.1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83.2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n v="40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111.1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90.6"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n v="61.1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n v="83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n v="110.8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n v="89.5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n v="57.8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110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n v="104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n v="108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n v="48.9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37.700000000000003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65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n v="106.6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n v="27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n v="91.2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56.1"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n v="31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n v="66.5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9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n v="103.5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95.3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75.900000000000006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107.6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51.3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n v="72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n v="109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n v="94.9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109.7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44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8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n v="31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n v="94.8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n v="69.8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6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110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n v="50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n v="101.7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n v="47.1"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n v="89.9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79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80.099999999999994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86.5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28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n v="68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43.1"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n v="88"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n v="95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46.9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46.9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n v="94.2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099999999999994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n v="59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6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n v="61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98.3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86.1"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n v="77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29.8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6.9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105.2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n v="69.900000000000006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60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52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n v="31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n v="95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76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n v="71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n v="73.7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n v="113.2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105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79.2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57.3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n v="58.2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36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108"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n v="44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55.1"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42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78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n v="82.5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101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n v="111.8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42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n v="110.1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59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3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n v="45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2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n v="39.1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59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41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31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n v="37.799999999999997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n v="32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n v="96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n v="102"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n v="105.8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n v="37.1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n v="35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n v="46.3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n v="69.2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n v="109.1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51.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n v="3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n v="74.5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91.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n v="79.8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43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63.2"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n v="70.2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n v="61.3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97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51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28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n v="61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n v="73.2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40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86.8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n v="42.1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104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n v="62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n v="31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90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9.200000000000003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n v="55"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n v="48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n v="88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n v="52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30"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n v="98.2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n v="109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n v="67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n v="65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99.8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n v="82.4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63.3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n v="96.8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54.9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n v="39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n v="75.8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45.1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104.5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n v="76.3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n v="69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n v="102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n v="42.9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43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n v="75.2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69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n v="66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n v="98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0.1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26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38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106.2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81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n v="96.6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57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63.9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5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72.2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n v="77.900000000000006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n v="38.1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57.9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49.8"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n v="54.1"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n v="30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70.099999999999994"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n v="27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n v="52"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n v="56.4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n v="101.6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5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32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82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38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51.5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n v="81.2"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n v="40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89.9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n v="96.7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n v="25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37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n v="73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68.2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n v="52.3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61.8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25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106.3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n v="75.099999999999994"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n v="40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40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101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n v="76.8"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33.299999999999997"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n v="43.9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n v="36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n v="88.2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65.2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n v="70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39.9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n v="41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n v="98.9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n v="87.8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80.8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94.3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n v="73.400000000000006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66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109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41.2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99.1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105.9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49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n v="31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n v="103.9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n v="59.3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n v="53.1"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n v="50.8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n v="101.2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65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n v="38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82.6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37.9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n v="80.8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26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n v="30.4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n v="54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n v="101.8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n v="45"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n v="77.099999999999994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n v="88.1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n v="47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n v="111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87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64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n v="106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74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n v="84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89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n v="77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n v="97.1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n v="33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n v="100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n v="70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10.3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n v="66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n v="41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104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n v="47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n v="29.6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n v="81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n v="94.4"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n v="26.1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n v="85.8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n v="103.7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n v="49.8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n v="63.9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47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n v="108.5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n v="7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59.9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8.2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104.8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105.5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n v="24.9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n v="69.900000000000006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95.7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30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n v="59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n v="84.8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78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50.1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n v="59.2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93.7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40.1"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n v="70.099999999999994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66.2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47.7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n v="62.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n v="86.6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5.099999999999994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41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50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97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100.9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89.2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88"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n v="89.5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9.1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n v="42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n v="47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10.4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2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48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n v="31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n v="99.2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n v="66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46.1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73.7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56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n v="69"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n v="61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111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n v="78.8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88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50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n v="99.5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n v="104.8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108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n v="29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30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n v="41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62.9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27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68.3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n v="51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4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n v="97.1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24.9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n v="84.4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n v="47.1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n v="78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63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n v="81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n v="65.3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104.4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n v="70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83"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n v="104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54.9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1.9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n v="60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44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n v="53"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n v="75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n v="35.9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37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63.2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30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7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2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n v="29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98.2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87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45.2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37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95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n v="29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56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54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n v="82.4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67"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n v="107.9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69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39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n v="110.4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9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57.9"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n v="101.3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65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n v="27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1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104.9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84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102.9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n v="40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n v="51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40.799999999999997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59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n v="71.2"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n v="99.5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104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76.599999999999994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n v="87.1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49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n v="43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n v="33.4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n v="84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101.4"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n v="109.9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n v="31.9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71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n v="77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n v="101.8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51.1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n v="68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n v="30.9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27.9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n v="80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38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60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n v="37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100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111.7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n v="36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66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n v="44.1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53"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70.900000000000006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98.1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53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93.1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58.9"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n v="36.1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n v="63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84.7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n v="102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n v="106.4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n v="30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5.8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70.8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n v="41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28.1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n v="88.1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90.3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63.8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n v="54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n v="49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n v="63.9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83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55.1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2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n v="105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94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n v="44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n v="92.5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n v="57.1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109.1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n v="39.4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7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n v="92.2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n v="6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n v="78.099999999999994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8"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n v="60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110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n v="38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n v="96.4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n v="73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n v="26"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n v="104.4"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n v="102.2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54.1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63.2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n v="104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50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n v="56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n v="48.8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60.1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n v="79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n v="54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111.5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n v="60.9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26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81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n v="35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94.1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52.1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n v="25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69.2"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n v="93.9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n v="98.4"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n v="41.8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n v="66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72.099999999999994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n v="48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54.1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107.9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67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n v="64"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n v="96.1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n v="51.2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n v="43.9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91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n v="50.1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67.7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n v="61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n v="80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n v="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71.099999999999994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n v="90"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n v="43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n v="68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73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n v="62.3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n v="67.099999999999994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80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n v="62.2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n v="53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57.7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40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81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n v="35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102.9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28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n v="75.7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5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599999999999994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57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85.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n v="51"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n v="63.6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n v="81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86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90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n v="74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92.4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n v="5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33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93.6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9.900000000000006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72.099999999999994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n v="30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n v="74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n v="68.7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60"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n v="111.2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53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n v="56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70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n v="49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103.8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99.1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107.4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n v="76.900000000000006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n v="58.1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103.7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88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n v="38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n v="30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86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98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45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n v="31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n v="60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59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50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99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58.9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81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76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n v="96.6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77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n v="68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88.8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25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n v="44.9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29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73.599999999999994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n v="108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n v="69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111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n v="25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n v="42.2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n v="47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n v="36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n v="101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n v="39.9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n v="83.2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n v="40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48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96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78.7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56.1"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n v="69.099999999999994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n v="102.1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n v="107.3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2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71.099999999999994"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n v="106.5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n v="42.9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0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n v="70.599999999999994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n v="66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96.9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n v="62.9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109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n v="27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n v="65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111.5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111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56.7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n v="97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n v="92.1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3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n v="103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n v="68.900000000000006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87.7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5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n v="50.9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n v="72.900000000000006"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n v="108.5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n v="102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44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n v="65.900000000000006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n v="25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28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84.9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90.5"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n v="25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92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93.1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61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n v="92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099999999999994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n v="85.2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n v="111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3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n v="96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8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25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6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n v="87.3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n v="27.9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108.8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110.8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n v="29.6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n v="40.1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n v="111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37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31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47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n v="88.1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37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n v="26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67.8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n v="50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110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90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79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86.9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62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27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54.1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55.1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n v="107.9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00000000000006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n v="32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n v="53.9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33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n v="43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n v="86.9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n v="33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68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n v="58.9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105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33.1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n v="78.8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68.2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75.7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31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101.9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n v="52.9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n v="71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02.4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74.5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n v="5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n v="72.099999999999994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75.2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33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n v="54.8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n v="45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53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60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n v="44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86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n v="32.1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n v="73.599999999999994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108.7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3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3.3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55.9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105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112.7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81.900000000000006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64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106.4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n v="76"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n v="111.1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n v="95.9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n v="43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68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n v="90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58.1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84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n v="88.9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6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n v="74.8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70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32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64.7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n v="25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105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n v="6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n v="94.4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n v="44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64.7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n v="84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n v="34.1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93.3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33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n v="83.8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64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n v="81.900000000000006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93.1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n v="102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n v="105.9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n v="101.6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63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29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n v="77.900000000000006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80.8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76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n v="73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n v="54.2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n v="32.9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79.400000000000006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n v="41.2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n v="77.400000000000006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n v="57.2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77.2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n v="25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97.2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n v="46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88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26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n v="102.7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n v="73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n v="57.2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n v="84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98.7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2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n v="32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81.599999999999994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37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103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84.3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n v="102.6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n v="80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n v="70.099999999999994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n v="41.9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8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40.9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n v="70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73.8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n v="42"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n v="77.900000000000006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n v="106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n v="47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n v="76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.1"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n v="57.3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n v="103.8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105"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n v="90.3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77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102.6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55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32.1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n v="50.6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9.7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n v="54.9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n v="46.9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45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3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n v="107.8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n v="102.1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n v="25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00000000000006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n v="67.900000000000006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26.1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n v="105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25.8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77.7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57.8"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n v="93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n v="37.9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n v="31.8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84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103.4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105.1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n v="89.2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52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5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46.2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n v="51.2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33.9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n v="9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n v="107.4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75.8"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n v="80.5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n v="87"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n v="105.1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57.3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93.3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72"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n v="92.6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n v="105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31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33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n v="84.2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n v="73.900000000000006"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n v="37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6.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n v="102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4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3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101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43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n v="94.9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n v="72.2"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n v="51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85.1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43.9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40.1"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n v="43.8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n v="84.9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1.1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55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77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71.2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91.9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n v="97.1"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n v="58.9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58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n v="103.9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n v="93.5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n v="62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92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n v="77.3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93.9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85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106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37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n v="81.5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n v="81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26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2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34.200000000000003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n v="28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76.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n v="53.1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n v="106.9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46"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n v="100.2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n v="101.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88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5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n v="43"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n v="33.1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n v="101.1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n v="56"/>
    <x v="0"/>
    <x v="0"/>
  </r>
  <r>
    <m/>
    <m/>
    <m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2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n v="1384840800"/>
    <b v="0"/>
    <b v="0"/>
    <s v="technology/web"/>
    <n v="100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s v="US"/>
    <s v="USD"/>
    <n v="1565499600"/>
    <n v="1568955600"/>
    <b v="0"/>
    <b v="0"/>
    <s v="music/rock"/>
    <n v="103.2"/>
    <x v="1"/>
    <s v="rock"/>
    <x v="3"/>
    <d v="2019-09-20T05:00:00"/>
  </r>
  <r>
    <n v="4"/>
    <s v="Larson-Little"/>
    <s v="Proactive foreground core"/>
    <n v="7600"/>
    <n v="5265"/>
    <n v="69"/>
    <x v="0"/>
    <n v="53"/>
    <s v="US"/>
    <s v="USD"/>
    <n v="1547964000"/>
    <n v="1548309600"/>
    <b v="0"/>
    <b v="0"/>
    <s v="theater/plays"/>
    <n v="99.3"/>
    <x v="3"/>
    <s v="plays"/>
    <x v="4"/>
    <d v="2019-01-24T06:00:00"/>
  </r>
  <r>
    <n v="5"/>
    <s v="Harris Group"/>
    <s v="Open-source optimizing database"/>
    <n v="7600"/>
    <n v="13195"/>
    <n v="174"/>
    <x v="1"/>
    <n v="174"/>
    <s v="DK"/>
    <s v="DKK"/>
    <n v="1346130000"/>
    <n v="1347080400"/>
    <b v="0"/>
    <b v="0"/>
    <s v="theater/plays"/>
    <n v="75.8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s v="GB"/>
    <s v="GBP"/>
    <n v="1505278800"/>
    <n v="1505365200"/>
    <b v="0"/>
    <b v="0"/>
    <s v="film &amp; video/documentary"/>
    <n v="60.6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s v="DK"/>
    <s v="DKK"/>
    <n v="1439442000"/>
    <n v="1439614800"/>
    <b v="0"/>
    <b v="0"/>
    <s v="theater/plays"/>
    <n v="64.900000000000006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s v="DK"/>
    <s v="DKK"/>
    <n v="1281330000"/>
    <n v="1281502800"/>
    <b v="0"/>
    <b v="0"/>
    <s v="theater/plays"/>
    <n v="31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s v="US"/>
    <s v="USD"/>
    <n v="1379566800"/>
    <n v="1383804000"/>
    <b v="0"/>
    <b v="0"/>
    <s v="music/electric music"/>
    <n v="72.900000000000006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s v="US"/>
    <s v="USD"/>
    <n v="1285045200"/>
    <n v="1285563600"/>
    <b v="0"/>
    <b v="1"/>
    <s v="theater/plays"/>
    <n v="112.2"/>
    <x v="3"/>
    <s v="plays"/>
    <x v="11"/>
    <d v="2010-09-27T05:00:00"/>
  </r>
  <r>
    <n v="12"/>
    <s v="Kim Ltd"/>
    <s v="Assimilated hybrid intranet"/>
    <n v="6300"/>
    <n v="5629"/>
    <n v="89"/>
    <x v="0"/>
    <n v="55"/>
    <s v="US"/>
    <s v="USD"/>
    <n v="1571720400"/>
    <n v="1572411600"/>
    <b v="0"/>
    <b v="0"/>
    <s v="film &amp; video/drama"/>
    <n v="102.3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s v="US"/>
    <s v="USD"/>
    <n v="1465621200"/>
    <n v="1466658000"/>
    <b v="0"/>
    <b v="0"/>
    <s v="music/indie rock"/>
    <n v="105.1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s v="US"/>
    <s v="USD"/>
    <n v="1331013600"/>
    <n v="1333342800"/>
    <b v="0"/>
    <b v="0"/>
    <s v="music/indie rock"/>
    <n v="94.1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s v="US"/>
    <s v="USD"/>
    <n v="1575957600"/>
    <n v="1576303200"/>
    <b v="0"/>
    <b v="0"/>
    <s v="technology/wearables"/>
    <n v="85"/>
    <x v="2"/>
    <s v="wearables"/>
    <x v="15"/>
    <d v="2019-12-14T06:00:00"/>
  </r>
  <r>
    <n v="16"/>
    <s v="Hines Inc"/>
    <s v="Cross-platform systemic adapter"/>
    <n v="1700"/>
    <n v="11041"/>
    <n v="649"/>
    <x v="1"/>
    <n v="100"/>
    <s v="US"/>
    <s v="USD"/>
    <n v="1390370400"/>
    <n v="1392271200"/>
    <b v="0"/>
    <b v="0"/>
    <s v="publishing/nonfiction"/>
    <n v="110.4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s v="US"/>
    <s v="USD"/>
    <n v="1294812000"/>
    <n v="1294898400"/>
    <b v="0"/>
    <b v="0"/>
    <s v="film &amp; video/animation"/>
    <n v="108"/>
    <x v="4"/>
    <s v="animation"/>
    <x v="17"/>
    <d v="2011-01-13T06:00:00"/>
  </r>
  <r>
    <n v="18"/>
    <s v="Johnson-Gould"/>
    <s v="Exclusive needs-based adapter"/>
    <n v="9100"/>
    <n v="6089"/>
    <n v="67"/>
    <x v="3"/>
    <n v="135"/>
    <s v="US"/>
    <s v="USD"/>
    <n v="1536382800"/>
    <n v="1537074000"/>
    <b v="0"/>
    <b v="0"/>
    <s v="theater/plays"/>
    <n v="45.1"/>
    <x v="3"/>
    <s v="plays"/>
    <x v="18"/>
    <d v="2018-09-16T05:00:00"/>
  </r>
  <r>
    <n v="19"/>
    <s v="Perez-Hess"/>
    <s v="Down-sized cohesive archive"/>
    <n v="62500"/>
    <n v="30331"/>
    <n v="49"/>
    <x v="0"/>
    <n v="674"/>
    <s v="US"/>
    <s v="USD"/>
    <n v="1551679200"/>
    <n v="1553490000"/>
    <b v="0"/>
    <b v="1"/>
    <s v="theater/plays"/>
    <n v="45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s v="US"/>
    <s v="USD"/>
    <n v="1406523600"/>
    <n v="1406523600"/>
    <b v="0"/>
    <b v="0"/>
    <s v="film &amp; video/drama"/>
    <n v="106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s v="US"/>
    <s v="USD"/>
    <n v="1313384400"/>
    <n v="1316322000"/>
    <b v="0"/>
    <b v="0"/>
    <s v="theater/plays"/>
    <n v="69.099999999999994"/>
    <x v="3"/>
    <s v="plays"/>
    <x v="21"/>
    <d v="2011-09-18T05:00:00"/>
  </r>
  <r>
    <n v="22"/>
    <s v="Collier Inc"/>
    <s v="Enhanced dynamic definition"/>
    <n v="59100"/>
    <n v="75690"/>
    <n v="128"/>
    <x v="1"/>
    <n v="890"/>
    <s v="US"/>
    <s v="USD"/>
    <n v="1522731600"/>
    <n v="1524027600"/>
    <b v="0"/>
    <b v="0"/>
    <s v="theater/plays"/>
    <n v="85"/>
    <x v="3"/>
    <s v="plays"/>
    <x v="22"/>
    <d v="2018-04-18T05:00:00"/>
  </r>
  <r>
    <n v="23"/>
    <s v="Gray-Jenkins"/>
    <s v="Devolved next generation adapter"/>
    <n v="4500"/>
    <n v="14942"/>
    <n v="332"/>
    <x v="1"/>
    <n v="142"/>
    <s v="GB"/>
    <s v="GBP"/>
    <n v="1550124000"/>
    <n v="1554699600"/>
    <b v="0"/>
    <b v="0"/>
    <s v="film &amp; video/documentary"/>
    <n v="105.2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s v="US"/>
    <s v="USD"/>
    <n v="1403326800"/>
    <n v="1403499600"/>
    <b v="0"/>
    <b v="0"/>
    <s v="technology/wearables"/>
    <n v="39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s v="US"/>
    <s v="USD"/>
    <n v="1305694800"/>
    <n v="1307422800"/>
    <b v="0"/>
    <b v="1"/>
    <s v="games/video games"/>
    <n v="73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s v="US"/>
    <s v="USD"/>
    <n v="1533013200"/>
    <n v="1535346000"/>
    <b v="0"/>
    <b v="0"/>
    <s v="theater/plays"/>
    <n v="35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s v="US"/>
    <s v="USD"/>
    <n v="1265695200"/>
    <n v="1267682400"/>
    <b v="0"/>
    <b v="1"/>
    <s v="theater/plays"/>
    <n v="62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s v="CH"/>
    <s v="CHF"/>
    <n v="1532062800"/>
    <n v="1535518800"/>
    <b v="0"/>
    <b v="0"/>
    <s v="film &amp; video/shorts"/>
    <n v="94"/>
    <x v="4"/>
    <s v="shorts"/>
    <x v="29"/>
    <d v="2018-08-29T05:00:00"/>
  </r>
  <r>
    <n v="30"/>
    <s v="Clark-Cooke"/>
    <s v="Down-sized analyzing challenge"/>
    <n v="9000"/>
    <n v="14455"/>
    <n v="161"/>
    <x v="1"/>
    <n v="129"/>
    <s v="US"/>
    <s v="USD"/>
    <n v="1558674000"/>
    <n v="1559106000"/>
    <b v="0"/>
    <b v="0"/>
    <s v="film &amp; video/animation"/>
    <n v="112.1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s v="IT"/>
    <s v="EUR"/>
    <n v="1515564000"/>
    <n v="1517896800"/>
    <b v="0"/>
    <b v="0"/>
    <s v="film &amp; video/documentary"/>
    <n v="38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s v="US"/>
    <s v="USD"/>
    <n v="1412485200"/>
    <n v="1415685600"/>
    <b v="0"/>
    <b v="0"/>
    <s v="theater/plays"/>
    <n v="35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s v="DK"/>
    <s v="DKK"/>
    <n v="1547877600"/>
    <n v="1551506400"/>
    <b v="0"/>
    <b v="1"/>
    <s v="film &amp; video/drama"/>
    <n v="96"/>
    <x v="4"/>
    <s v="drama"/>
    <x v="35"/>
    <d v="2019-03-02T06:00:00"/>
  </r>
  <r>
    <n v="36"/>
    <s v="Jackson-Lewis"/>
    <s v="Monitored multi-state encryption"/>
    <n v="700"/>
    <n v="1101"/>
    <n v="157"/>
    <x v="1"/>
    <n v="16"/>
    <s v="US"/>
    <s v="USD"/>
    <n v="1298700000"/>
    <n v="1300856400"/>
    <b v="0"/>
    <b v="0"/>
    <s v="theater/plays"/>
    <n v="68.8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n v="1573192800"/>
    <b v="0"/>
    <b v="1"/>
    <s v="publishing/fiction"/>
    <n v="106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s v="US"/>
    <s v="USD"/>
    <n v="1287378000"/>
    <n v="1287810000"/>
    <b v="0"/>
    <b v="0"/>
    <s v="photography/photography books"/>
    <n v="75.3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s v="DK"/>
    <s v="DKK"/>
    <n v="1361772000"/>
    <n v="1362978000"/>
    <b v="0"/>
    <b v="0"/>
    <s v="theater/plays"/>
    <n v="57.1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s v="US"/>
    <s v="USD"/>
    <n v="1275714000"/>
    <n v="1277355600"/>
    <b v="0"/>
    <b v="1"/>
    <s v="technology/wearables"/>
    <n v="75.099999999999994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s v="IT"/>
    <s v="EUR"/>
    <n v="1346734800"/>
    <n v="1348981200"/>
    <b v="0"/>
    <b v="1"/>
    <s v="music/rock"/>
    <n v="107.4"/>
    <x v="1"/>
    <s v="rock"/>
    <x v="41"/>
    <d v="2012-09-30T05:00:00"/>
  </r>
  <r>
    <n v="42"/>
    <s v="Werner-Bryant"/>
    <s v="Virtual uniform frame"/>
    <n v="1800"/>
    <n v="7991"/>
    <n v="444"/>
    <x v="1"/>
    <n v="222"/>
    <s v="US"/>
    <s v="USD"/>
    <n v="1309755600"/>
    <n v="1310533200"/>
    <b v="0"/>
    <b v="0"/>
    <s v="food/food trucks"/>
    <n v="36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s v="US"/>
    <s v="USD"/>
    <n v="1406178000"/>
    <n v="1407560400"/>
    <b v="0"/>
    <b v="0"/>
    <s v="publishing/radio &amp; podcasts"/>
    <n v="27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s v="DK"/>
    <s v="DKK"/>
    <n v="1552798800"/>
    <n v="1552885200"/>
    <b v="0"/>
    <b v="0"/>
    <s v="publishing/fiction"/>
    <n v="107.6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s v="US"/>
    <s v="USD"/>
    <n v="1478062800"/>
    <n v="1479362400"/>
    <b v="0"/>
    <b v="1"/>
    <s v="theater/plays"/>
    <n v="94.4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s v="US"/>
    <s v="USD"/>
    <n v="1278565200"/>
    <n v="1280552400"/>
    <b v="0"/>
    <b v="0"/>
    <s v="music/rock"/>
    <n v="46.2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s v="US"/>
    <s v="USD"/>
    <n v="1396069200"/>
    <n v="1398661200"/>
    <b v="0"/>
    <b v="0"/>
    <s v="theater/plays"/>
    <n v="47.8"/>
    <x v="3"/>
    <s v="plays"/>
    <x v="47"/>
    <d v="2014-04-28T05:00:00"/>
  </r>
  <r>
    <n v="48"/>
    <s v="Lamb Inc"/>
    <s v="Optimized leadingedge concept"/>
    <n v="33300"/>
    <n v="128862"/>
    <n v="387"/>
    <x v="1"/>
    <n v="2431"/>
    <s v="US"/>
    <s v="USD"/>
    <n v="1435208400"/>
    <n v="1436245200"/>
    <b v="0"/>
    <b v="0"/>
    <s v="theater/plays"/>
    <n v="53"/>
    <x v="3"/>
    <s v="plays"/>
    <x v="48"/>
    <d v="2015-07-07T05:00:00"/>
  </r>
  <r>
    <n v="49"/>
    <s v="Casey-Kelly"/>
    <s v="Sharable holistic interface"/>
    <n v="7200"/>
    <n v="13653"/>
    <n v="190"/>
    <x v="1"/>
    <n v="303"/>
    <s v="US"/>
    <s v="USD"/>
    <n v="1571547600"/>
    <n v="1575439200"/>
    <b v="0"/>
    <b v="0"/>
    <s v="music/rock"/>
    <n v="45.1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s v="GB"/>
    <s v="GBP"/>
    <n v="1332824400"/>
    <n v="1334206800"/>
    <b v="0"/>
    <b v="1"/>
    <s v="technology/wearables"/>
    <n v="99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s v="US"/>
    <s v="USD"/>
    <n v="1284526800"/>
    <n v="1284872400"/>
    <b v="0"/>
    <b v="0"/>
    <s v="theater/plays"/>
    <n v="32.799999999999997"/>
    <x v="3"/>
    <s v="plays"/>
    <x v="52"/>
    <d v="2010-09-19T05:00:00"/>
  </r>
  <r>
    <n v="53"/>
    <s v="Smith-Jones"/>
    <s v="Reverse-engineered static concept"/>
    <n v="8800"/>
    <n v="12356"/>
    <n v="140"/>
    <x v="1"/>
    <n v="209"/>
    <s v="US"/>
    <s v="USD"/>
    <n v="1400562000"/>
    <n v="1403931600"/>
    <b v="0"/>
    <b v="0"/>
    <s v="film &amp; video/drama"/>
    <n v="59.1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s v="US"/>
    <s v="USD"/>
    <n v="1520748000"/>
    <n v="1521262800"/>
    <b v="0"/>
    <b v="0"/>
    <s v="technology/wearables"/>
    <n v="44.9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s v="US"/>
    <s v="USD"/>
    <n v="1532926800"/>
    <n v="1533358800"/>
    <b v="0"/>
    <b v="0"/>
    <s v="music/jazz"/>
    <n v="89.7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s v="US"/>
    <s v="USD"/>
    <n v="1420869600"/>
    <n v="1421474400"/>
    <b v="0"/>
    <b v="0"/>
    <s v="technology/wearables"/>
    <n v="70.099999999999994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s v="US"/>
    <s v="USD"/>
    <n v="1504242000"/>
    <n v="1505278800"/>
    <b v="0"/>
    <b v="0"/>
    <s v="games/video games"/>
    <n v="31.1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s v="US"/>
    <s v="USD"/>
    <n v="1442811600"/>
    <n v="1443934800"/>
    <b v="0"/>
    <b v="0"/>
    <s v="theater/plays"/>
    <n v="29.1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s v="US"/>
    <s v="USD"/>
    <n v="1497243600"/>
    <n v="1498539600"/>
    <b v="0"/>
    <b v="1"/>
    <s v="theater/plays"/>
    <n v="30.1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s v="CA"/>
    <s v="CAD"/>
    <n v="1342501200"/>
    <n v="1342760400"/>
    <b v="0"/>
    <b v="0"/>
    <s v="theater/plays"/>
    <n v="85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s v="CA"/>
    <s v="CAD"/>
    <n v="1298268000"/>
    <n v="1301720400"/>
    <b v="0"/>
    <b v="0"/>
    <s v="theater/plays"/>
    <n v="82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s v="US"/>
    <s v="USD"/>
    <n v="1433480400"/>
    <n v="1433566800"/>
    <b v="0"/>
    <b v="0"/>
    <s v="technology/web"/>
    <n v="58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s v="US"/>
    <s v="USD"/>
    <n v="1530507600"/>
    <n v="1531803600"/>
    <b v="0"/>
    <b v="1"/>
    <s v="technology/web"/>
    <n v="71.900000000000006"/>
    <x v="2"/>
    <s v="web"/>
    <x v="64"/>
    <d v="2018-07-17T05:00:00"/>
  </r>
  <r>
    <n v="65"/>
    <s v="Berry-Boyer"/>
    <s v="Mandatory incremental projection"/>
    <n v="6100"/>
    <n v="14405"/>
    <n v="236"/>
    <x v="1"/>
    <n v="236"/>
    <s v="US"/>
    <s v="USD"/>
    <n v="1296108000"/>
    <n v="1296712800"/>
    <b v="0"/>
    <b v="0"/>
    <s v="theater/plays"/>
    <n v="61"/>
    <x v="3"/>
    <s v="plays"/>
    <x v="65"/>
    <d v="2011-02-03T06:00:00"/>
  </r>
  <r>
    <n v="66"/>
    <s v="Sanders-Allen"/>
    <s v="Grass-roots needs-based encryption"/>
    <n v="2900"/>
    <n v="1307"/>
    <n v="45"/>
    <x v="0"/>
    <n v="12"/>
    <s v="US"/>
    <s v="USD"/>
    <n v="1428469200"/>
    <n v="1428901200"/>
    <b v="0"/>
    <b v="1"/>
    <s v="theater/plays"/>
    <n v="108.9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s v="GB"/>
    <s v="GBP"/>
    <n v="1264399200"/>
    <n v="1264831200"/>
    <b v="0"/>
    <b v="1"/>
    <s v="technology/wearables"/>
    <n v="29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s v="IT"/>
    <s v="EUR"/>
    <n v="1501131600"/>
    <n v="1505192400"/>
    <b v="0"/>
    <b v="1"/>
    <s v="theater/plays"/>
    <n v="59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s v="US"/>
    <s v="USD"/>
    <n v="1292738400"/>
    <n v="1295676000"/>
    <b v="0"/>
    <b v="0"/>
    <s v="theater/plays"/>
    <n v="111.8"/>
    <x v="3"/>
    <s v="plays"/>
    <x v="69"/>
    <d v="2011-01-22T06:00:00"/>
  </r>
  <r>
    <n v="70"/>
    <s v="Barker Inc"/>
    <s v="Re-engineered 24/7 task-force"/>
    <n v="128000"/>
    <n v="158389"/>
    <n v="124"/>
    <x v="1"/>
    <n v="2475"/>
    <s v="IT"/>
    <s v="EUR"/>
    <n v="1288674000"/>
    <n v="1292911200"/>
    <b v="0"/>
    <b v="1"/>
    <s v="theater/plays"/>
    <n v="64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s v="US"/>
    <s v="USD"/>
    <n v="1575093600"/>
    <n v="1575439200"/>
    <b v="0"/>
    <b v="0"/>
    <s v="theater/plays"/>
    <n v="85.3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s v="US"/>
    <s v="USD"/>
    <n v="1435726800"/>
    <n v="1438837200"/>
    <b v="0"/>
    <b v="0"/>
    <s v="film &amp; video/animation"/>
    <n v="74.5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s v="US"/>
    <s v="USD"/>
    <n v="1480226400"/>
    <n v="1480485600"/>
    <b v="0"/>
    <b v="0"/>
    <s v="music/jazz"/>
    <n v="105.1"/>
    <x v="1"/>
    <s v="jazz"/>
    <x v="73"/>
    <d v="2016-11-30T06:00:00"/>
  </r>
  <r>
    <n v="74"/>
    <s v="Davis-Michael"/>
    <s v="Progressive tertiary framework"/>
    <n v="3900"/>
    <n v="4776"/>
    <n v="122"/>
    <x v="1"/>
    <n v="85"/>
    <s v="GB"/>
    <s v="GBP"/>
    <n v="1459054800"/>
    <n v="1459141200"/>
    <b v="0"/>
    <b v="0"/>
    <s v="music/metal"/>
    <n v="56.2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s v="US"/>
    <s v="USD"/>
    <n v="1531630800"/>
    <n v="1532322000"/>
    <b v="0"/>
    <b v="0"/>
    <s v="photography/photography books"/>
    <n v="85.9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s v="US"/>
    <s v="USD"/>
    <n v="1421992800"/>
    <n v="1426222800"/>
    <b v="1"/>
    <b v="1"/>
    <s v="theater/plays"/>
    <n v="57"/>
    <x v="3"/>
    <s v="plays"/>
    <x v="76"/>
    <d v="2015-03-13T05:00:00"/>
  </r>
  <r>
    <n v="77"/>
    <s v="Acevedo-Huffman"/>
    <s v="Pre-emptive impactful model"/>
    <n v="9500"/>
    <n v="4460"/>
    <n v="47"/>
    <x v="0"/>
    <n v="56"/>
    <s v="US"/>
    <s v="USD"/>
    <n v="1285563600"/>
    <n v="1286773200"/>
    <b v="0"/>
    <b v="1"/>
    <s v="film &amp; video/animation"/>
    <n v="79.599999999999994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s v="US"/>
    <s v="USD"/>
    <n v="1523854800"/>
    <n v="1523941200"/>
    <b v="0"/>
    <b v="0"/>
    <s v="publishing/translations"/>
    <n v="41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s v="US"/>
    <s v="USD"/>
    <n v="1529125200"/>
    <n v="1529557200"/>
    <b v="0"/>
    <b v="0"/>
    <s v="theater/plays"/>
    <n v="48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s v="US"/>
    <s v="USD"/>
    <n v="1503982800"/>
    <n v="1506574800"/>
    <b v="0"/>
    <b v="0"/>
    <s v="games/video games"/>
    <n v="55.2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s v="US"/>
    <s v="USD"/>
    <n v="1511416800"/>
    <n v="1513576800"/>
    <b v="0"/>
    <b v="0"/>
    <s v="music/rock"/>
    <n v="92.1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s v="GB"/>
    <s v="GBP"/>
    <n v="1547704800"/>
    <n v="1548309600"/>
    <b v="0"/>
    <b v="1"/>
    <s v="games/video games"/>
    <n v="83.2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s v="US"/>
    <s v="USD"/>
    <n v="1469682000"/>
    <n v="1471582800"/>
    <b v="0"/>
    <b v="0"/>
    <s v="music/electric music"/>
    <n v="40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s v="US"/>
    <s v="USD"/>
    <n v="1343451600"/>
    <n v="1344315600"/>
    <b v="0"/>
    <b v="0"/>
    <s v="technology/wearables"/>
    <n v="111.1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s v="AU"/>
    <s v="AUD"/>
    <n v="1315717200"/>
    <n v="1316408400"/>
    <b v="0"/>
    <b v="0"/>
    <s v="music/indie rock"/>
    <n v="90.6"/>
    <x v="1"/>
    <s v="indie rock"/>
    <x v="85"/>
    <d v="2011-09-19T05:00:00"/>
  </r>
  <r>
    <n v="86"/>
    <s v="Davis-Smith"/>
    <s v="Organic motivating firmware"/>
    <n v="7400"/>
    <n v="12405"/>
    <n v="168"/>
    <x v="1"/>
    <n v="203"/>
    <s v="US"/>
    <s v="USD"/>
    <n v="1430715600"/>
    <n v="1431838800"/>
    <b v="1"/>
    <b v="0"/>
    <s v="theater/plays"/>
    <n v="61.1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s v="AU"/>
    <s v="AUD"/>
    <n v="1299564000"/>
    <n v="1300510800"/>
    <b v="0"/>
    <b v="1"/>
    <s v="music/rock"/>
    <n v="83"/>
    <x v="1"/>
    <s v="rock"/>
    <x v="87"/>
    <d v="2011-03-19T05:00:00"/>
  </r>
  <r>
    <n v="88"/>
    <s v="Clark Group"/>
    <s v="Grass-roots fault-tolerant policy"/>
    <n v="4800"/>
    <n v="12516"/>
    <n v="261"/>
    <x v="1"/>
    <n v="113"/>
    <s v="US"/>
    <s v="USD"/>
    <n v="1429160400"/>
    <n v="1431061200"/>
    <b v="0"/>
    <b v="0"/>
    <s v="publishing/translations"/>
    <n v="110.8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s v="US"/>
    <s v="USD"/>
    <n v="1271307600"/>
    <n v="1271480400"/>
    <b v="0"/>
    <b v="0"/>
    <s v="theater/plays"/>
    <n v="89.5"/>
    <x v="3"/>
    <s v="plays"/>
    <x v="89"/>
    <d v="2010-04-17T05:00:00"/>
  </r>
  <r>
    <n v="90"/>
    <s v="Kramer Group"/>
    <s v="Synergistic explicit parallelism"/>
    <n v="7800"/>
    <n v="6132"/>
    <n v="79"/>
    <x v="0"/>
    <n v="106"/>
    <s v="US"/>
    <s v="USD"/>
    <n v="1456380000"/>
    <n v="1456380000"/>
    <b v="0"/>
    <b v="1"/>
    <s v="theater/plays"/>
    <n v="57.8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s v="IT"/>
    <s v="EUR"/>
    <n v="1470459600"/>
    <n v="1472878800"/>
    <b v="0"/>
    <b v="0"/>
    <s v="publishing/translations"/>
    <n v="110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s v="CH"/>
    <s v="CHF"/>
    <n v="1277269200"/>
    <n v="1277355600"/>
    <b v="0"/>
    <b v="1"/>
    <s v="games/video games"/>
    <n v="104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s v="US"/>
    <s v="USD"/>
    <n v="1350709200"/>
    <n v="1351054800"/>
    <b v="0"/>
    <b v="1"/>
    <s v="theater/plays"/>
    <n v="108"/>
    <x v="3"/>
    <s v="plays"/>
    <x v="93"/>
    <d v="2012-10-24T05:00:00"/>
  </r>
  <r>
    <n v="94"/>
    <s v="Hanson Inc"/>
    <s v="Grass-roots web-enabled contingency"/>
    <n v="2900"/>
    <n v="8807"/>
    <n v="304"/>
    <x v="1"/>
    <n v="180"/>
    <s v="GB"/>
    <s v="GBP"/>
    <n v="1554613200"/>
    <n v="1555563600"/>
    <b v="0"/>
    <b v="0"/>
    <s v="technology/web"/>
    <n v="48.9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s v="US"/>
    <s v="USD"/>
    <n v="1571029200"/>
    <n v="1571634000"/>
    <b v="0"/>
    <b v="0"/>
    <s v="film &amp; video/documentary"/>
    <n v="37.700000000000003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s v="US"/>
    <s v="USD"/>
    <n v="1299736800"/>
    <n v="1300856400"/>
    <b v="0"/>
    <b v="0"/>
    <s v="theater/plays"/>
    <n v="65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s v="US"/>
    <s v="USD"/>
    <n v="1435208400"/>
    <n v="1439874000"/>
    <b v="0"/>
    <b v="0"/>
    <s v="food/food trucks"/>
    <n v="106.6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s v="AU"/>
    <s v="AUD"/>
    <n v="1437973200"/>
    <n v="1438318800"/>
    <b v="0"/>
    <b v="0"/>
    <s v="games/video games"/>
    <n v="27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s v="US"/>
    <s v="USD"/>
    <n v="1416895200"/>
    <n v="1419400800"/>
    <b v="0"/>
    <b v="0"/>
    <s v="theater/plays"/>
    <n v="91.2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"/>
    <x v="1"/>
    <n v="164"/>
    <s v="US"/>
    <s v="USD"/>
    <n v="1424498400"/>
    <n v="1425103200"/>
    <b v="0"/>
    <b v="1"/>
    <s v="music/electric music"/>
    <n v="56.1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s v="US"/>
    <s v="USD"/>
    <n v="1526274000"/>
    <n v="1526878800"/>
    <b v="0"/>
    <b v="1"/>
    <s v="technology/wearables"/>
    <n v="31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s v="IT"/>
    <s v="EUR"/>
    <n v="1287896400"/>
    <n v="1288674000"/>
    <b v="0"/>
    <b v="0"/>
    <s v="music/electric music"/>
    <n v="66.5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s v="US"/>
    <s v="USD"/>
    <n v="1495515600"/>
    <n v="1495602000"/>
    <b v="0"/>
    <b v="0"/>
    <s v="music/indie rock"/>
    <n v="89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s v="US"/>
    <s v="USD"/>
    <n v="1364878800"/>
    <n v="1366434000"/>
    <b v="0"/>
    <b v="0"/>
    <s v="technology/web"/>
    <n v="103.5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s v="US"/>
    <s v="USD"/>
    <n v="1567918800"/>
    <n v="1568350800"/>
    <b v="0"/>
    <b v="0"/>
    <s v="theater/plays"/>
    <n v="95.3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s v="US"/>
    <s v="USD"/>
    <n v="1524459600"/>
    <n v="1525928400"/>
    <b v="0"/>
    <b v="1"/>
    <s v="theater/plays"/>
    <n v="75.900000000000006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s v="US"/>
    <s v="USD"/>
    <n v="1333688400"/>
    <n v="1336885200"/>
    <b v="0"/>
    <b v="0"/>
    <s v="film &amp; video/documentary"/>
    <n v="107.6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s v="US"/>
    <s v="USD"/>
    <n v="1389506400"/>
    <n v="1389679200"/>
    <b v="0"/>
    <b v="0"/>
    <s v="film &amp; video/television"/>
    <n v="51.3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s v="US"/>
    <s v="USD"/>
    <n v="1536642000"/>
    <n v="1538283600"/>
    <b v="0"/>
    <b v="0"/>
    <s v="food/food trucks"/>
    <n v="72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s v="US"/>
    <s v="USD"/>
    <n v="1348290000"/>
    <n v="1348808400"/>
    <b v="0"/>
    <b v="0"/>
    <s v="publishing/radio &amp; podcasts"/>
    <n v="109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s v="US"/>
    <s v="USD"/>
    <n v="1505192400"/>
    <n v="1505797200"/>
    <b v="0"/>
    <b v="0"/>
    <s v="food/food trucks"/>
    <n v="94.9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s v="US"/>
    <s v="USD"/>
    <n v="1554786000"/>
    <n v="1554872400"/>
    <b v="0"/>
    <b v="1"/>
    <s v="technology/wearables"/>
    <n v="109.7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s v="IT"/>
    <s v="EUR"/>
    <n v="1510898400"/>
    <n v="1513922400"/>
    <b v="0"/>
    <b v="0"/>
    <s v="publishing/fiction"/>
    <n v="44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8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s v="US"/>
    <s v="USD"/>
    <n v="1316667600"/>
    <n v="1317186000"/>
    <b v="0"/>
    <b v="0"/>
    <s v="film &amp; video/television"/>
    <n v="31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s v="US"/>
    <s v="USD"/>
    <n v="1390716000"/>
    <n v="1391234400"/>
    <b v="0"/>
    <b v="0"/>
    <s v="photography/photography books"/>
    <n v="94.8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s v="US"/>
    <s v="USD"/>
    <n v="1402894800"/>
    <n v="1404363600"/>
    <b v="0"/>
    <b v="1"/>
    <s v="film &amp; video/documentary"/>
    <n v="69.8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s v="US"/>
    <s v="USD"/>
    <n v="1429246800"/>
    <n v="1429592400"/>
    <b v="0"/>
    <b v="1"/>
    <s v="games/mobile games"/>
    <n v="63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s v="US"/>
    <s v="USD"/>
    <n v="1412485200"/>
    <n v="1413608400"/>
    <b v="0"/>
    <b v="0"/>
    <s v="games/video games"/>
    <n v="110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s v="US"/>
    <s v="USD"/>
    <n v="1417068000"/>
    <n v="1419400800"/>
    <b v="0"/>
    <b v="0"/>
    <s v="publishing/fiction"/>
    <n v="26"/>
    <x v="5"/>
    <s v="fiction"/>
    <x v="120"/>
    <d v="2014-12-24T06:00:00"/>
  </r>
  <r>
    <n v="123"/>
    <s v="Edwards-Lewis"/>
    <s v="Enhanced scalable concept"/>
    <n v="177700"/>
    <n v="33092"/>
    <n v="19"/>
    <x v="0"/>
    <n v="662"/>
    <s v="CA"/>
    <s v="CAD"/>
    <n v="1448344800"/>
    <n v="1448604000"/>
    <b v="1"/>
    <b v="0"/>
    <s v="theater/plays"/>
    <n v="50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s v="IT"/>
    <s v="EUR"/>
    <n v="1557723600"/>
    <n v="1562302800"/>
    <b v="0"/>
    <b v="0"/>
    <s v="photography/photography books"/>
    <n v="101.7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s v="US"/>
    <s v="USD"/>
    <n v="1537333200"/>
    <n v="1537678800"/>
    <b v="0"/>
    <b v="0"/>
    <s v="theater/plays"/>
    <n v="47.1"/>
    <x v="3"/>
    <s v="plays"/>
    <x v="123"/>
    <d v="2018-09-23T05:00:00"/>
  </r>
  <r>
    <n v="126"/>
    <s v="Gross PLC"/>
    <s v="Proactive methodical benchmark"/>
    <n v="180200"/>
    <n v="69617"/>
    <n v="39"/>
    <x v="0"/>
    <n v="774"/>
    <s v="US"/>
    <s v="USD"/>
    <n v="1471150800"/>
    <n v="1473570000"/>
    <b v="0"/>
    <b v="1"/>
    <s v="theater/plays"/>
    <n v="89.9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s v="CA"/>
    <s v="CAD"/>
    <n v="1273640400"/>
    <n v="1273899600"/>
    <b v="0"/>
    <b v="0"/>
    <s v="theater/plays"/>
    <n v="79"/>
    <x v="3"/>
    <s v="plays"/>
    <x v="125"/>
    <d v="2010-05-15T05:00:00"/>
  </r>
  <r>
    <n v="128"/>
    <s v="Allen-Curtis"/>
    <s v="Phased human-resource core"/>
    <n v="70600"/>
    <n v="42596"/>
    <n v="60"/>
    <x v="3"/>
    <n v="532"/>
    <s v="US"/>
    <s v="USD"/>
    <n v="1282885200"/>
    <n v="1284008400"/>
    <b v="0"/>
    <b v="0"/>
    <s v="music/rock"/>
    <n v="80.099999999999994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s v="AU"/>
    <s v="AUD"/>
    <n v="1422943200"/>
    <n v="1425103200"/>
    <b v="0"/>
    <b v="0"/>
    <s v="food/food trucks"/>
    <n v="86.5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s v="DK"/>
    <s v="DKK"/>
    <n v="1319605200"/>
    <n v="1320991200"/>
    <b v="0"/>
    <b v="0"/>
    <s v="film &amp; video/drama"/>
    <n v="28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n v="1386828000"/>
    <b v="0"/>
    <b v="0"/>
    <s v="technology/web"/>
    <n v="68"/>
    <x v="2"/>
    <s v="web"/>
    <x v="129"/>
    <d v="2013-12-12T06:00:00"/>
  </r>
  <r>
    <n v="132"/>
    <s v="Flowers and Sons"/>
    <s v="Virtual static core"/>
    <n v="3300"/>
    <n v="3834"/>
    <n v="116"/>
    <x v="1"/>
    <n v="89"/>
    <s v="US"/>
    <s v="USD"/>
    <n v="1515736800"/>
    <n v="1517119200"/>
    <b v="0"/>
    <b v="1"/>
    <s v="theater/plays"/>
    <n v="43.1"/>
    <x v="3"/>
    <s v="plays"/>
    <x v="130"/>
    <d v="2018-01-28T06:00:00"/>
  </r>
  <r>
    <n v="133"/>
    <s v="Gates PLC"/>
    <s v="Secured content-based product"/>
    <n v="4500"/>
    <n v="13985"/>
    <n v="311"/>
    <x v="1"/>
    <n v="159"/>
    <s v="US"/>
    <s v="USD"/>
    <n v="1313125200"/>
    <n v="1315026000"/>
    <b v="0"/>
    <b v="0"/>
    <s v="music/world music"/>
    <n v="88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s v="CH"/>
    <s v="CHF"/>
    <n v="1308459600"/>
    <n v="1312693200"/>
    <b v="0"/>
    <b v="1"/>
    <s v="film &amp; video/documentary"/>
    <n v="95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s v="US"/>
    <s v="USD"/>
    <n v="1362636000"/>
    <n v="1363064400"/>
    <b v="0"/>
    <b v="1"/>
    <s v="theater/plays"/>
    <n v="46.9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s v="US"/>
    <s v="USD"/>
    <n v="1402117200"/>
    <n v="1403154000"/>
    <b v="0"/>
    <b v="1"/>
    <s v="film &amp; video/drama"/>
    <n v="46.9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s v="US"/>
    <s v="USD"/>
    <n v="1286341200"/>
    <n v="1286859600"/>
    <b v="0"/>
    <b v="0"/>
    <s v="publishing/nonfiction"/>
    <n v="94.2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099999999999994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s v="US"/>
    <s v="USD"/>
    <n v="1429592400"/>
    <n v="1430974800"/>
    <b v="0"/>
    <b v="1"/>
    <s v="technology/wearables"/>
    <n v="59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s v="US"/>
    <s v="USD"/>
    <n v="1519538400"/>
    <n v="1519970400"/>
    <b v="0"/>
    <b v="0"/>
    <s v="film &amp; video/documentary"/>
    <n v="66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s v="US"/>
    <s v="USD"/>
    <n v="1434085200"/>
    <n v="1434603600"/>
    <b v="0"/>
    <b v="0"/>
    <s v="technology/web"/>
    <n v="61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s v="US"/>
    <s v="USD"/>
    <n v="1333688400"/>
    <n v="1337230800"/>
    <b v="0"/>
    <b v="0"/>
    <s v="technology/web"/>
    <n v="98.3"/>
    <x v="2"/>
    <s v="web"/>
    <x v="107"/>
    <d v="2012-05-17T05:00:00"/>
  </r>
  <r>
    <n v="143"/>
    <s v="Avila-Jones"/>
    <s v="Implemented discrete secured line"/>
    <n v="5400"/>
    <n v="7322"/>
    <n v="13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s v="US"/>
    <s v="USD"/>
    <n v="1560747600"/>
    <n v="1561438800"/>
    <b v="0"/>
    <b v="0"/>
    <s v="theater/plays"/>
    <n v="86.1"/>
    <x v="3"/>
    <s v="plays"/>
    <x v="141"/>
    <d v="2019-06-25T05:00:00"/>
  </r>
  <r>
    <n v="145"/>
    <s v="Fields-Moore"/>
    <s v="Secured reciprocal array"/>
    <n v="25000"/>
    <n v="59128"/>
    <n v="237"/>
    <x v="1"/>
    <n v="768"/>
    <s v="CH"/>
    <s v="CHF"/>
    <n v="1410066000"/>
    <n v="1410498000"/>
    <b v="0"/>
    <b v="0"/>
    <s v="technology/wearables"/>
    <n v="77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s v="US"/>
    <s v="USD"/>
    <n v="1320732000"/>
    <n v="1322460000"/>
    <b v="0"/>
    <b v="0"/>
    <s v="theater/plays"/>
    <n v="29.8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s v="US"/>
    <s v="USD"/>
    <n v="1465794000"/>
    <n v="1466312400"/>
    <b v="0"/>
    <b v="1"/>
    <s v="theater/plays"/>
    <n v="46.9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s v="US"/>
    <s v="USD"/>
    <n v="1500958800"/>
    <n v="1501736400"/>
    <b v="0"/>
    <b v="0"/>
    <s v="technology/wearables"/>
    <n v="105.2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s v="US"/>
    <s v="USD"/>
    <n v="1357020000"/>
    <n v="1361512800"/>
    <b v="0"/>
    <b v="0"/>
    <s v="music/indie rock"/>
    <n v="69.900000000000006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s v="US"/>
    <s v="USD"/>
    <n v="1402290000"/>
    <n v="1406696400"/>
    <b v="0"/>
    <b v="0"/>
    <s v="music/electric music"/>
    <n v="60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s v="US"/>
    <s v="USD"/>
    <n v="1487311200"/>
    <n v="1487916000"/>
    <b v="0"/>
    <b v="0"/>
    <s v="music/indie rock"/>
    <n v="52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s v="US"/>
    <s v="USD"/>
    <n v="1350622800"/>
    <n v="1351141200"/>
    <b v="0"/>
    <b v="0"/>
    <s v="theater/plays"/>
    <n v="31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s v="US"/>
    <s v="USD"/>
    <n v="1463029200"/>
    <n v="1465016400"/>
    <b v="0"/>
    <b v="1"/>
    <s v="music/indie rock"/>
    <n v="95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s v="US"/>
    <s v="USD"/>
    <n v="1269493200"/>
    <n v="1270789200"/>
    <b v="0"/>
    <b v="0"/>
    <s v="theater/plays"/>
    <n v="76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s v="AU"/>
    <s v="AUD"/>
    <n v="1570251600"/>
    <n v="1572325200"/>
    <b v="0"/>
    <b v="0"/>
    <s v="music/rock"/>
    <n v="71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s v="AU"/>
    <s v="AUD"/>
    <n v="1388383200"/>
    <n v="1389420000"/>
    <b v="0"/>
    <b v="0"/>
    <s v="photography/photography books"/>
    <n v="73.7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s v="US"/>
    <s v="USD"/>
    <n v="1449554400"/>
    <n v="1449640800"/>
    <b v="0"/>
    <b v="0"/>
    <s v="music/rock"/>
    <n v="113.2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s v="US"/>
    <s v="USD"/>
    <n v="1553662800"/>
    <n v="1555218000"/>
    <b v="0"/>
    <b v="1"/>
    <s v="theater/plays"/>
    <n v="105"/>
    <x v="3"/>
    <s v="plays"/>
    <x v="156"/>
    <d v="2019-04-14T05:00:00"/>
  </r>
  <r>
    <n v="160"/>
    <s v="Evans Group"/>
    <s v="Stand-alone actuating support"/>
    <n v="8000"/>
    <n v="12985"/>
    <n v="162"/>
    <x v="1"/>
    <n v="164"/>
    <s v="US"/>
    <s v="USD"/>
    <n v="1556341200"/>
    <n v="1557723600"/>
    <b v="0"/>
    <b v="0"/>
    <s v="technology/wearables"/>
    <n v="79.2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s v="US"/>
    <s v="USD"/>
    <n v="1442984400"/>
    <n v="1443502800"/>
    <b v="0"/>
    <b v="1"/>
    <s v="technology/web"/>
    <n v="57.3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s v="CH"/>
    <s v="CHF"/>
    <n v="1544248800"/>
    <n v="1546840800"/>
    <b v="0"/>
    <b v="0"/>
    <s v="music/rock"/>
    <n v="58.2"/>
    <x v="1"/>
    <s v="rock"/>
    <x v="159"/>
    <d v="2019-01-07T06:00:00"/>
  </r>
  <r>
    <n v="163"/>
    <s v="Burton-Watkins"/>
    <s v="Extended reciprocal circuit"/>
    <n v="3500"/>
    <n v="8864"/>
    <n v="253"/>
    <x v="1"/>
    <n v="246"/>
    <s v="US"/>
    <s v="USD"/>
    <n v="1508475600"/>
    <n v="1512712800"/>
    <b v="0"/>
    <b v="1"/>
    <s v="photography/photography books"/>
    <n v="36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s v="US"/>
    <s v="USD"/>
    <n v="1507438800"/>
    <n v="1507525200"/>
    <b v="0"/>
    <b v="0"/>
    <s v="theater/plays"/>
    <n v="108"/>
    <x v="3"/>
    <s v="plays"/>
    <x v="161"/>
    <d v="2017-10-09T05:00:00"/>
  </r>
  <r>
    <n v="165"/>
    <s v="Cordova Ltd"/>
    <s v="Synergized radical product"/>
    <n v="90400"/>
    <n v="110279"/>
    <n v="122"/>
    <x v="1"/>
    <n v="2506"/>
    <s v="US"/>
    <s v="USD"/>
    <n v="1501563600"/>
    <n v="1504328400"/>
    <b v="0"/>
    <b v="0"/>
    <s v="technology/web"/>
    <n v="44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s v="US"/>
    <s v="USD"/>
    <n v="1292997600"/>
    <n v="1293343200"/>
    <b v="0"/>
    <b v="0"/>
    <s v="photography/photography books"/>
    <n v="55.1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s v="DK"/>
    <s v="DKK"/>
    <n v="1550815200"/>
    <n v="1552798800"/>
    <b v="0"/>
    <b v="1"/>
    <s v="music/indie rock"/>
    <n v="42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s v="US"/>
    <s v="USD"/>
    <n v="1339909200"/>
    <n v="1342328400"/>
    <b v="0"/>
    <b v="1"/>
    <s v="film &amp; video/shorts"/>
    <n v="78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s v="US"/>
    <s v="USD"/>
    <n v="1501736400"/>
    <n v="1502341200"/>
    <b v="0"/>
    <b v="0"/>
    <s v="music/indie rock"/>
    <n v="82.5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83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s v="US"/>
    <s v="USD"/>
    <n v="1368853200"/>
    <n v="1369371600"/>
    <b v="0"/>
    <b v="0"/>
    <s v="theater/plays"/>
    <n v="101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s v="US"/>
    <s v="USD"/>
    <n v="1444021200"/>
    <n v="1444107600"/>
    <b v="0"/>
    <b v="1"/>
    <s v="technology/wearables"/>
    <n v="111.8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s v="US"/>
    <s v="USD"/>
    <n v="1472619600"/>
    <n v="1474261200"/>
    <b v="0"/>
    <b v="0"/>
    <s v="theater/plays"/>
    <n v="42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s v="US"/>
    <s v="USD"/>
    <n v="1472878800"/>
    <n v="1473656400"/>
    <b v="0"/>
    <b v="0"/>
    <s v="theater/plays"/>
    <n v="110.1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s v="US"/>
    <s v="USD"/>
    <n v="1289800800"/>
    <n v="1291960800"/>
    <b v="0"/>
    <b v="0"/>
    <s v="theater/plays"/>
    <n v="59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s v="US"/>
    <s v="USD"/>
    <n v="1505970000"/>
    <n v="1506747600"/>
    <b v="0"/>
    <b v="0"/>
    <s v="food/food trucks"/>
    <n v="33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s v="CA"/>
    <s v="CAD"/>
    <n v="1363496400"/>
    <n v="1363582800"/>
    <b v="0"/>
    <b v="1"/>
    <s v="theater/plays"/>
    <n v="45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s v="AU"/>
    <s v="AUD"/>
    <n v="1269234000"/>
    <n v="1269666000"/>
    <b v="0"/>
    <b v="0"/>
    <s v="technology/wearables"/>
    <n v="82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s v="US"/>
    <s v="USD"/>
    <n v="1507093200"/>
    <n v="1508648400"/>
    <b v="0"/>
    <b v="0"/>
    <s v="technology/web"/>
    <n v="39.1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s v="DK"/>
    <s v="DKK"/>
    <n v="1560574800"/>
    <n v="1561957200"/>
    <b v="0"/>
    <b v="0"/>
    <s v="theater/plays"/>
    <n v="59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s v="CA"/>
    <s v="CAD"/>
    <n v="1284008400"/>
    <n v="1285131600"/>
    <b v="0"/>
    <b v="0"/>
    <s v="music/rock"/>
    <n v="41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s v="US"/>
    <s v="USD"/>
    <n v="1556859600"/>
    <n v="1556946000"/>
    <b v="0"/>
    <b v="0"/>
    <s v="theater/plays"/>
    <n v="31"/>
    <x v="3"/>
    <s v="plays"/>
    <x v="181"/>
    <d v="2019-05-04T05:00:00"/>
  </r>
  <r>
    <n v="185"/>
    <s v="Bailey PLC"/>
    <s v="Innovative actuating conglomeration"/>
    <n v="1000"/>
    <n v="718"/>
    <n v="72"/>
    <x v="0"/>
    <n v="19"/>
    <s v="US"/>
    <s v="USD"/>
    <n v="1526187600"/>
    <n v="1527138000"/>
    <b v="0"/>
    <b v="0"/>
    <s v="film &amp; video/television"/>
    <n v="37.799999999999997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s v="US"/>
    <s v="USD"/>
    <n v="1400821200"/>
    <n v="1402117200"/>
    <b v="0"/>
    <b v="0"/>
    <s v="theater/plays"/>
    <n v="32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s v="CA"/>
    <s v="CAD"/>
    <n v="1361599200"/>
    <n v="1364014800"/>
    <b v="0"/>
    <b v="1"/>
    <s v="film &amp; video/shorts"/>
    <n v="96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s v="US"/>
    <s v="USD"/>
    <n v="1457071200"/>
    <n v="1457071200"/>
    <b v="0"/>
    <b v="0"/>
    <s v="theater/plays"/>
    <n v="102"/>
    <x v="3"/>
    <s v="plays"/>
    <x v="186"/>
    <d v="2016-03-04T06:00:00"/>
  </r>
  <r>
    <n v="190"/>
    <s v="Cook LLC"/>
    <s v="Up-sized dynamic throughput"/>
    <n v="3700"/>
    <n v="2538"/>
    <n v="69"/>
    <x v="0"/>
    <n v="24"/>
    <s v="US"/>
    <s v="USD"/>
    <n v="1370322000"/>
    <n v="1370408400"/>
    <b v="0"/>
    <b v="1"/>
    <s v="theater/plays"/>
    <n v="105.8"/>
    <x v="3"/>
    <s v="plays"/>
    <x v="187"/>
    <d v="2013-06-05T05:00:00"/>
  </r>
  <r>
    <n v="191"/>
    <s v="Sutton PLC"/>
    <s v="Mandatory reciprocal superstructure"/>
    <n v="8400"/>
    <n v="3188"/>
    <n v="38"/>
    <x v="0"/>
    <n v="86"/>
    <s v="IT"/>
    <s v="EUR"/>
    <n v="1552366800"/>
    <n v="1552626000"/>
    <b v="0"/>
    <b v="0"/>
    <s v="theater/plays"/>
    <n v="37.1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s v="US"/>
    <s v="USD"/>
    <n v="1403845200"/>
    <n v="1404190800"/>
    <b v="0"/>
    <b v="0"/>
    <s v="music/rock"/>
    <n v="35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s v="US"/>
    <s v="USD"/>
    <n v="1523163600"/>
    <n v="1523509200"/>
    <b v="1"/>
    <b v="0"/>
    <s v="music/indie rock"/>
    <n v="46.3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s v="US"/>
    <s v="USD"/>
    <n v="1442206800"/>
    <n v="1443589200"/>
    <b v="0"/>
    <b v="0"/>
    <s v="music/metal"/>
    <n v="69.2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s v="US"/>
    <s v="USD"/>
    <n v="1532840400"/>
    <n v="1533445200"/>
    <b v="0"/>
    <b v="0"/>
    <s v="music/electric music"/>
    <n v="109.1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s v="DK"/>
    <s v="DKK"/>
    <n v="1472878800"/>
    <n v="1474520400"/>
    <b v="0"/>
    <b v="0"/>
    <s v="technology/wearables"/>
    <n v="51.8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s v="US"/>
    <s v="USD"/>
    <n v="1498194000"/>
    <n v="1499403600"/>
    <b v="0"/>
    <b v="0"/>
    <s v="film &amp; video/drama"/>
    <n v="82"/>
    <x v="4"/>
    <s v="drama"/>
    <x v="193"/>
    <d v="2017-07-07T05:00:00"/>
  </r>
  <r>
    <n v="198"/>
    <s v="Palmer Inc"/>
    <s v="Universal multi-state capability"/>
    <n v="63200"/>
    <n v="6041"/>
    <n v="10"/>
    <x v="0"/>
    <n v="168"/>
    <s v="US"/>
    <s v="USD"/>
    <n v="1281070800"/>
    <n v="1283576400"/>
    <b v="0"/>
    <b v="0"/>
    <s v="music/electric music"/>
    <n v="36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s v="US"/>
    <s v="USD"/>
    <n v="1436245200"/>
    <n v="1436590800"/>
    <b v="0"/>
    <b v="0"/>
    <s v="music/rock"/>
    <n v="74.5"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s v="US"/>
    <s v="USD"/>
    <n v="1406264400"/>
    <n v="1407819600"/>
    <b v="0"/>
    <b v="0"/>
    <s v="technology/web"/>
    <n v="91.1"/>
    <x v="2"/>
    <s v="web"/>
    <x v="196"/>
    <d v="2014-08-12T05:00:00"/>
  </r>
  <r>
    <n v="202"/>
    <s v="Mcknight-Freeman"/>
    <s v="Upgradable scalable methodology"/>
    <n v="8300"/>
    <n v="6543"/>
    <n v="79"/>
    <x v="3"/>
    <n v="82"/>
    <s v="US"/>
    <s v="USD"/>
    <n v="1317531600"/>
    <n v="1317877200"/>
    <b v="0"/>
    <b v="0"/>
    <s v="food/food trucks"/>
    <n v="79.8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n v="1484805600"/>
    <b v="0"/>
    <b v="0"/>
    <s v="theater/plays"/>
    <n v="43"/>
    <x v="3"/>
    <s v="plays"/>
    <x v="198"/>
    <d v="2017-01-19T06:00:00"/>
  </r>
  <r>
    <n v="204"/>
    <s v="Daniel-Luna"/>
    <s v="Mandatory multimedia leverage"/>
    <n v="75000"/>
    <n v="2529"/>
    <n v="3"/>
    <x v="0"/>
    <n v="40"/>
    <s v="US"/>
    <s v="USD"/>
    <n v="1301806800"/>
    <n v="1302670800"/>
    <b v="0"/>
    <b v="0"/>
    <s v="music/jazz"/>
    <n v="63.2"/>
    <x v="1"/>
    <s v="jazz"/>
    <x v="199"/>
    <d v="2011-04-13T05:00:00"/>
  </r>
  <r>
    <n v="205"/>
    <s v="Weaver-Marquez"/>
    <s v="Focused analyzing circuit"/>
    <n v="1300"/>
    <n v="5614"/>
    <n v="432"/>
    <x v="1"/>
    <n v="80"/>
    <s v="US"/>
    <s v="USD"/>
    <n v="1539752400"/>
    <n v="1540789200"/>
    <b v="1"/>
    <b v="0"/>
    <s v="theater/plays"/>
    <n v="70.2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s v="US"/>
    <s v="USD"/>
    <n v="1267250400"/>
    <n v="1268028000"/>
    <b v="0"/>
    <b v="0"/>
    <s v="publishing/fiction"/>
    <n v="61.3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s v="US"/>
    <s v="USD"/>
    <n v="1510207200"/>
    <n v="1512280800"/>
    <b v="0"/>
    <b v="0"/>
    <s v="film &amp; video/documentary"/>
    <n v="97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s v="AU"/>
    <s v="AUD"/>
    <n v="1462510800"/>
    <n v="1463115600"/>
    <b v="0"/>
    <b v="0"/>
    <s v="film &amp; video/documentary"/>
    <n v="51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s v="DK"/>
    <s v="DKK"/>
    <n v="1488520800"/>
    <n v="1490850000"/>
    <b v="0"/>
    <b v="0"/>
    <s v="film &amp; video/science fiction"/>
    <n v="28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s v="US"/>
    <s v="USD"/>
    <n v="1377579600"/>
    <n v="1379653200"/>
    <b v="0"/>
    <b v="0"/>
    <s v="theater/plays"/>
    <n v="61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s v="US"/>
    <s v="USD"/>
    <n v="1576389600"/>
    <n v="1580364000"/>
    <b v="0"/>
    <b v="0"/>
    <s v="theater/plays"/>
    <n v="73.2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s v="US"/>
    <s v="USD"/>
    <n v="1289019600"/>
    <n v="1289714400"/>
    <b v="0"/>
    <b v="1"/>
    <s v="music/indie rock"/>
    <n v="40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s v="US"/>
    <s v="USD"/>
    <n v="1282194000"/>
    <n v="1282712400"/>
    <b v="0"/>
    <b v="0"/>
    <s v="music/rock"/>
    <n v="86.8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s v="US"/>
    <s v="USD"/>
    <n v="1550037600"/>
    <n v="1550210400"/>
    <b v="0"/>
    <b v="0"/>
    <s v="theater/plays"/>
    <n v="42.1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s v="US"/>
    <s v="USD"/>
    <n v="1321941600"/>
    <n v="1322114400"/>
    <b v="0"/>
    <b v="0"/>
    <s v="theater/plays"/>
    <n v="104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s v="US"/>
    <s v="USD"/>
    <n v="1556427600"/>
    <n v="1557205200"/>
    <b v="0"/>
    <b v="0"/>
    <s v="film &amp; video/science fiction"/>
    <n v="62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s v="GB"/>
    <s v="GBP"/>
    <n v="1320991200"/>
    <n v="1323928800"/>
    <b v="0"/>
    <b v="1"/>
    <s v="film &amp; video/shorts"/>
    <n v="31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s v="US"/>
    <s v="USD"/>
    <n v="1345093200"/>
    <n v="1346130000"/>
    <b v="0"/>
    <b v="0"/>
    <s v="film &amp; video/animation"/>
    <n v="90"/>
    <x v="4"/>
    <s v="animation"/>
    <x v="214"/>
    <d v="2012-08-28T05:00:00"/>
  </r>
  <r>
    <n v="220"/>
    <s v="Owens-Le"/>
    <s v="Focused composite approach"/>
    <n v="7900"/>
    <n v="667"/>
    <n v="8"/>
    <x v="0"/>
    <n v="17"/>
    <s v="US"/>
    <s v="USD"/>
    <n v="1309496400"/>
    <n v="1311051600"/>
    <b v="1"/>
    <b v="0"/>
    <s v="theater/plays"/>
    <n v="39.200000000000003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s v="US"/>
    <s v="USD"/>
    <n v="1340254800"/>
    <n v="1340427600"/>
    <b v="1"/>
    <b v="0"/>
    <s v="food/food trucks"/>
    <n v="55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s v="US"/>
    <s v="USD"/>
    <n v="1412226000"/>
    <n v="1412312400"/>
    <b v="0"/>
    <b v="0"/>
    <s v="photography/photography books"/>
    <n v="48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s v="US"/>
    <s v="USD"/>
    <n v="1458104400"/>
    <n v="1459314000"/>
    <b v="0"/>
    <b v="0"/>
    <s v="theater/plays"/>
    <n v="88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s v="US"/>
    <s v="USD"/>
    <n v="1411534800"/>
    <n v="1415426400"/>
    <b v="0"/>
    <b v="0"/>
    <s v="film &amp; video/science fiction"/>
    <n v="52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s v="US"/>
    <s v="USD"/>
    <n v="1399093200"/>
    <n v="1399093200"/>
    <b v="1"/>
    <b v="0"/>
    <s v="music/rock"/>
    <n v="30"/>
    <x v="1"/>
    <s v="rock"/>
    <x v="220"/>
    <d v="2014-05-03T05:00:00"/>
  </r>
  <r>
    <n v="226"/>
    <s v="Garcia Inc"/>
    <s v="Progressive neutral middleware"/>
    <n v="3000"/>
    <n v="10999"/>
    <n v="367"/>
    <x v="1"/>
    <n v="112"/>
    <s v="US"/>
    <s v="USD"/>
    <n v="1270702800"/>
    <n v="1273899600"/>
    <b v="0"/>
    <b v="0"/>
    <s v="photography/photography books"/>
    <n v="98.2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s v="US"/>
    <s v="USD"/>
    <n v="1431666000"/>
    <n v="1432184400"/>
    <b v="0"/>
    <b v="0"/>
    <s v="games/mobile games"/>
    <n v="109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s v="US"/>
    <s v="USD"/>
    <n v="1472619600"/>
    <n v="1474779600"/>
    <b v="0"/>
    <b v="0"/>
    <s v="film &amp; video/animation"/>
    <n v="67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s v="US"/>
    <s v="USD"/>
    <n v="1496293200"/>
    <n v="1500440400"/>
    <b v="0"/>
    <b v="1"/>
    <s v="games/mobile games"/>
    <n v="65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s v="US"/>
    <s v="USD"/>
    <n v="1575612000"/>
    <n v="1575612000"/>
    <b v="0"/>
    <b v="0"/>
    <s v="games/video games"/>
    <n v="99.8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s v="US"/>
    <s v="USD"/>
    <n v="1369112400"/>
    <n v="1374123600"/>
    <b v="0"/>
    <b v="0"/>
    <s v="theater/plays"/>
    <n v="82.4"/>
    <x v="3"/>
    <s v="plays"/>
    <x v="225"/>
    <d v="2013-07-18T05:00:00"/>
  </r>
  <r>
    <n v="232"/>
    <s v="Davis-Rodriguez"/>
    <s v="Progressive secondary portal"/>
    <n v="3400"/>
    <n v="5823"/>
    <n v="171"/>
    <x v="1"/>
    <n v="92"/>
    <s v="US"/>
    <s v="USD"/>
    <n v="1469422800"/>
    <n v="1469509200"/>
    <b v="0"/>
    <b v="0"/>
    <s v="theater/plays"/>
    <n v="63.3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s v="US"/>
    <s v="USD"/>
    <n v="1307854800"/>
    <n v="1309237200"/>
    <b v="0"/>
    <b v="0"/>
    <s v="film &amp; video/animation"/>
    <n v="96.8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s v="IT"/>
    <s v="EUR"/>
    <n v="1503378000"/>
    <n v="1503982800"/>
    <b v="0"/>
    <b v="1"/>
    <s v="games/video games"/>
    <n v="54.9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s v="US"/>
    <s v="USD"/>
    <n v="1486965600"/>
    <n v="1487397600"/>
    <b v="0"/>
    <b v="0"/>
    <s v="film &amp; video/animation"/>
    <n v="39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s v="AU"/>
    <s v="AUD"/>
    <n v="1561438800"/>
    <n v="1562043600"/>
    <b v="0"/>
    <b v="1"/>
    <s v="music/rock"/>
    <n v="75.8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s v="US"/>
    <s v="USD"/>
    <n v="1398402000"/>
    <n v="1398574800"/>
    <b v="0"/>
    <b v="0"/>
    <s v="film &amp; video/animation"/>
    <n v="45.1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s v="DK"/>
    <s v="DKK"/>
    <n v="1513231200"/>
    <n v="1515391200"/>
    <b v="0"/>
    <b v="1"/>
    <s v="theater/plays"/>
    <n v="104.5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s v="US"/>
    <s v="USD"/>
    <n v="1440824400"/>
    <n v="1441170000"/>
    <b v="0"/>
    <b v="0"/>
    <s v="technology/wearables"/>
    <n v="76.3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s v="US"/>
    <s v="USD"/>
    <n v="1281070800"/>
    <n v="1281157200"/>
    <b v="0"/>
    <b v="0"/>
    <s v="theater/plays"/>
    <n v="69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s v="AU"/>
    <s v="AUD"/>
    <n v="1397365200"/>
    <n v="1398229200"/>
    <b v="0"/>
    <b v="1"/>
    <s v="publishing/nonfiction"/>
    <n v="102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s v="US"/>
    <s v="USD"/>
    <n v="1494392400"/>
    <n v="1495256400"/>
    <b v="0"/>
    <b v="1"/>
    <s v="music/rock"/>
    <n v="42.9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s v="US"/>
    <s v="USD"/>
    <n v="1520143200"/>
    <n v="1520402400"/>
    <b v="0"/>
    <b v="0"/>
    <s v="theater/plays"/>
    <n v="43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s v="US"/>
    <s v="USD"/>
    <n v="1405314000"/>
    <n v="1409806800"/>
    <b v="0"/>
    <b v="0"/>
    <s v="theater/plays"/>
    <n v="75.2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s v="US"/>
    <s v="USD"/>
    <n v="1396846800"/>
    <n v="1396933200"/>
    <b v="0"/>
    <b v="0"/>
    <s v="theater/plays"/>
    <n v="69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s v="US"/>
    <s v="USD"/>
    <n v="1375678800"/>
    <n v="1376024400"/>
    <b v="0"/>
    <b v="0"/>
    <s v="technology/web"/>
    <n v="66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s v="US"/>
    <s v="USD"/>
    <n v="1482386400"/>
    <n v="1483682400"/>
    <b v="0"/>
    <b v="1"/>
    <s v="publishing/fiction"/>
    <n v="98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s v="AU"/>
    <s v="AUD"/>
    <n v="1420005600"/>
    <n v="1420437600"/>
    <b v="0"/>
    <b v="0"/>
    <s v="games/mobile games"/>
    <n v="60.1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s v="US"/>
    <s v="USD"/>
    <n v="1420178400"/>
    <n v="1420783200"/>
    <b v="0"/>
    <b v="0"/>
    <s v="publishing/translations"/>
    <n v="26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54"/>
    <x v="0"/>
    <n v="101"/>
    <s v="US"/>
    <s v="USD"/>
    <n v="1355032800"/>
    <n v="1355205600"/>
    <b v="0"/>
    <b v="0"/>
    <s v="theater/plays"/>
    <n v="38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s v="US"/>
    <s v="USD"/>
    <n v="1382677200"/>
    <n v="1383109200"/>
    <b v="0"/>
    <b v="0"/>
    <s v="theater/plays"/>
    <n v="106.2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s v="CA"/>
    <s v="CAD"/>
    <n v="1302238800"/>
    <n v="1303275600"/>
    <b v="0"/>
    <b v="0"/>
    <s v="film &amp; video/drama"/>
    <n v="81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s v="US"/>
    <s v="USD"/>
    <n v="1487656800"/>
    <n v="1487829600"/>
    <b v="0"/>
    <b v="0"/>
    <s v="publishing/nonfiction"/>
    <n v="96.6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s v="US"/>
    <s v="USD"/>
    <n v="1297836000"/>
    <n v="1298268000"/>
    <b v="0"/>
    <b v="1"/>
    <s v="music/rock"/>
    <n v="57"/>
    <x v="1"/>
    <s v="rock"/>
    <x v="247"/>
    <d v="2011-02-21T06:00:00"/>
  </r>
  <r>
    <n v="256"/>
    <s v="Smith-Reid"/>
    <s v="Optimized actuating toolset"/>
    <n v="4100"/>
    <n v="959"/>
    <n v="23"/>
    <x v="0"/>
    <n v="15"/>
    <s v="GB"/>
    <s v="GBP"/>
    <n v="1453615200"/>
    <n v="1456812000"/>
    <b v="0"/>
    <b v="0"/>
    <s v="music/rock"/>
    <n v="63.9"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5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s v="US"/>
    <s v="USD"/>
    <n v="1481176800"/>
    <n v="1482904800"/>
    <b v="0"/>
    <b v="1"/>
    <s v="theater/plays"/>
    <n v="72.2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s v="US"/>
    <s v="USD"/>
    <n v="1354946400"/>
    <n v="1356588000"/>
    <b v="1"/>
    <b v="0"/>
    <s v="photography/photography books"/>
    <n v="77.900000000000006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s v="US"/>
    <s v="USD"/>
    <n v="1348808400"/>
    <n v="1349845200"/>
    <b v="0"/>
    <b v="0"/>
    <s v="music/rock"/>
    <n v="38.1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s v="US"/>
    <s v="USD"/>
    <n v="1282712400"/>
    <n v="1283058000"/>
    <b v="0"/>
    <b v="1"/>
    <s v="music/rock"/>
    <n v="57.9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s v="US"/>
    <s v="USD"/>
    <n v="1301979600"/>
    <n v="1304226000"/>
    <b v="0"/>
    <b v="1"/>
    <s v="music/indie rock"/>
    <n v="49.8"/>
    <x v="1"/>
    <s v="indie rock"/>
    <x v="253"/>
    <d v="2011-05-01T05:00:00"/>
  </r>
  <r>
    <n v="263"/>
    <s v="Walker Ltd"/>
    <s v="Organic eco-centric success"/>
    <n v="2900"/>
    <n v="10756"/>
    <n v="371"/>
    <x v="1"/>
    <n v="199"/>
    <s v="US"/>
    <s v="USD"/>
    <n v="1263016800"/>
    <n v="1263016800"/>
    <b v="0"/>
    <b v="0"/>
    <s v="photography/photography books"/>
    <n v="54.1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s v="US"/>
    <s v="USD"/>
    <n v="1360648800"/>
    <n v="1362031200"/>
    <b v="0"/>
    <b v="0"/>
    <s v="theater/plays"/>
    <n v="30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s v="US"/>
    <s v="USD"/>
    <n v="1451800800"/>
    <n v="1455602400"/>
    <b v="0"/>
    <b v="0"/>
    <s v="theater/plays"/>
    <n v="70.099999999999994"/>
    <x v="3"/>
    <s v="plays"/>
    <x v="256"/>
    <d v="2016-02-16T06:00:00"/>
  </r>
  <r>
    <n v="266"/>
    <s v="Cole LLC"/>
    <s v="Proactive responsive emulation"/>
    <n v="111900"/>
    <n v="85902"/>
    <n v="77"/>
    <x v="0"/>
    <n v="3182"/>
    <s v="IT"/>
    <s v="EUR"/>
    <n v="1415340000"/>
    <n v="1418191200"/>
    <b v="0"/>
    <b v="1"/>
    <s v="music/jazz"/>
    <n v="27"/>
    <x v="1"/>
    <s v="jazz"/>
    <x v="257"/>
    <d v="2014-12-10T06:00:00"/>
  </r>
  <r>
    <n v="267"/>
    <s v="Acosta PLC"/>
    <s v="Extended eco-centric function"/>
    <n v="61600"/>
    <n v="143910"/>
    <n v="234"/>
    <x v="1"/>
    <n v="2768"/>
    <s v="AU"/>
    <s v="AUD"/>
    <n v="1351054800"/>
    <n v="1352440800"/>
    <b v="0"/>
    <b v="0"/>
    <s v="theater/plays"/>
    <n v="52"/>
    <x v="3"/>
    <s v="plays"/>
    <x v="258"/>
    <d v="2012-11-09T06:00:00"/>
  </r>
  <r>
    <n v="268"/>
    <s v="Brown-Mckee"/>
    <s v="Networked optimal productivity"/>
    <n v="1500"/>
    <n v="2708"/>
    <n v="181"/>
    <x v="1"/>
    <n v="48"/>
    <s v="US"/>
    <s v="USD"/>
    <n v="1349326800"/>
    <n v="1353304800"/>
    <b v="0"/>
    <b v="0"/>
    <s v="film &amp; video/documentary"/>
    <n v="56.4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s v="US"/>
    <s v="USD"/>
    <n v="1548914400"/>
    <n v="1550728800"/>
    <b v="0"/>
    <b v="0"/>
    <s v="film &amp; video/television"/>
    <n v="101.6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s v="US"/>
    <s v="USD"/>
    <n v="1291269600"/>
    <n v="1291442400"/>
    <b v="0"/>
    <b v="0"/>
    <s v="games/video games"/>
    <n v="25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s v="US"/>
    <s v="USD"/>
    <n v="1449468000"/>
    <n v="1452146400"/>
    <b v="0"/>
    <b v="0"/>
    <s v="photography/photography books"/>
    <n v="32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s v="US"/>
    <s v="USD"/>
    <n v="1562734800"/>
    <n v="1564894800"/>
    <b v="0"/>
    <b v="1"/>
    <s v="theater/plays"/>
    <n v="82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s v="CA"/>
    <s v="CAD"/>
    <n v="1505624400"/>
    <n v="1505883600"/>
    <b v="0"/>
    <b v="0"/>
    <s v="theater/plays"/>
    <n v="38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s v="US"/>
    <s v="USD"/>
    <n v="1509948000"/>
    <n v="1510380000"/>
    <b v="0"/>
    <b v="0"/>
    <s v="theater/plays"/>
    <n v="51.5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s v="US"/>
    <s v="USD"/>
    <n v="1554526800"/>
    <n v="1555218000"/>
    <b v="0"/>
    <b v="0"/>
    <s v="publishing/translations"/>
    <n v="81.2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s v="US"/>
    <s v="USD"/>
    <n v="1334811600"/>
    <n v="1335243600"/>
    <b v="0"/>
    <b v="1"/>
    <s v="games/video games"/>
    <n v="40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s v="US"/>
    <s v="USD"/>
    <n v="1279515600"/>
    <n v="1279688400"/>
    <b v="0"/>
    <b v="0"/>
    <s v="theater/plays"/>
    <n v="89.9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s v="US"/>
    <s v="USD"/>
    <n v="1353909600"/>
    <n v="1356069600"/>
    <b v="0"/>
    <b v="0"/>
    <s v="technology/web"/>
    <n v="96.7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s v="US"/>
    <s v="USD"/>
    <n v="1535950800"/>
    <n v="1536210000"/>
    <b v="0"/>
    <b v="0"/>
    <s v="theater/plays"/>
    <n v="25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s v="US"/>
    <s v="USD"/>
    <n v="1511244000"/>
    <n v="1511762400"/>
    <b v="0"/>
    <b v="0"/>
    <s v="film &amp; video/animation"/>
    <n v="37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s v="US"/>
    <s v="USD"/>
    <n v="1331445600"/>
    <n v="1333256400"/>
    <b v="0"/>
    <b v="1"/>
    <s v="theater/plays"/>
    <n v="73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s v="US"/>
    <s v="USD"/>
    <n v="1480226400"/>
    <n v="1480744800"/>
    <b v="0"/>
    <b v="1"/>
    <s v="film &amp; video/television"/>
    <n v="68.2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s v="DK"/>
    <s v="DKK"/>
    <n v="1464584400"/>
    <n v="1465016400"/>
    <b v="0"/>
    <b v="0"/>
    <s v="music/rock"/>
    <n v="52.3"/>
    <x v="1"/>
    <s v="rock"/>
    <x v="273"/>
    <d v="2016-06-04T05:00:00"/>
  </r>
  <r>
    <n v="284"/>
    <s v="Tran LLC"/>
    <s v="Ameliorated fresh-thinking protocol"/>
    <n v="9800"/>
    <n v="8153"/>
    <n v="83"/>
    <x v="0"/>
    <n v="132"/>
    <s v="US"/>
    <s v="USD"/>
    <n v="1335848400"/>
    <n v="1336280400"/>
    <b v="0"/>
    <b v="0"/>
    <s v="technology/web"/>
    <n v="61.8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s v="US"/>
    <s v="USD"/>
    <n v="1473483600"/>
    <n v="1476766800"/>
    <b v="0"/>
    <b v="0"/>
    <s v="theater/plays"/>
    <n v="25"/>
    <x v="3"/>
    <s v="plays"/>
    <x v="275"/>
    <d v="2016-10-18T05:00:00"/>
  </r>
  <r>
    <n v="286"/>
    <s v="Obrien-Aguirre"/>
    <s v="Devolved uniform complexity"/>
    <n v="112100"/>
    <n v="19557"/>
    <n v="17"/>
    <x v="3"/>
    <n v="184"/>
    <s v="US"/>
    <s v="USD"/>
    <n v="1479880800"/>
    <n v="1480485600"/>
    <b v="0"/>
    <b v="0"/>
    <s v="theater/plays"/>
    <n v="106.3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s v="US"/>
    <s v="USD"/>
    <n v="1430197200"/>
    <n v="1430197200"/>
    <b v="0"/>
    <b v="0"/>
    <s v="music/electric music"/>
    <n v="75.099999999999994"/>
    <x v="1"/>
    <s v="electric music"/>
    <x v="277"/>
    <d v="2015-04-28T05:00:00"/>
  </r>
  <r>
    <n v="288"/>
    <s v="Garcia Ltd"/>
    <s v="Secured global success"/>
    <n v="5600"/>
    <n v="5476"/>
    <n v="98"/>
    <x v="0"/>
    <n v="137"/>
    <s v="DK"/>
    <s v="DKK"/>
    <n v="1331701200"/>
    <n v="1331787600"/>
    <b v="0"/>
    <b v="1"/>
    <s v="music/metal"/>
    <n v="40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s v="CA"/>
    <s v="CAD"/>
    <n v="1438578000"/>
    <n v="1438837200"/>
    <b v="0"/>
    <b v="0"/>
    <s v="theater/plays"/>
    <n v="40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s v="US"/>
    <s v="USD"/>
    <n v="1368162000"/>
    <n v="1370926800"/>
    <b v="0"/>
    <b v="1"/>
    <s v="film &amp; video/documentary"/>
    <n v="101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s v="US"/>
    <s v="USD"/>
    <n v="1318654800"/>
    <n v="1319000400"/>
    <b v="1"/>
    <b v="0"/>
    <s v="technology/web"/>
    <n v="76.8"/>
    <x v="2"/>
    <s v="web"/>
    <x v="281"/>
    <d v="2011-10-19T05:00:00"/>
  </r>
  <r>
    <n v="292"/>
    <s v="Ho-Harris"/>
    <s v="Versatile cohesive encoding"/>
    <n v="7300"/>
    <n v="717"/>
    <n v="10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16"/>
    <x v="3"/>
    <n v="32"/>
    <s v="IT"/>
    <s v="EUR"/>
    <n v="1286254800"/>
    <n v="1287032400"/>
    <b v="0"/>
    <b v="0"/>
    <s v="theater/plays"/>
    <n v="33.299999999999997"/>
    <x v="3"/>
    <s v="plays"/>
    <x v="283"/>
    <d v="2010-10-14T05:00:00"/>
  </r>
  <r>
    <n v="294"/>
    <s v="Turner-Davis"/>
    <s v="Automated local emulation"/>
    <n v="600"/>
    <n v="8038"/>
    <n v="1340"/>
    <x v="1"/>
    <n v="183"/>
    <s v="US"/>
    <s v="USD"/>
    <n v="1540530000"/>
    <n v="1541570400"/>
    <b v="0"/>
    <b v="0"/>
    <s v="theater/plays"/>
    <n v="43.9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s v="CH"/>
    <s v="CHF"/>
    <n v="1381813200"/>
    <n v="1383976800"/>
    <b v="0"/>
    <b v="0"/>
    <s v="theater/plays"/>
    <n v="36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s v="AU"/>
    <s v="AUD"/>
    <n v="1548655200"/>
    <n v="1550556000"/>
    <b v="0"/>
    <b v="0"/>
    <s v="theater/plays"/>
    <n v="88.2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s v="AU"/>
    <s v="AUD"/>
    <n v="1389679200"/>
    <n v="1390456800"/>
    <b v="0"/>
    <b v="1"/>
    <s v="theater/plays"/>
    <n v="65.2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s v="US"/>
    <s v="USD"/>
    <n v="1456466400"/>
    <n v="1458018000"/>
    <b v="0"/>
    <b v="1"/>
    <s v="music/rock"/>
    <n v="70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s v="US"/>
    <s v="USD"/>
    <n v="1456984800"/>
    <n v="1461819600"/>
    <b v="0"/>
    <b v="0"/>
    <s v="food/food trucks"/>
    <n v="39.9"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s v="US"/>
    <s v="USD"/>
    <n v="1424930400"/>
    <n v="1426395600"/>
    <b v="0"/>
    <b v="0"/>
    <s v="film &amp; video/documentary"/>
    <n v="41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s v="US"/>
    <s v="USD"/>
    <n v="1535864400"/>
    <n v="1537074000"/>
    <b v="0"/>
    <b v="0"/>
    <s v="theater/plays"/>
    <n v="98.9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s v="US"/>
    <s v="USD"/>
    <n v="1452146400"/>
    <n v="1452578400"/>
    <b v="0"/>
    <b v="0"/>
    <s v="music/indie rock"/>
    <n v="87.8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s v="US"/>
    <s v="USD"/>
    <n v="1470546000"/>
    <n v="1474088400"/>
    <b v="0"/>
    <b v="0"/>
    <s v="film &amp; video/documentary"/>
    <n v="80.8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s v="US"/>
    <s v="USD"/>
    <n v="1458363600"/>
    <n v="1461906000"/>
    <b v="0"/>
    <b v="0"/>
    <s v="theater/plays"/>
    <n v="94.3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s v="US"/>
    <s v="USD"/>
    <n v="1500008400"/>
    <n v="1500267600"/>
    <b v="0"/>
    <b v="1"/>
    <s v="theater/plays"/>
    <n v="73.400000000000006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s v="DK"/>
    <s v="DKK"/>
    <n v="1338958800"/>
    <n v="1340686800"/>
    <b v="0"/>
    <b v="1"/>
    <s v="publishing/fiction"/>
    <n v="66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s v="US"/>
    <s v="USD"/>
    <n v="1303102800"/>
    <n v="1303189200"/>
    <b v="0"/>
    <b v="0"/>
    <s v="theater/plays"/>
    <n v="109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s v="US"/>
    <s v="USD"/>
    <n v="1316581200"/>
    <n v="1318309200"/>
    <b v="0"/>
    <b v="1"/>
    <s v="music/indie rock"/>
    <n v="41.2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s v="US"/>
    <s v="USD"/>
    <n v="1270789200"/>
    <n v="1272171600"/>
    <b v="0"/>
    <b v="0"/>
    <s v="games/video games"/>
    <n v="99.1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s v="US"/>
    <s v="USD"/>
    <n v="1297836000"/>
    <n v="1298872800"/>
    <b v="0"/>
    <b v="0"/>
    <s v="theater/plays"/>
    <n v="105.9"/>
    <x v="3"/>
    <s v="plays"/>
    <x v="247"/>
    <d v="2011-02-28T06:00:00"/>
  </r>
  <r>
    <n v="312"/>
    <s v="Martinez LLC"/>
    <s v="Robust impactful approach"/>
    <n v="59100"/>
    <n v="183345"/>
    <n v="310"/>
    <x v="1"/>
    <n v="3742"/>
    <s v="US"/>
    <s v="USD"/>
    <n v="1382677200"/>
    <n v="1383282000"/>
    <b v="0"/>
    <b v="0"/>
    <s v="theater/plays"/>
    <n v="49"/>
    <x v="3"/>
    <s v="plays"/>
    <x v="244"/>
    <d v="2013-11-01T05:00:00"/>
  </r>
  <r>
    <n v="313"/>
    <s v="Miller-Irwin"/>
    <s v="Secured maximized policy"/>
    <n v="2200"/>
    <n v="8697"/>
    <n v="395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s v="US"/>
    <s v="USD"/>
    <n v="1552366800"/>
    <n v="1552798800"/>
    <b v="0"/>
    <b v="1"/>
    <s v="film &amp; video/documentary"/>
    <n v="31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s v="US"/>
    <s v="USD"/>
    <n v="1400907600"/>
    <n v="1403413200"/>
    <b v="0"/>
    <b v="0"/>
    <s v="theater/plays"/>
    <n v="103.9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s v="IT"/>
    <s v="EUR"/>
    <n v="1574143200"/>
    <n v="1574229600"/>
    <b v="0"/>
    <b v="1"/>
    <s v="food/food trucks"/>
    <n v="59.3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s v="US"/>
    <s v="USD"/>
    <n v="1392357600"/>
    <n v="1392530400"/>
    <b v="0"/>
    <b v="0"/>
    <s v="music/rock"/>
    <n v="53.1"/>
    <x v="1"/>
    <s v="rock"/>
    <x v="305"/>
    <d v="2014-02-16T06:00:00"/>
  </r>
  <r>
    <n v="319"/>
    <s v="Mills Group"/>
    <s v="Advanced empowering matrix"/>
    <n v="8400"/>
    <n v="3251"/>
    <n v="39"/>
    <x v="3"/>
    <n v="64"/>
    <s v="US"/>
    <s v="USD"/>
    <n v="1281589200"/>
    <n v="1283662800"/>
    <b v="0"/>
    <b v="0"/>
    <s v="technology/web"/>
    <n v="50.8"/>
    <x v="2"/>
    <s v="web"/>
    <x v="306"/>
    <d v="2010-09-05T05:00:00"/>
  </r>
  <r>
    <n v="320"/>
    <s v="Sandoval-Powell"/>
    <s v="Phased holistic implementation"/>
    <n v="84400"/>
    <n v="8092"/>
    <n v="10"/>
    <x v="0"/>
    <n v="80"/>
    <s v="US"/>
    <s v="USD"/>
    <n v="1305003600"/>
    <n v="1305781200"/>
    <b v="0"/>
    <b v="0"/>
    <s v="publishing/fiction"/>
    <n v="101.2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s v="US"/>
    <s v="USD"/>
    <n v="1301634000"/>
    <n v="1302325200"/>
    <b v="0"/>
    <b v="0"/>
    <s v="film &amp; video/shorts"/>
    <n v="65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s v="US"/>
    <s v="USD"/>
    <n v="1290664800"/>
    <n v="1291788000"/>
    <b v="0"/>
    <b v="0"/>
    <s v="theater/plays"/>
    <n v="38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s v="GB"/>
    <s v="GBP"/>
    <n v="1395896400"/>
    <n v="1396069200"/>
    <b v="0"/>
    <b v="0"/>
    <s v="film &amp; video/documentary"/>
    <n v="82.6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s v="US"/>
    <s v="USD"/>
    <n v="1434862800"/>
    <n v="1435899600"/>
    <b v="0"/>
    <b v="1"/>
    <s v="theater/plays"/>
    <n v="37.9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s v="US"/>
    <s v="USD"/>
    <n v="1529125200"/>
    <n v="1531112400"/>
    <b v="0"/>
    <b v="1"/>
    <s v="theater/plays"/>
    <n v="80.8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s v="US"/>
    <s v="USD"/>
    <n v="1451109600"/>
    <n v="1451628000"/>
    <b v="0"/>
    <b v="0"/>
    <s v="film &amp; video/animation"/>
    <n v="26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s v="US"/>
    <s v="USD"/>
    <n v="1566968400"/>
    <n v="1567314000"/>
    <b v="0"/>
    <b v="1"/>
    <s v="theater/plays"/>
    <n v="30.4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s v="US"/>
    <s v="USD"/>
    <n v="1543557600"/>
    <n v="1544508000"/>
    <b v="0"/>
    <b v="0"/>
    <s v="music/rock"/>
    <n v="54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s v="US"/>
    <s v="USD"/>
    <n v="1481522400"/>
    <n v="1482472800"/>
    <b v="0"/>
    <b v="0"/>
    <s v="games/video games"/>
    <n v="101.8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s v="GB"/>
    <s v="GBP"/>
    <n v="1512712800"/>
    <n v="1512799200"/>
    <b v="0"/>
    <b v="0"/>
    <s v="film &amp; video/documentary"/>
    <n v="45"/>
    <x v="4"/>
    <s v="documentary"/>
    <x v="316"/>
    <d v="2017-12-09T06:00:00"/>
  </r>
  <r>
    <n v="331"/>
    <s v="Rose-Silva"/>
    <s v="Intuitive static portal"/>
    <n v="3300"/>
    <n v="14643"/>
    <n v="444"/>
    <x v="1"/>
    <n v="190"/>
    <s v="US"/>
    <s v="USD"/>
    <n v="1324274400"/>
    <n v="1324360800"/>
    <b v="0"/>
    <b v="0"/>
    <s v="food/food trucks"/>
    <n v="77.099999999999994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s v="US"/>
    <s v="USD"/>
    <n v="1364446800"/>
    <n v="1364533200"/>
    <b v="0"/>
    <b v="0"/>
    <s v="technology/wearables"/>
    <n v="88.1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s v="US"/>
    <s v="USD"/>
    <n v="1542693600"/>
    <n v="1545112800"/>
    <b v="0"/>
    <b v="0"/>
    <s v="theater/plays"/>
    <n v="47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s v="US"/>
    <s v="USD"/>
    <n v="1515564000"/>
    <n v="1516168800"/>
    <b v="0"/>
    <b v="0"/>
    <s v="music/rock"/>
    <n v="111"/>
    <x v="1"/>
    <s v="rock"/>
    <x v="32"/>
    <d v="2018-01-17T06:00:00"/>
  </r>
  <r>
    <n v="335"/>
    <s v="Jordan-Acosta"/>
    <s v="Operative uniform hub"/>
    <n v="173800"/>
    <n v="198628"/>
    <n v="114"/>
    <x v="1"/>
    <n v="2283"/>
    <s v="US"/>
    <s v="USD"/>
    <n v="1573797600"/>
    <n v="1574920800"/>
    <b v="0"/>
    <b v="0"/>
    <s v="music/rock"/>
    <n v="87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s v="US"/>
    <s v="USD"/>
    <n v="1292392800"/>
    <n v="1292479200"/>
    <b v="0"/>
    <b v="1"/>
    <s v="music/rock"/>
    <n v="64"/>
    <x v="1"/>
    <s v="rock"/>
    <x v="321"/>
    <d v="2010-12-16T06:00:00"/>
  </r>
  <r>
    <n v="337"/>
    <s v="Hayden Ltd"/>
    <s v="Innovative didactic analyzer"/>
    <n v="94500"/>
    <n v="116064"/>
    <n v="123"/>
    <x v="1"/>
    <n v="1095"/>
    <s v="US"/>
    <s v="USD"/>
    <n v="1573452000"/>
    <n v="1573538400"/>
    <b v="0"/>
    <b v="0"/>
    <s v="theater/plays"/>
    <n v="106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s v="US"/>
    <s v="USD"/>
    <n v="1317790800"/>
    <n v="1320382800"/>
    <b v="0"/>
    <b v="0"/>
    <s v="theater/plays"/>
    <n v="74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s v="CA"/>
    <s v="CAD"/>
    <n v="1501650000"/>
    <n v="1502859600"/>
    <b v="0"/>
    <b v="0"/>
    <s v="theater/plays"/>
    <n v="84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s v="US"/>
    <s v="USD"/>
    <n v="1323669600"/>
    <n v="1323756000"/>
    <b v="0"/>
    <b v="0"/>
    <s v="photography/photography books"/>
    <n v="89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s v="US"/>
    <s v="USD"/>
    <n v="1440738000"/>
    <n v="1441342800"/>
    <b v="0"/>
    <b v="0"/>
    <s v="music/indie rock"/>
    <n v="77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s v="US"/>
    <s v="USD"/>
    <n v="1374296400"/>
    <n v="1375333200"/>
    <b v="0"/>
    <b v="0"/>
    <s v="theater/plays"/>
    <n v="97.1"/>
    <x v="3"/>
    <s v="plays"/>
    <x v="327"/>
    <d v="2013-08-01T05:00:00"/>
  </r>
  <r>
    <n v="343"/>
    <s v="Spencer-Weber"/>
    <s v="Optional zero-defect task-force"/>
    <n v="9000"/>
    <n v="4853"/>
    <n v="54"/>
    <x v="0"/>
    <n v="147"/>
    <s v="US"/>
    <s v="USD"/>
    <n v="1384840800"/>
    <n v="1389420000"/>
    <b v="0"/>
    <b v="0"/>
    <s v="theater/plays"/>
    <n v="33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s v="US"/>
    <s v="USD"/>
    <n v="1516600800"/>
    <n v="1520056800"/>
    <b v="0"/>
    <b v="0"/>
    <s v="games/video games"/>
    <n v="100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s v="GB"/>
    <s v="GBP"/>
    <n v="1436418000"/>
    <n v="1436504400"/>
    <b v="0"/>
    <b v="0"/>
    <s v="film &amp; video/drama"/>
    <n v="70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s v="US"/>
    <s v="USD"/>
    <n v="1503550800"/>
    <n v="1508302800"/>
    <b v="0"/>
    <b v="1"/>
    <s v="music/indie rock"/>
    <n v="110.3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s v="US"/>
    <s v="USD"/>
    <n v="1423634400"/>
    <n v="1425708000"/>
    <b v="0"/>
    <b v="0"/>
    <s v="technology/web"/>
    <n v="66"/>
    <x v="2"/>
    <s v="web"/>
    <x v="332"/>
    <d v="2015-03-07T06:00:00"/>
  </r>
  <r>
    <n v="348"/>
    <s v="Hensley Ltd"/>
    <s v="Versatile cohesive open system"/>
    <n v="199000"/>
    <n v="142823"/>
    <n v="72"/>
    <x v="0"/>
    <n v="3483"/>
    <s v="US"/>
    <s v="USD"/>
    <n v="1487224800"/>
    <n v="1488348000"/>
    <b v="0"/>
    <b v="0"/>
    <s v="food/food trucks"/>
    <n v="41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s v="US"/>
    <s v="USD"/>
    <n v="1500008400"/>
    <n v="1502600400"/>
    <b v="0"/>
    <b v="0"/>
    <s v="theater/plays"/>
    <n v="104"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28"/>
    <x v="1"/>
    <n v="2013"/>
    <s v="US"/>
    <s v="USD"/>
    <n v="1440392400"/>
    <n v="1441602000"/>
    <b v="0"/>
    <b v="0"/>
    <s v="music/rock"/>
    <n v="47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s v="CA"/>
    <s v="CAD"/>
    <n v="1446876000"/>
    <n v="1447567200"/>
    <b v="0"/>
    <b v="0"/>
    <s v="theater/plays"/>
    <n v="29.6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s v="US"/>
    <s v="USD"/>
    <n v="1562302800"/>
    <n v="1562389200"/>
    <b v="0"/>
    <b v="0"/>
    <s v="theater/plays"/>
    <n v="81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s v="DK"/>
    <s v="DKK"/>
    <n v="1378184400"/>
    <n v="1378789200"/>
    <b v="0"/>
    <b v="0"/>
    <s v="film &amp; video/documentary"/>
    <n v="94.4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s v="US"/>
    <s v="USD"/>
    <n v="1485064800"/>
    <n v="1488520800"/>
    <b v="0"/>
    <b v="0"/>
    <s v="technology/wearables"/>
    <n v="26.1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s v="IT"/>
    <s v="EUR"/>
    <n v="1326520800"/>
    <n v="1327298400"/>
    <b v="0"/>
    <b v="0"/>
    <s v="theater/plays"/>
    <n v="85.8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s v="US"/>
    <s v="USD"/>
    <n v="1441256400"/>
    <n v="1443416400"/>
    <b v="0"/>
    <b v="0"/>
    <s v="games/video games"/>
    <n v="103.7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s v="CA"/>
    <s v="CAD"/>
    <n v="1533877200"/>
    <n v="1534136400"/>
    <b v="1"/>
    <b v="0"/>
    <s v="photography/photography books"/>
    <n v="49.8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s v="US"/>
    <s v="USD"/>
    <n v="1314421200"/>
    <n v="1315026000"/>
    <b v="0"/>
    <b v="0"/>
    <s v="film &amp; video/animation"/>
    <n v="63.9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s v="GB"/>
    <s v="GBP"/>
    <n v="1293861600"/>
    <n v="1295071200"/>
    <b v="0"/>
    <b v="1"/>
    <s v="theater/plays"/>
    <n v="47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s v="US"/>
    <s v="USD"/>
    <n v="1507352400"/>
    <n v="1509426000"/>
    <b v="0"/>
    <b v="0"/>
    <s v="theater/plays"/>
    <n v="108.5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s v="US"/>
    <s v="USD"/>
    <n v="1296108000"/>
    <n v="1299391200"/>
    <b v="0"/>
    <b v="0"/>
    <s v="music/rock"/>
    <n v="72"/>
    <x v="1"/>
    <s v="rock"/>
    <x v="65"/>
    <d v="2011-03-06T06:00:00"/>
  </r>
  <r>
    <n v="363"/>
    <s v="Gray-Davis"/>
    <s v="Re-contextualized local initiative"/>
    <n v="5200"/>
    <n v="8330"/>
    <n v="160"/>
    <x v="1"/>
    <n v="139"/>
    <s v="US"/>
    <s v="USD"/>
    <n v="1324965600"/>
    <n v="1325052000"/>
    <b v="0"/>
    <b v="0"/>
    <s v="music/rock"/>
    <n v="59.9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s v="US"/>
    <s v="USD"/>
    <n v="1520229600"/>
    <n v="1522818000"/>
    <b v="0"/>
    <b v="0"/>
    <s v="music/indie rock"/>
    <n v="78.2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s v="AU"/>
    <s v="AUD"/>
    <n v="1482991200"/>
    <n v="1485324000"/>
    <b v="0"/>
    <b v="0"/>
    <s v="theater/plays"/>
    <n v="104.8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s v="US"/>
    <s v="USD"/>
    <n v="1294034400"/>
    <n v="1294120800"/>
    <b v="0"/>
    <b v="1"/>
    <s v="theater/plays"/>
    <n v="105.5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s v="US"/>
    <s v="USD"/>
    <n v="1413608400"/>
    <n v="1415685600"/>
    <b v="0"/>
    <b v="1"/>
    <s v="theater/plays"/>
    <n v="24.9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s v="GB"/>
    <s v="GBP"/>
    <n v="1286946000"/>
    <n v="1288933200"/>
    <b v="0"/>
    <b v="1"/>
    <s v="film &amp; video/documentary"/>
    <n v="69.900000000000006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s v="US"/>
    <s v="USD"/>
    <n v="1359871200"/>
    <n v="1363237200"/>
    <b v="0"/>
    <b v="1"/>
    <s v="film &amp; video/television"/>
    <n v="95.7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s v="US"/>
    <s v="USD"/>
    <n v="1555304400"/>
    <n v="1555822800"/>
    <b v="0"/>
    <b v="0"/>
    <s v="theater/plays"/>
    <n v="30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s v="US"/>
    <s v="USD"/>
    <n v="1423375200"/>
    <n v="1427778000"/>
    <b v="0"/>
    <b v="0"/>
    <s v="theater/plays"/>
    <n v="59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s v="US"/>
    <s v="USD"/>
    <n v="1420696800"/>
    <n v="1422424800"/>
    <b v="0"/>
    <b v="1"/>
    <s v="film &amp; video/documentary"/>
    <n v="84.8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s v="US"/>
    <s v="USD"/>
    <n v="1502946000"/>
    <n v="1503637200"/>
    <b v="0"/>
    <b v="0"/>
    <s v="theater/plays"/>
    <n v="78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s v="US"/>
    <s v="USD"/>
    <n v="1547186400"/>
    <n v="1547618400"/>
    <b v="0"/>
    <b v="1"/>
    <s v="film &amp; video/documentary"/>
    <n v="50.1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s v="US"/>
    <s v="USD"/>
    <n v="1444971600"/>
    <n v="1449900000"/>
    <b v="0"/>
    <b v="0"/>
    <s v="music/indie rock"/>
    <n v="59.2"/>
    <x v="1"/>
    <s v="indie rock"/>
    <x v="358"/>
    <d v="2015-12-12T06:00:00"/>
  </r>
  <r>
    <n v="376"/>
    <s v="Perry PLC"/>
    <s v="Mandatory uniform matrix"/>
    <n v="3400"/>
    <n v="12275"/>
    <n v="361"/>
    <x v="1"/>
    <n v="131"/>
    <s v="US"/>
    <s v="USD"/>
    <n v="1404622800"/>
    <n v="1405141200"/>
    <b v="0"/>
    <b v="0"/>
    <s v="music/rock"/>
    <n v="93.7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s v="US"/>
    <s v="USD"/>
    <n v="1571720400"/>
    <n v="1572933600"/>
    <b v="0"/>
    <b v="0"/>
    <s v="theater/plays"/>
    <n v="40.1"/>
    <x v="3"/>
    <s v="plays"/>
    <x v="12"/>
    <d v="2019-11-05T06:00:00"/>
  </r>
  <r>
    <n v="378"/>
    <s v="Fleming-Oliver"/>
    <s v="Managed stable function"/>
    <n v="178200"/>
    <n v="24882"/>
    <n v="14"/>
    <x v="0"/>
    <n v="355"/>
    <s v="US"/>
    <s v="USD"/>
    <n v="1526878800"/>
    <n v="1530162000"/>
    <b v="0"/>
    <b v="0"/>
    <s v="film &amp; video/documentary"/>
    <n v="70.099999999999994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s v="GB"/>
    <s v="GBP"/>
    <n v="1319691600"/>
    <n v="1320904800"/>
    <b v="0"/>
    <b v="0"/>
    <s v="theater/plays"/>
    <n v="66.2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s v="US"/>
    <s v="USD"/>
    <n v="1371963600"/>
    <n v="1372395600"/>
    <b v="0"/>
    <b v="0"/>
    <s v="theater/plays"/>
    <n v="47.7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s v="US"/>
    <s v="USD"/>
    <n v="1433739600"/>
    <n v="1437714000"/>
    <b v="0"/>
    <b v="0"/>
    <s v="theater/plays"/>
    <n v="62.9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s v="US"/>
    <s v="USD"/>
    <n v="1508130000"/>
    <n v="1509771600"/>
    <b v="0"/>
    <b v="0"/>
    <s v="photography/photography books"/>
    <n v="86.6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s v="US"/>
    <s v="USD"/>
    <n v="1550037600"/>
    <n v="1550556000"/>
    <b v="0"/>
    <b v="1"/>
    <s v="food/food trucks"/>
    <n v="75.099999999999994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s v="US"/>
    <s v="USD"/>
    <n v="1486706400"/>
    <n v="1489039200"/>
    <b v="1"/>
    <b v="1"/>
    <s v="film &amp; video/documentary"/>
    <n v="41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s v="US"/>
    <s v="USD"/>
    <n v="1553835600"/>
    <n v="1556600400"/>
    <b v="0"/>
    <b v="0"/>
    <s v="publishing/nonfiction"/>
    <n v="50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s v="US"/>
    <s v="USD"/>
    <n v="1277528400"/>
    <n v="1278565200"/>
    <b v="0"/>
    <b v="0"/>
    <s v="theater/plays"/>
    <n v="97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s v="US"/>
    <s v="USD"/>
    <n v="1339477200"/>
    <n v="1339909200"/>
    <b v="0"/>
    <b v="0"/>
    <s v="technology/wearables"/>
    <n v="100.9"/>
    <x v="2"/>
    <s v="wearables"/>
    <x v="368"/>
    <d v="2012-06-17T05:00:00"/>
  </r>
  <r>
    <n v="388"/>
    <s v="Cruz Ltd"/>
    <s v="Exclusive dynamic adapter"/>
    <n v="114800"/>
    <n v="12938"/>
    <n v="11"/>
    <x v="3"/>
    <n v="145"/>
    <s v="CH"/>
    <s v="CHF"/>
    <n v="1325656800"/>
    <n v="1325829600"/>
    <b v="0"/>
    <b v="0"/>
    <s v="music/indie rock"/>
    <n v="89.2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s v="US"/>
    <s v="USD"/>
    <n v="1288242000"/>
    <n v="1290578400"/>
    <b v="0"/>
    <b v="0"/>
    <s v="theater/plays"/>
    <n v="88"/>
    <x v="3"/>
    <s v="plays"/>
    <x v="370"/>
    <d v="2010-11-24T06:00:00"/>
  </r>
  <r>
    <n v="390"/>
    <s v="Davis-Allen"/>
    <s v="Digitized eco-centric core"/>
    <n v="2400"/>
    <n v="4477"/>
    <n v="187"/>
    <x v="1"/>
    <n v="50"/>
    <s v="US"/>
    <s v="USD"/>
    <n v="1379048400"/>
    <n v="1380344400"/>
    <b v="0"/>
    <b v="0"/>
    <s v="photography/photography books"/>
    <n v="89.5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s v="US"/>
    <s v="USD"/>
    <n v="1389679200"/>
    <n v="1389852000"/>
    <b v="0"/>
    <b v="0"/>
    <s v="publishing/nonfiction"/>
    <n v="29.1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s v="US"/>
    <s v="USD"/>
    <n v="1294293600"/>
    <n v="1294466400"/>
    <b v="0"/>
    <b v="0"/>
    <s v="technology/wearables"/>
    <n v="42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s v="CA"/>
    <s v="CAD"/>
    <n v="1500267600"/>
    <n v="1500354000"/>
    <b v="0"/>
    <b v="0"/>
    <s v="music/jazz"/>
    <n v="47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s v="US"/>
    <s v="USD"/>
    <n v="1375074000"/>
    <n v="1375938000"/>
    <b v="0"/>
    <b v="1"/>
    <s v="film &amp; video/documentary"/>
    <n v="110.4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s v="US"/>
    <s v="USD"/>
    <n v="1323324000"/>
    <n v="1323410400"/>
    <b v="1"/>
    <b v="0"/>
    <s v="theater/plays"/>
    <n v="42"/>
    <x v="3"/>
    <s v="plays"/>
    <x v="375"/>
    <d v="2011-12-09T06:00:00"/>
  </r>
  <r>
    <n v="396"/>
    <s v="Holmes PLC"/>
    <s v="Digitized local info-mediaries"/>
    <n v="46100"/>
    <n v="77012"/>
    <n v="167"/>
    <x v="1"/>
    <n v="1604"/>
    <s v="AU"/>
    <s v="AUD"/>
    <n v="1538715600"/>
    <n v="1539406800"/>
    <b v="0"/>
    <b v="0"/>
    <s v="film &amp; video/drama"/>
    <n v="48"/>
    <x v="4"/>
    <s v="drama"/>
    <x v="376"/>
    <d v="2018-10-13T05:00:00"/>
  </r>
  <r>
    <n v="397"/>
    <s v="Jones-Martin"/>
    <s v="Virtual systematic monitoring"/>
    <n v="8100"/>
    <n v="14083"/>
    <n v="174"/>
    <x v="1"/>
    <n v="454"/>
    <s v="US"/>
    <s v="USD"/>
    <n v="1369285200"/>
    <n v="1369803600"/>
    <b v="0"/>
    <b v="0"/>
    <s v="music/rock"/>
    <n v="31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s v="IT"/>
    <s v="EUR"/>
    <n v="1525755600"/>
    <n v="1525928400"/>
    <b v="0"/>
    <b v="1"/>
    <s v="film &amp; video/animation"/>
    <n v="99.2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s v="US"/>
    <s v="USD"/>
    <n v="1296626400"/>
    <n v="1297231200"/>
    <b v="0"/>
    <b v="0"/>
    <s v="music/indie rock"/>
    <n v="66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s v="US"/>
    <s v="USD"/>
    <n v="1572152400"/>
    <n v="1572152400"/>
    <b v="0"/>
    <b v="0"/>
    <s v="theater/plays"/>
    <n v="46.1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s v="US"/>
    <s v="USD"/>
    <n v="1325829600"/>
    <n v="1329890400"/>
    <b v="0"/>
    <b v="1"/>
    <s v="film &amp; video/shorts"/>
    <n v="73.7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s v="CA"/>
    <s v="CAD"/>
    <n v="1273640400"/>
    <n v="1276750800"/>
    <b v="0"/>
    <b v="1"/>
    <s v="theater/plays"/>
    <n v="56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s v="US"/>
    <s v="USD"/>
    <n v="1510639200"/>
    <n v="1510898400"/>
    <b v="0"/>
    <b v="0"/>
    <s v="theater/plays"/>
    <n v="69"/>
    <x v="3"/>
    <s v="plays"/>
    <x v="383"/>
    <d v="2017-11-17T06:00:00"/>
  </r>
  <r>
    <n v="405"/>
    <s v="Lee LLC"/>
    <s v="Synchronized secondary analyzer"/>
    <n v="29600"/>
    <n v="26527"/>
    <n v="90"/>
    <x v="0"/>
    <n v="435"/>
    <s v="US"/>
    <s v="USD"/>
    <n v="1528088400"/>
    <n v="1532408400"/>
    <b v="0"/>
    <b v="0"/>
    <s v="theater/plays"/>
    <n v="61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s v="US"/>
    <s v="USD"/>
    <n v="1359525600"/>
    <n v="1360562400"/>
    <b v="1"/>
    <b v="0"/>
    <s v="film &amp; video/documentary"/>
    <n v="111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s v="CA"/>
    <s v="CAD"/>
    <n v="1466398800"/>
    <n v="1468126800"/>
    <b v="0"/>
    <b v="0"/>
    <s v="film &amp; video/documentary"/>
    <n v="78.8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s v="US"/>
    <s v="USD"/>
    <n v="1492491600"/>
    <n v="1492837200"/>
    <b v="0"/>
    <b v="0"/>
    <s v="music/rock"/>
    <n v="88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s v="US"/>
    <s v="USD"/>
    <n v="1430197200"/>
    <n v="1430197200"/>
    <b v="0"/>
    <b v="0"/>
    <s v="games/mobile games"/>
    <n v="50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s v="US"/>
    <s v="USD"/>
    <n v="1496034000"/>
    <n v="1496206800"/>
    <b v="0"/>
    <b v="0"/>
    <s v="theater/plays"/>
    <n v="99.5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s v="US"/>
    <s v="USD"/>
    <n v="1388728800"/>
    <n v="1389592800"/>
    <b v="0"/>
    <b v="0"/>
    <s v="publishing/fiction"/>
    <n v="104.8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s v="US"/>
    <s v="USD"/>
    <n v="1543298400"/>
    <n v="1545631200"/>
    <b v="0"/>
    <b v="0"/>
    <s v="film &amp; video/animation"/>
    <n v="108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s v="US"/>
    <s v="USD"/>
    <n v="1271739600"/>
    <n v="1272430800"/>
    <b v="0"/>
    <b v="1"/>
    <s v="food/food trucks"/>
    <n v="29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s v="US"/>
    <s v="USD"/>
    <n v="1326434400"/>
    <n v="1327903200"/>
    <b v="0"/>
    <b v="0"/>
    <s v="theater/plays"/>
    <n v="30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s v="US"/>
    <s v="USD"/>
    <n v="1295244000"/>
    <n v="1296021600"/>
    <b v="0"/>
    <b v="1"/>
    <s v="film &amp; video/documentary"/>
    <n v="41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s v="US"/>
    <s v="USD"/>
    <n v="1541221200"/>
    <n v="1543298400"/>
    <b v="0"/>
    <b v="0"/>
    <s v="theater/plays"/>
    <n v="62.9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s v="CA"/>
    <s v="CAD"/>
    <n v="1336280400"/>
    <n v="1336366800"/>
    <b v="0"/>
    <b v="0"/>
    <s v="film &amp; video/documentary"/>
    <n v="47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s v="US"/>
    <s v="USD"/>
    <n v="1324533600"/>
    <n v="1325052000"/>
    <b v="0"/>
    <b v="0"/>
    <s v="technology/web"/>
    <n v="27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s v="US"/>
    <s v="USD"/>
    <n v="1498366800"/>
    <n v="1499576400"/>
    <b v="0"/>
    <b v="0"/>
    <s v="theater/plays"/>
    <n v="68.3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s v="US"/>
    <s v="USD"/>
    <n v="1498712400"/>
    <n v="1501304400"/>
    <b v="0"/>
    <b v="1"/>
    <s v="technology/wearables"/>
    <n v="51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s v="US"/>
    <s v="USD"/>
    <n v="1271480400"/>
    <n v="1273208400"/>
    <b v="0"/>
    <b v="1"/>
    <s v="theater/plays"/>
    <n v="54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s v="US"/>
    <s v="USD"/>
    <n v="1316667600"/>
    <n v="1316840400"/>
    <b v="0"/>
    <b v="1"/>
    <s v="food/food trucks"/>
    <n v="97.1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s v="US"/>
    <s v="USD"/>
    <n v="1524027600"/>
    <n v="1524546000"/>
    <b v="0"/>
    <b v="0"/>
    <s v="music/indie rock"/>
    <n v="24.9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s v="US"/>
    <s v="USD"/>
    <n v="1438059600"/>
    <n v="1438578000"/>
    <b v="0"/>
    <b v="0"/>
    <s v="photography/photography books"/>
    <n v="84.4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s v="US"/>
    <s v="USD"/>
    <n v="1361944800"/>
    <n v="1362549600"/>
    <b v="0"/>
    <b v="0"/>
    <s v="theater/plays"/>
    <n v="47.1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s v="US"/>
    <s v="USD"/>
    <n v="1410584400"/>
    <n v="1413349200"/>
    <b v="0"/>
    <b v="1"/>
    <s v="theater/plays"/>
    <n v="78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s v="US"/>
    <s v="USD"/>
    <n v="1297404000"/>
    <n v="1298008800"/>
    <b v="0"/>
    <b v="0"/>
    <s v="film &amp; video/animation"/>
    <n v="63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s v="US"/>
    <s v="USD"/>
    <n v="1392012000"/>
    <n v="1394427600"/>
    <b v="0"/>
    <b v="1"/>
    <s v="photography/photography books"/>
    <n v="81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s v="US"/>
    <s v="USD"/>
    <n v="1569733200"/>
    <n v="1572670800"/>
    <b v="0"/>
    <b v="0"/>
    <s v="theater/plays"/>
    <n v="65.3"/>
    <x v="3"/>
    <s v="plays"/>
    <x v="407"/>
    <d v="2019-11-02T05:00:00"/>
  </r>
  <r>
    <n v="431"/>
    <s v="Rosales LLC"/>
    <s v="Compatible multimedia utilization"/>
    <n v="5100"/>
    <n v="9817"/>
    <n v="192"/>
    <x v="1"/>
    <n v="94"/>
    <s v="US"/>
    <s v="USD"/>
    <n v="1529643600"/>
    <n v="1531112400"/>
    <b v="1"/>
    <b v="0"/>
    <s v="theater/plays"/>
    <n v="104.4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s v="US"/>
    <s v="USD"/>
    <n v="1399006800"/>
    <n v="1400734800"/>
    <b v="0"/>
    <b v="0"/>
    <s v="theater/plays"/>
    <n v="70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s v="US"/>
    <s v="USD"/>
    <n v="1385359200"/>
    <n v="1386741600"/>
    <b v="0"/>
    <b v="1"/>
    <s v="film &amp; video/documentary"/>
    <n v="83"/>
    <x v="4"/>
    <s v="documentary"/>
    <x v="410"/>
    <d v="2013-12-11T06:00:00"/>
  </r>
  <r>
    <n v="434"/>
    <s v="Floyd-Sims"/>
    <s v="Cloned transitional hierarchy"/>
    <n v="5400"/>
    <n v="903"/>
    <n v="17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s v="IT"/>
    <s v="EUR"/>
    <n v="1418623200"/>
    <n v="1419660000"/>
    <b v="0"/>
    <b v="1"/>
    <s v="theater/plays"/>
    <n v="104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s v="US"/>
    <s v="USD"/>
    <n v="1555736400"/>
    <n v="1555822800"/>
    <b v="0"/>
    <b v="0"/>
    <s v="music/jazz"/>
    <n v="54.9"/>
    <x v="1"/>
    <s v="jazz"/>
    <x v="413"/>
    <d v="2019-04-21T05:00:00"/>
  </r>
  <r>
    <n v="437"/>
    <s v="Hansen Group"/>
    <s v="Centralized regional interface"/>
    <n v="8100"/>
    <n v="9969"/>
    <n v="123"/>
    <x v="1"/>
    <n v="192"/>
    <s v="US"/>
    <s v="USD"/>
    <n v="1442120400"/>
    <n v="1442379600"/>
    <b v="0"/>
    <b v="1"/>
    <s v="film &amp; video/animation"/>
    <n v="51.9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s v="US"/>
    <s v="USD"/>
    <n v="1362376800"/>
    <n v="1364965200"/>
    <b v="0"/>
    <b v="0"/>
    <s v="theater/plays"/>
    <n v="60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s v="US"/>
    <s v="USD"/>
    <n v="1478408400"/>
    <n v="1479016800"/>
    <b v="0"/>
    <b v="0"/>
    <s v="film &amp; video/science fiction"/>
    <n v="44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s v="US"/>
    <s v="USD"/>
    <n v="1498798800"/>
    <n v="1499662800"/>
    <b v="0"/>
    <b v="0"/>
    <s v="film &amp; video/television"/>
    <n v="53"/>
    <x v="4"/>
    <s v="television"/>
    <x v="417"/>
    <d v="2017-07-10T05:00:00"/>
  </r>
  <r>
    <n v="441"/>
    <s v="Rodriguez-West"/>
    <s v="Automated optimal function"/>
    <n v="7000"/>
    <n v="1744"/>
    <n v="2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s v="IT"/>
    <s v="EUR"/>
    <n v="1504328400"/>
    <n v="1505710800"/>
    <b v="0"/>
    <b v="0"/>
    <s v="theater/plays"/>
    <n v="75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s v="US"/>
    <s v="USD"/>
    <n v="1285822800"/>
    <n v="1287464400"/>
    <b v="0"/>
    <b v="0"/>
    <s v="theater/plays"/>
    <n v="35.9"/>
    <x v="3"/>
    <s v="plays"/>
    <x v="420"/>
    <d v="2010-10-19T05:00:00"/>
  </r>
  <r>
    <n v="444"/>
    <s v="Hensley Ltd"/>
    <s v="Versatile global attitude"/>
    <n v="6200"/>
    <n v="10938"/>
    <n v="176"/>
    <x v="1"/>
    <n v="296"/>
    <s v="US"/>
    <s v="USD"/>
    <n v="1311483600"/>
    <n v="1311656400"/>
    <b v="0"/>
    <b v="1"/>
    <s v="music/indie rock"/>
    <n v="37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s v="US"/>
    <s v="USD"/>
    <n v="1291356000"/>
    <n v="1293170400"/>
    <b v="0"/>
    <b v="1"/>
    <s v="theater/plays"/>
    <n v="63.2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s v="US"/>
    <s v="USD"/>
    <n v="1355810400"/>
    <n v="1355983200"/>
    <b v="0"/>
    <b v="0"/>
    <s v="technology/wearables"/>
    <n v="30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s v="US"/>
    <s v="USD"/>
    <n v="1365915600"/>
    <n v="1366088400"/>
    <b v="0"/>
    <b v="1"/>
    <s v="games/video games"/>
    <n v="7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2"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s v="US"/>
    <s v="USD"/>
    <n v="1500440400"/>
    <n v="1503118800"/>
    <b v="0"/>
    <b v="0"/>
    <s v="music/rock"/>
    <n v="29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s v="US"/>
    <s v="USD"/>
    <n v="1278392400"/>
    <n v="1278478800"/>
    <b v="0"/>
    <b v="0"/>
    <s v="film &amp; video/drama"/>
    <n v="98.2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s v="US"/>
    <s v="USD"/>
    <n v="1480572000"/>
    <n v="1484114400"/>
    <b v="0"/>
    <b v="0"/>
    <s v="film &amp; video/science fiction"/>
    <n v="87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s v="US"/>
    <s v="USD"/>
    <n v="1382331600"/>
    <n v="1385445600"/>
    <b v="0"/>
    <b v="1"/>
    <s v="film &amp; video/drama"/>
    <n v="45.2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s v="US"/>
    <s v="USD"/>
    <n v="1316754000"/>
    <n v="1318741200"/>
    <b v="0"/>
    <b v="0"/>
    <s v="theater/plays"/>
    <n v="37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s v="US"/>
    <s v="USD"/>
    <n v="1518242400"/>
    <n v="1518242400"/>
    <b v="0"/>
    <b v="1"/>
    <s v="music/indie rock"/>
    <n v="95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s v="US"/>
    <s v="USD"/>
    <n v="1476421200"/>
    <n v="1476594000"/>
    <b v="0"/>
    <b v="0"/>
    <s v="theater/plays"/>
    <n v="29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s v="US"/>
    <s v="USD"/>
    <n v="1269752400"/>
    <n v="1273554000"/>
    <b v="0"/>
    <b v="0"/>
    <s v="theater/plays"/>
    <n v="56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s v="US"/>
    <s v="USD"/>
    <n v="1419746400"/>
    <n v="1421906400"/>
    <b v="0"/>
    <b v="0"/>
    <s v="film &amp; video/documentary"/>
    <n v="54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s v="US"/>
    <s v="USD"/>
    <n v="1281330000"/>
    <n v="1281589200"/>
    <b v="0"/>
    <b v="0"/>
    <s v="theater/plays"/>
    <n v="82.4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s v="US"/>
    <s v="USD"/>
    <n v="1398661200"/>
    <n v="1400389200"/>
    <b v="0"/>
    <b v="0"/>
    <s v="film &amp; video/drama"/>
    <n v="67"/>
    <x v="4"/>
    <s v="drama"/>
    <x v="436"/>
    <d v="2014-05-18T05:00:00"/>
  </r>
  <r>
    <n v="462"/>
    <s v="Wang-Rodriguez"/>
    <s v="Total multimedia website"/>
    <n v="188800"/>
    <n v="57734"/>
    <n v="31"/>
    <x v="0"/>
    <n v="535"/>
    <s v="US"/>
    <s v="USD"/>
    <n v="1359525600"/>
    <n v="1362808800"/>
    <b v="0"/>
    <b v="0"/>
    <s v="games/mobile games"/>
    <n v="107.9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s v="US"/>
    <s v="USD"/>
    <n v="1388469600"/>
    <n v="1388815200"/>
    <b v="0"/>
    <b v="0"/>
    <s v="film &amp; video/animation"/>
    <n v="69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s v="US"/>
    <s v="USD"/>
    <n v="1518328800"/>
    <n v="1519538400"/>
    <b v="0"/>
    <b v="0"/>
    <s v="theater/plays"/>
    <n v="39"/>
    <x v="3"/>
    <s v="plays"/>
    <x v="438"/>
    <d v="2018-02-25T06:00:00"/>
  </r>
  <r>
    <n v="465"/>
    <s v="Gonzalez-Robbins"/>
    <s v="Up-sized responsive protocol"/>
    <n v="4700"/>
    <n v="8829"/>
    <n v="188"/>
    <x v="1"/>
    <n v="80"/>
    <s v="US"/>
    <s v="USD"/>
    <n v="1517032800"/>
    <n v="1517810400"/>
    <b v="0"/>
    <b v="0"/>
    <s v="publishing/translations"/>
    <n v="110.4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9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s v="CA"/>
    <s v="CAD"/>
    <n v="1448258400"/>
    <n v="1448863200"/>
    <b v="0"/>
    <b v="1"/>
    <s v="technology/web"/>
    <n v="57.9"/>
    <x v="2"/>
    <s v="web"/>
    <x v="441"/>
    <d v="2015-11-30T06:00:00"/>
  </r>
  <r>
    <n v="468"/>
    <s v="Hughes Inc"/>
    <s v="Streamlined neutral analyzer"/>
    <n v="4000"/>
    <n v="1620"/>
    <n v="41"/>
    <x v="0"/>
    <n v="16"/>
    <s v="US"/>
    <s v="USD"/>
    <n v="1555218000"/>
    <n v="1556600400"/>
    <b v="0"/>
    <b v="0"/>
    <s v="theater/plays"/>
    <n v="101.3"/>
    <x v="3"/>
    <s v="plays"/>
    <x v="442"/>
    <d v="2019-04-30T05:00:00"/>
  </r>
  <r>
    <n v="469"/>
    <s v="Olsen-Ryan"/>
    <s v="Assimilated neutral utilization"/>
    <n v="5600"/>
    <n v="10328"/>
    <n v="184"/>
    <x v="1"/>
    <n v="159"/>
    <s v="US"/>
    <s v="USD"/>
    <n v="1431925200"/>
    <n v="1432098000"/>
    <b v="0"/>
    <b v="0"/>
    <s v="film &amp; video/drama"/>
    <n v="65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s v="US"/>
    <s v="USD"/>
    <n v="1481522400"/>
    <n v="1482127200"/>
    <b v="0"/>
    <b v="0"/>
    <s v="technology/wearables"/>
    <n v="27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1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s v="US"/>
    <s v="USD"/>
    <n v="1552280400"/>
    <n v="1556946000"/>
    <b v="0"/>
    <b v="0"/>
    <s v="music/rock"/>
    <n v="104.9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s v="US"/>
    <s v="USD"/>
    <n v="1529989200"/>
    <n v="1530075600"/>
    <b v="0"/>
    <b v="0"/>
    <s v="music/electric music"/>
    <n v="84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s v="US"/>
    <s v="USD"/>
    <n v="1418709600"/>
    <n v="1418796000"/>
    <b v="0"/>
    <b v="0"/>
    <s v="film &amp; video/television"/>
    <n v="102.9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s v="US"/>
    <s v="USD"/>
    <n v="1372136400"/>
    <n v="1372482000"/>
    <b v="0"/>
    <b v="1"/>
    <s v="publishing/translations"/>
    <n v="40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s v="US"/>
    <s v="USD"/>
    <n v="1533877200"/>
    <n v="1534395600"/>
    <b v="0"/>
    <b v="0"/>
    <s v="publishing/fiction"/>
    <n v="51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s v="US"/>
    <s v="USD"/>
    <n v="1309064400"/>
    <n v="1311397200"/>
    <b v="0"/>
    <b v="0"/>
    <s v="film &amp; video/science fiction"/>
    <n v="40.799999999999997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s v="US"/>
    <s v="USD"/>
    <n v="1425877200"/>
    <n v="1426914000"/>
    <b v="0"/>
    <b v="0"/>
    <s v="technology/wearables"/>
    <n v="59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s v="GB"/>
    <s v="GBP"/>
    <n v="1501304400"/>
    <n v="1501477200"/>
    <b v="0"/>
    <b v="0"/>
    <s v="food/food trucks"/>
    <n v="71.2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s v="US"/>
    <s v="USD"/>
    <n v="1268287200"/>
    <n v="1269061200"/>
    <b v="0"/>
    <b v="1"/>
    <s v="photography/photography books"/>
    <n v="99.5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s v="US"/>
    <s v="USD"/>
    <n v="1412139600"/>
    <n v="1415772000"/>
    <b v="0"/>
    <b v="1"/>
    <s v="theater/plays"/>
    <n v="104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s v="US"/>
    <s v="USD"/>
    <n v="1330063200"/>
    <n v="1331013600"/>
    <b v="0"/>
    <b v="1"/>
    <s v="publishing/fiction"/>
    <n v="76.599999999999994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s v="US"/>
    <s v="USD"/>
    <n v="1576130400"/>
    <n v="1576735200"/>
    <b v="0"/>
    <b v="0"/>
    <s v="theater/plays"/>
    <n v="87.1"/>
    <x v="3"/>
    <s v="plays"/>
    <x v="455"/>
    <d v="2019-12-19T06:00:00"/>
  </r>
  <r>
    <n v="484"/>
    <s v="Landry Inc"/>
    <s v="Synergistic cohesive adapter"/>
    <n v="29600"/>
    <n v="77021"/>
    <n v="260"/>
    <x v="1"/>
    <n v="1572"/>
    <s v="GB"/>
    <s v="GBP"/>
    <n v="1407128400"/>
    <n v="1411362000"/>
    <b v="0"/>
    <b v="1"/>
    <s v="food/food trucks"/>
    <n v="49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s v="GB"/>
    <s v="GBP"/>
    <n v="1560142800"/>
    <n v="1563685200"/>
    <b v="0"/>
    <b v="0"/>
    <s v="theater/plays"/>
    <n v="43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s v="GB"/>
    <s v="GBP"/>
    <n v="1520575200"/>
    <n v="1521867600"/>
    <b v="0"/>
    <b v="1"/>
    <s v="publishing/translations"/>
    <n v="33.4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s v="US"/>
    <s v="USD"/>
    <n v="1492664400"/>
    <n v="1495515600"/>
    <b v="0"/>
    <b v="0"/>
    <s v="theater/plays"/>
    <n v="84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s v="US"/>
    <s v="USD"/>
    <n v="1454479200"/>
    <n v="1455948000"/>
    <b v="0"/>
    <b v="0"/>
    <s v="theater/plays"/>
    <n v="101.4"/>
    <x v="3"/>
    <s v="plays"/>
    <x v="460"/>
    <d v="2016-02-20T06:00:00"/>
  </r>
  <r>
    <n v="489"/>
    <s v="Clark Inc"/>
    <s v="Down-sized mobile time-frame"/>
    <n v="9200"/>
    <n v="9339"/>
    <n v="102"/>
    <x v="1"/>
    <n v="85"/>
    <s v="IT"/>
    <s v="EUR"/>
    <n v="1281934800"/>
    <n v="1282366800"/>
    <b v="0"/>
    <b v="0"/>
    <s v="technology/wearables"/>
    <n v="109.9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s v="US"/>
    <s v="USD"/>
    <n v="1573970400"/>
    <n v="1574575200"/>
    <b v="0"/>
    <b v="0"/>
    <s v="journalism/audio"/>
    <n v="31.9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s v="US"/>
    <s v="USD"/>
    <n v="1372654800"/>
    <n v="1374901200"/>
    <b v="0"/>
    <b v="1"/>
    <s v="food/food trucks"/>
    <n v="71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s v="US"/>
    <s v="USD"/>
    <n v="1275886800"/>
    <n v="1278910800"/>
    <b v="1"/>
    <b v="1"/>
    <s v="film &amp; video/shorts"/>
    <n v="77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s v="US"/>
    <s v="USD"/>
    <n v="1561784400"/>
    <n v="1562907600"/>
    <b v="0"/>
    <b v="0"/>
    <s v="photography/photography books"/>
    <n v="101.8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s v="US"/>
    <s v="USD"/>
    <n v="1332392400"/>
    <n v="1332478800"/>
    <b v="0"/>
    <b v="0"/>
    <s v="technology/wearables"/>
    <n v="51.1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s v="DK"/>
    <s v="DKK"/>
    <n v="1402376400"/>
    <n v="1402722000"/>
    <b v="0"/>
    <b v="0"/>
    <s v="theater/plays"/>
    <n v="68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s v="US"/>
    <s v="USD"/>
    <n v="1495342800"/>
    <n v="1496811600"/>
    <b v="0"/>
    <b v="0"/>
    <s v="film &amp; video/animation"/>
    <n v="30.9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s v="US"/>
    <s v="USD"/>
    <n v="1482213600"/>
    <n v="1482213600"/>
    <b v="0"/>
    <b v="1"/>
    <s v="technology/wearables"/>
    <n v="27.9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s v="DK"/>
    <s v="DKK"/>
    <n v="1420092000"/>
    <n v="1420264800"/>
    <b v="0"/>
    <b v="0"/>
    <s v="technology/web"/>
    <n v="80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s v="US"/>
    <s v="USD"/>
    <n v="1458018000"/>
    <n v="1458450000"/>
    <b v="0"/>
    <b v="1"/>
    <s v="film &amp; video/documentary"/>
    <n v="38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n v="153600"/>
    <n v="107743"/>
    <n v="70"/>
    <x v="0"/>
    <n v="1796"/>
    <s v="US"/>
    <s v="USD"/>
    <n v="1363064400"/>
    <n v="1363237200"/>
    <b v="0"/>
    <b v="0"/>
    <s v="film &amp; video/documentary"/>
    <n v="60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s v="AU"/>
    <s v="AUD"/>
    <n v="1343365200"/>
    <n v="1345870800"/>
    <b v="0"/>
    <b v="1"/>
    <s v="games/video games"/>
    <n v="37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s v="US"/>
    <s v="USD"/>
    <n v="1435726800"/>
    <n v="1437454800"/>
    <b v="0"/>
    <b v="0"/>
    <s v="film &amp; video/drama"/>
    <n v="100"/>
    <x v="4"/>
    <s v="drama"/>
    <x v="72"/>
    <d v="2015-07-21T05:00:00"/>
  </r>
  <r>
    <n v="504"/>
    <s v="Smith-Miller"/>
    <s v="De-engineered cohesive moderator"/>
    <n v="7500"/>
    <n v="6924"/>
    <n v="92"/>
    <x v="0"/>
    <n v="62"/>
    <s v="IT"/>
    <s v="EUR"/>
    <n v="1431925200"/>
    <n v="1432011600"/>
    <b v="0"/>
    <b v="0"/>
    <s v="music/rock"/>
    <n v="111.7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s v="US"/>
    <s v="USD"/>
    <n v="1362722400"/>
    <n v="1366347600"/>
    <b v="0"/>
    <b v="1"/>
    <s v="publishing/radio &amp; podcasts"/>
    <n v="36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s v="US"/>
    <s v="USD"/>
    <n v="1511416800"/>
    <n v="1512885600"/>
    <b v="0"/>
    <b v="1"/>
    <s v="theater/plays"/>
    <n v="66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s v="US"/>
    <s v="USD"/>
    <n v="1365483600"/>
    <n v="1369717200"/>
    <b v="0"/>
    <b v="1"/>
    <s v="technology/web"/>
    <n v="44.1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s v="US"/>
    <s v="USD"/>
    <n v="1532840400"/>
    <n v="1534654800"/>
    <b v="0"/>
    <b v="0"/>
    <s v="theater/plays"/>
    <n v="53"/>
    <x v="3"/>
    <s v="plays"/>
    <x v="192"/>
    <d v="2018-08-19T05:00:00"/>
  </r>
  <r>
    <n v="509"/>
    <s v="White LLC"/>
    <s v="Robust zero-defect project"/>
    <n v="168500"/>
    <n v="119510"/>
    <n v="71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s v="AU"/>
    <s v="AUD"/>
    <n v="1527742800"/>
    <n v="1529816400"/>
    <b v="0"/>
    <b v="0"/>
    <s v="film &amp; video/drama"/>
    <n v="70.900000000000006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s v="US"/>
    <s v="USD"/>
    <n v="1564030800"/>
    <n v="1564894800"/>
    <b v="0"/>
    <b v="0"/>
    <s v="theater/plays"/>
    <n v="98.1"/>
    <x v="3"/>
    <s v="plays"/>
    <x v="479"/>
    <d v="2019-08-04T05:00:00"/>
  </r>
  <r>
    <n v="512"/>
    <s v="Williams-Walsh"/>
    <s v="Organized explicit core"/>
    <n v="9100"/>
    <n v="12678"/>
    <n v="139"/>
    <x v="1"/>
    <n v="239"/>
    <s v="US"/>
    <s v="USD"/>
    <n v="1404536400"/>
    <n v="1404622800"/>
    <b v="0"/>
    <b v="1"/>
    <s v="games/video games"/>
    <n v="53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s v="US"/>
    <s v="USD"/>
    <n v="1284008400"/>
    <n v="1284181200"/>
    <b v="0"/>
    <b v="0"/>
    <s v="film &amp; video/television"/>
    <n v="93.1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s v="CH"/>
    <s v="CHF"/>
    <n v="1386309600"/>
    <n v="1386741600"/>
    <b v="0"/>
    <b v="1"/>
    <s v="music/rock"/>
    <n v="58.9"/>
    <x v="1"/>
    <s v="rock"/>
    <x v="481"/>
    <d v="2013-12-11T06:00:00"/>
  </r>
  <r>
    <n v="515"/>
    <s v="Cox LLC"/>
    <s v="Phased 24hour flexibility"/>
    <n v="8600"/>
    <n v="4797"/>
    <n v="56"/>
    <x v="0"/>
    <n v="133"/>
    <s v="CA"/>
    <s v="CAD"/>
    <n v="1324620000"/>
    <n v="1324792800"/>
    <b v="0"/>
    <b v="1"/>
    <s v="theater/plays"/>
    <n v="36.1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s v="US"/>
    <s v="USD"/>
    <n v="1281070800"/>
    <n v="1284354000"/>
    <b v="0"/>
    <b v="0"/>
    <s v="publishing/nonfiction"/>
    <n v="63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s v="US"/>
    <s v="USD"/>
    <n v="1493960400"/>
    <n v="1494392400"/>
    <b v="0"/>
    <b v="0"/>
    <s v="food/food trucks"/>
    <n v="84.7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s v="US"/>
    <s v="USD"/>
    <n v="1420696800"/>
    <n v="1421906400"/>
    <b v="0"/>
    <b v="1"/>
    <s v="music/rock"/>
    <n v="102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s v="US"/>
    <s v="USD"/>
    <n v="1555650000"/>
    <n v="1555909200"/>
    <b v="0"/>
    <b v="0"/>
    <s v="theater/plays"/>
    <n v="106.4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s v="US"/>
    <s v="USD"/>
    <n v="1471928400"/>
    <n v="1472446800"/>
    <b v="0"/>
    <b v="1"/>
    <s v="film &amp; video/drama"/>
    <n v="30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s v="US"/>
    <s v="USD"/>
    <n v="1341291600"/>
    <n v="1342328400"/>
    <b v="0"/>
    <b v="0"/>
    <s v="film &amp; video/shorts"/>
    <n v="85.8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s v="US"/>
    <s v="USD"/>
    <n v="1267682400"/>
    <n v="1268114400"/>
    <b v="0"/>
    <b v="0"/>
    <s v="film &amp; video/shorts"/>
    <n v="70.8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s v="US"/>
    <s v="USD"/>
    <n v="1272258000"/>
    <n v="1273381200"/>
    <b v="0"/>
    <b v="0"/>
    <s v="theater/plays"/>
    <n v="41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s v="US"/>
    <s v="USD"/>
    <n v="1290492000"/>
    <n v="1290837600"/>
    <b v="0"/>
    <b v="0"/>
    <s v="technology/wearables"/>
    <n v="28.1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s v="US"/>
    <s v="USD"/>
    <n v="1451109600"/>
    <n v="1454306400"/>
    <b v="0"/>
    <b v="1"/>
    <s v="theater/plays"/>
    <n v="88.1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s v="GB"/>
    <s v="GBP"/>
    <n v="1385186400"/>
    <n v="1389074400"/>
    <b v="0"/>
    <b v="0"/>
    <s v="music/indie rock"/>
    <n v="90.3"/>
    <x v="1"/>
    <s v="indie rock"/>
    <x v="492"/>
    <d v="2014-01-07T06:00:00"/>
  </r>
  <r>
    <n v="529"/>
    <s v="Gallegos Inc"/>
    <s v="Seamless logistical encryption"/>
    <n v="5100"/>
    <n v="574"/>
    <n v="11"/>
    <x v="0"/>
    <n v="9"/>
    <s v="US"/>
    <s v="USD"/>
    <n v="1399698000"/>
    <n v="1402117200"/>
    <b v="0"/>
    <b v="0"/>
    <s v="games/video games"/>
    <n v="63.8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s v="US"/>
    <s v="USD"/>
    <n v="1283230800"/>
    <n v="1284440400"/>
    <b v="0"/>
    <b v="1"/>
    <s v="publishing/fiction"/>
    <n v="54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s v="CH"/>
    <s v="CHF"/>
    <n v="1384149600"/>
    <n v="1388988000"/>
    <b v="0"/>
    <b v="0"/>
    <s v="games/video games"/>
    <n v="49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s v="CA"/>
    <s v="CAD"/>
    <n v="1516860000"/>
    <n v="1516946400"/>
    <b v="0"/>
    <b v="0"/>
    <s v="theater/plays"/>
    <n v="63.9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s v="GB"/>
    <s v="GBP"/>
    <n v="1374642000"/>
    <n v="1377752400"/>
    <b v="0"/>
    <b v="0"/>
    <s v="music/indie rock"/>
    <n v="83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s v="US"/>
    <s v="USD"/>
    <n v="1534482000"/>
    <n v="1534568400"/>
    <b v="0"/>
    <b v="1"/>
    <s v="film &amp; video/drama"/>
    <n v="55.1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s v="IT"/>
    <s v="EUR"/>
    <n v="1528434000"/>
    <n v="1528606800"/>
    <b v="0"/>
    <b v="1"/>
    <s v="theater/plays"/>
    <n v="62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s v="IT"/>
    <s v="EUR"/>
    <n v="1282626000"/>
    <n v="1284872400"/>
    <b v="0"/>
    <b v="0"/>
    <s v="publishing/fiction"/>
    <n v="105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s v="DK"/>
    <s v="DKK"/>
    <n v="1535605200"/>
    <n v="1537592400"/>
    <b v="1"/>
    <b v="1"/>
    <s v="film &amp; video/documentary"/>
    <n v="94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s v="US"/>
    <s v="USD"/>
    <n v="1379826000"/>
    <n v="1381208400"/>
    <b v="0"/>
    <b v="0"/>
    <s v="games/mobile games"/>
    <n v="44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s v="US"/>
    <s v="USD"/>
    <n v="1561957200"/>
    <n v="1562475600"/>
    <b v="0"/>
    <b v="1"/>
    <s v="food/food trucks"/>
    <n v="92.5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s v="US"/>
    <s v="USD"/>
    <n v="1525496400"/>
    <n v="1527397200"/>
    <b v="0"/>
    <b v="0"/>
    <s v="photography/photography books"/>
    <n v="57.1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s v="IT"/>
    <s v="EUR"/>
    <n v="1433912400"/>
    <n v="1436158800"/>
    <b v="0"/>
    <b v="0"/>
    <s v="games/mobile games"/>
    <n v="109.1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s v="GB"/>
    <s v="GBP"/>
    <n v="1453442400"/>
    <n v="1456034400"/>
    <b v="0"/>
    <b v="0"/>
    <s v="music/indie rock"/>
    <n v="39.4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s v="US"/>
    <s v="USD"/>
    <n v="1378875600"/>
    <n v="1380171600"/>
    <b v="0"/>
    <b v="0"/>
    <s v="games/video games"/>
    <n v="77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s v="US"/>
    <s v="USD"/>
    <n v="1452232800"/>
    <n v="1453356000"/>
    <b v="0"/>
    <b v="0"/>
    <s v="music/rock"/>
    <n v="92.2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s v="US"/>
    <s v="USD"/>
    <n v="1577253600"/>
    <n v="1578981600"/>
    <b v="0"/>
    <b v="0"/>
    <s v="theater/plays"/>
    <n v="61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s v="US"/>
    <s v="USD"/>
    <n v="1537160400"/>
    <n v="1537419600"/>
    <b v="0"/>
    <b v="1"/>
    <s v="theater/plays"/>
    <n v="78.099999999999994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8"/>
    <x v="4"/>
    <s v="drama"/>
    <x v="511"/>
    <d v="2015-02-06T06:00:00"/>
  </r>
  <r>
    <n v="548"/>
    <s v="York-Pitts"/>
    <s v="Monitored discrete toolset"/>
    <n v="66100"/>
    <n v="179074"/>
    <n v="271"/>
    <x v="1"/>
    <n v="2985"/>
    <s v="US"/>
    <s v="USD"/>
    <n v="1459486800"/>
    <n v="1460610000"/>
    <b v="0"/>
    <b v="0"/>
    <s v="theater/plays"/>
    <n v="60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s v="US"/>
    <s v="USD"/>
    <n v="1369717200"/>
    <n v="1370494800"/>
    <b v="0"/>
    <b v="0"/>
    <s v="technology/wearables"/>
    <n v="110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s v="AU"/>
    <s v="AUD"/>
    <n v="1419055200"/>
    <n v="1422511200"/>
    <b v="0"/>
    <b v="1"/>
    <s v="technology/web"/>
    <n v="38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s v="US"/>
    <s v="USD"/>
    <n v="1480140000"/>
    <n v="1480312800"/>
    <b v="0"/>
    <b v="0"/>
    <s v="theater/plays"/>
    <n v="96.4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s v="US"/>
    <s v="USD"/>
    <n v="1293948000"/>
    <n v="1294034400"/>
    <b v="0"/>
    <b v="0"/>
    <s v="music/rock"/>
    <n v="73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s v="CA"/>
    <s v="CAD"/>
    <n v="1482127200"/>
    <n v="1482645600"/>
    <b v="0"/>
    <b v="0"/>
    <s v="music/indie rock"/>
    <n v="26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s v="DK"/>
    <s v="DKK"/>
    <n v="1396414800"/>
    <n v="1399093200"/>
    <b v="0"/>
    <b v="0"/>
    <s v="music/rock"/>
    <n v="104.4"/>
    <x v="1"/>
    <s v="rock"/>
    <x v="519"/>
    <d v="2014-05-03T05:00:00"/>
  </r>
  <r>
    <n v="556"/>
    <s v="Smith and Sons"/>
    <s v="Grass-roots 24/7 attitude"/>
    <n v="5200"/>
    <n v="12467"/>
    <n v="240"/>
    <x v="1"/>
    <n v="122"/>
    <s v="US"/>
    <s v="USD"/>
    <n v="1315285200"/>
    <n v="1315890000"/>
    <b v="0"/>
    <b v="1"/>
    <s v="publishing/translations"/>
    <n v="102.2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s v="US"/>
    <s v="USD"/>
    <n v="1443762000"/>
    <n v="1444021200"/>
    <b v="0"/>
    <b v="1"/>
    <s v="film &amp; video/science fiction"/>
    <n v="54.1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s v="US"/>
    <s v="USD"/>
    <n v="1456293600"/>
    <n v="1460005200"/>
    <b v="0"/>
    <b v="0"/>
    <s v="theater/plays"/>
    <n v="63.2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s v="US"/>
    <s v="USD"/>
    <n v="1470114000"/>
    <n v="1470718800"/>
    <b v="0"/>
    <b v="0"/>
    <s v="theater/plays"/>
    <n v="104"/>
    <x v="3"/>
    <s v="plays"/>
    <x v="523"/>
    <d v="2016-08-09T05:00:00"/>
  </r>
  <r>
    <n v="560"/>
    <s v="Hunt LLC"/>
    <s v="Re-engineered radical policy"/>
    <n v="20000"/>
    <n v="158832"/>
    <n v="794"/>
    <x v="1"/>
    <n v="3177"/>
    <s v="US"/>
    <s v="USD"/>
    <n v="1321596000"/>
    <n v="1325052000"/>
    <b v="0"/>
    <b v="0"/>
    <s v="film &amp; video/animation"/>
    <n v="50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s v="CH"/>
    <s v="CHF"/>
    <n v="1318827600"/>
    <n v="1319000400"/>
    <b v="0"/>
    <b v="0"/>
    <s v="theater/plays"/>
    <n v="56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s v="CH"/>
    <s v="CHF"/>
    <n v="1552366800"/>
    <n v="1552539600"/>
    <b v="0"/>
    <b v="0"/>
    <s v="music/rock"/>
    <n v="48.8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s v="AU"/>
    <s v="AUD"/>
    <n v="1542088800"/>
    <n v="1543816800"/>
    <b v="0"/>
    <b v="0"/>
    <s v="film &amp; video/documentary"/>
    <n v="60.1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s v="US"/>
    <s v="USD"/>
    <n v="1426395600"/>
    <n v="1427086800"/>
    <b v="0"/>
    <b v="0"/>
    <s v="theater/plays"/>
    <n v="79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s v="US"/>
    <s v="USD"/>
    <n v="1321336800"/>
    <n v="1323064800"/>
    <b v="0"/>
    <b v="0"/>
    <s v="theater/plays"/>
    <n v="54"/>
    <x v="3"/>
    <s v="plays"/>
    <x v="528"/>
    <d v="2011-12-05T06:00:00"/>
  </r>
  <r>
    <n v="566"/>
    <s v="Webb-Smith"/>
    <s v="Advanced content-based installation"/>
    <n v="9300"/>
    <n v="4124"/>
    <n v="44"/>
    <x v="0"/>
    <n v="37"/>
    <s v="US"/>
    <s v="USD"/>
    <n v="1456293600"/>
    <n v="1458277200"/>
    <b v="0"/>
    <b v="1"/>
    <s v="music/electric music"/>
    <n v="111.5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s v="US"/>
    <s v="USD"/>
    <n v="1404968400"/>
    <n v="1405141200"/>
    <b v="0"/>
    <b v="0"/>
    <s v="music/rock"/>
    <n v="60.9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s v="US"/>
    <s v="USD"/>
    <n v="1279170000"/>
    <n v="1283058000"/>
    <b v="0"/>
    <b v="0"/>
    <s v="theater/plays"/>
    <n v="26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s v="IT"/>
    <s v="EUR"/>
    <n v="1294725600"/>
    <n v="1295762400"/>
    <b v="0"/>
    <b v="0"/>
    <s v="film &amp; video/animation"/>
    <n v="81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s v="US"/>
    <s v="USD"/>
    <n v="1419055200"/>
    <n v="1419573600"/>
    <b v="0"/>
    <b v="1"/>
    <s v="music/rock"/>
    <n v="35"/>
    <x v="1"/>
    <s v="rock"/>
    <x v="515"/>
    <d v="2014-12-26T06:00:00"/>
  </r>
  <r>
    <n v="571"/>
    <s v="Wilson and Sons"/>
    <s v="Monitored grid-enabled model"/>
    <n v="3500"/>
    <n v="3295"/>
    <n v="94"/>
    <x v="0"/>
    <n v="35"/>
    <s v="IT"/>
    <s v="EUR"/>
    <n v="1434690000"/>
    <n v="1438750800"/>
    <b v="0"/>
    <b v="0"/>
    <s v="film &amp; video/shorts"/>
    <n v="94.1"/>
    <x v="4"/>
    <s v="shorts"/>
    <x v="532"/>
    <d v="2015-08-05T05:00:00"/>
  </r>
  <r>
    <n v="572"/>
    <s v="Clements Group"/>
    <s v="Assimilated actuating policy"/>
    <n v="9000"/>
    <n v="4896"/>
    <n v="54"/>
    <x v="3"/>
    <n v="94"/>
    <s v="US"/>
    <s v="USD"/>
    <n v="1443416400"/>
    <n v="1444798800"/>
    <b v="0"/>
    <b v="1"/>
    <s v="music/rock"/>
    <n v="52.1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s v="US"/>
    <s v="USD"/>
    <n v="1399006800"/>
    <n v="1399179600"/>
    <b v="0"/>
    <b v="0"/>
    <s v="journalism/audio"/>
    <n v="25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s v="US"/>
    <s v="USD"/>
    <n v="1575698400"/>
    <n v="1576562400"/>
    <b v="0"/>
    <b v="1"/>
    <s v="food/food trucks"/>
    <n v="69.2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s v="US"/>
    <s v="USD"/>
    <n v="1400562000"/>
    <n v="1400821200"/>
    <b v="0"/>
    <b v="1"/>
    <s v="theater/plays"/>
    <n v="93.9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s v="US"/>
    <s v="USD"/>
    <n v="1509512400"/>
    <n v="1510984800"/>
    <b v="0"/>
    <b v="0"/>
    <s v="theater/plays"/>
    <n v="98.4"/>
    <x v="3"/>
    <s v="plays"/>
    <x v="535"/>
    <d v="2017-11-18T06:00:00"/>
  </r>
  <r>
    <n v="577"/>
    <s v="Stevens Inc"/>
    <s v="Adaptive 24hour projection"/>
    <n v="8200"/>
    <n v="1546"/>
    <n v="19"/>
    <x v="3"/>
    <n v="37"/>
    <s v="US"/>
    <s v="USD"/>
    <n v="1299823200"/>
    <n v="1302066000"/>
    <b v="0"/>
    <b v="0"/>
    <s v="music/jazz"/>
    <n v="41.8"/>
    <x v="1"/>
    <s v="jazz"/>
    <x v="536"/>
    <d v="2011-04-06T05:00:00"/>
  </r>
  <r>
    <n v="578"/>
    <s v="Martinez-Johnson"/>
    <s v="Sharable radical toolset"/>
    <n v="96500"/>
    <n v="16168"/>
    <n v="17"/>
    <x v="0"/>
    <n v="245"/>
    <s v="US"/>
    <s v="USD"/>
    <n v="1322719200"/>
    <n v="1322978400"/>
    <b v="0"/>
    <b v="0"/>
    <s v="film &amp; video/science fiction"/>
    <n v="66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s v="US"/>
    <s v="USD"/>
    <n v="1312693200"/>
    <n v="1313730000"/>
    <b v="0"/>
    <b v="0"/>
    <s v="music/jazz"/>
    <n v="72.099999999999994"/>
    <x v="1"/>
    <s v="jazz"/>
    <x v="538"/>
    <d v="2011-08-19T05:00:00"/>
  </r>
  <r>
    <n v="580"/>
    <s v="Perez PLC"/>
    <s v="Seamless 6thgeneration extranet"/>
    <n v="43800"/>
    <n v="149578"/>
    <n v="342"/>
    <x v="1"/>
    <n v="3116"/>
    <s v="US"/>
    <s v="USD"/>
    <n v="1393394400"/>
    <n v="1394085600"/>
    <b v="0"/>
    <b v="0"/>
    <s v="theater/plays"/>
    <n v="48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s v="US"/>
    <s v="USD"/>
    <n v="1304053200"/>
    <n v="1305349200"/>
    <b v="0"/>
    <b v="0"/>
    <s v="technology/web"/>
    <n v="54.1"/>
    <x v="2"/>
    <s v="web"/>
    <x v="540"/>
    <d v="2011-05-14T05:00:00"/>
  </r>
  <r>
    <n v="582"/>
    <s v="Pineda Ltd"/>
    <s v="Cross-group global system engine"/>
    <n v="8700"/>
    <n v="4531"/>
    <n v="52"/>
    <x v="0"/>
    <n v="42"/>
    <s v="US"/>
    <s v="USD"/>
    <n v="1433912400"/>
    <n v="1434344400"/>
    <b v="0"/>
    <b v="1"/>
    <s v="games/video games"/>
    <n v="107.9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s v="US"/>
    <s v="USD"/>
    <n v="1329717600"/>
    <n v="1331186400"/>
    <b v="0"/>
    <b v="0"/>
    <s v="film &amp; video/documentary"/>
    <n v="67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s v="US"/>
    <s v="USD"/>
    <n v="1335330000"/>
    <n v="1336539600"/>
    <b v="0"/>
    <b v="0"/>
    <s v="technology/web"/>
    <n v="64"/>
    <x v="2"/>
    <s v="web"/>
    <x v="542"/>
    <d v="2012-05-09T05:00:00"/>
  </r>
  <r>
    <n v="585"/>
    <s v="Pugh LLC"/>
    <s v="Reactive analyzing function"/>
    <n v="8900"/>
    <n v="13065"/>
    <n v="147"/>
    <x v="1"/>
    <n v="136"/>
    <s v="US"/>
    <s v="USD"/>
    <n v="1268888400"/>
    <n v="1269752400"/>
    <b v="0"/>
    <b v="0"/>
    <s v="publishing/translations"/>
    <n v="96.1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s v="US"/>
    <s v="USD"/>
    <n v="1289973600"/>
    <n v="1291615200"/>
    <b v="0"/>
    <b v="0"/>
    <s v="music/rock"/>
    <n v="51.2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s v="CA"/>
    <s v="CAD"/>
    <n v="1547877600"/>
    <n v="1552366800"/>
    <b v="0"/>
    <b v="1"/>
    <s v="food/food trucks"/>
    <n v="43.9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s v="GB"/>
    <s v="GBP"/>
    <n v="1269493200"/>
    <n v="1272171600"/>
    <b v="0"/>
    <b v="0"/>
    <s v="theater/plays"/>
    <n v="91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s v="US"/>
    <s v="USD"/>
    <n v="1436072400"/>
    <n v="1436677200"/>
    <b v="0"/>
    <b v="0"/>
    <s v="film &amp; video/documentary"/>
    <n v="50.1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s v="AU"/>
    <s v="AUD"/>
    <n v="1419141600"/>
    <n v="1420092000"/>
    <b v="0"/>
    <b v="0"/>
    <s v="publishing/radio &amp; podcasts"/>
    <n v="67.7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s v="US"/>
    <s v="USD"/>
    <n v="1279083600"/>
    <n v="1279947600"/>
    <b v="0"/>
    <b v="0"/>
    <s v="games/video games"/>
    <n v="61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s v="US"/>
    <s v="USD"/>
    <n v="1401426000"/>
    <n v="1402203600"/>
    <b v="0"/>
    <b v="0"/>
    <s v="theater/plays"/>
    <n v="80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s v="US"/>
    <s v="USD"/>
    <n v="1395810000"/>
    <n v="1396933200"/>
    <b v="0"/>
    <b v="0"/>
    <s v="film &amp; video/animation"/>
    <n v="47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s v="US"/>
    <s v="USD"/>
    <n v="1467003600"/>
    <n v="1467262800"/>
    <b v="0"/>
    <b v="1"/>
    <s v="theater/plays"/>
    <n v="71.099999999999994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s v="US"/>
    <s v="USD"/>
    <n v="1268715600"/>
    <n v="1270530000"/>
    <b v="0"/>
    <b v="1"/>
    <s v="theater/plays"/>
    <n v="90"/>
    <x v="3"/>
    <s v="plays"/>
    <x v="551"/>
    <d v="2010-04-06T05:00:00"/>
  </r>
  <r>
    <n v="596"/>
    <s v="Becker-Scott"/>
    <s v="Managed optimizing archive"/>
    <n v="7900"/>
    <n v="7875"/>
    <n v="100"/>
    <x v="0"/>
    <n v="183"/>
    <s v="US"/>
    <s v="USD"/>
    <n v="1457157600"/>
    <n v="1457762400"/>
    <b v="0"/>
    <b v="1"/>
    <s v="film &amp; video/drama"/>
    <n v="43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s v="US"/>
    <s v="USD"/>
    <n v="1573970400"/>
    <n v="1575525600"/>
    <b v="0"/>
    <b v="0"/>
    <s v="theater/plays"/>
    <n v="68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s v="IT"/>
    <s v="EUR"/>
    <n v="1276578000"/>
    <n v="1279083600"/>
    <b v="0"/>
    <b v="0"/>
    <s v="music/rock"/>
    <n v="73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s v="DK"/>
    <s v="DKK"/>
    <n v="1423720800"/>
    <n v="1424412000"/>
    <b v="0"/>
    <b v="0"/>
    <s v="film &amp; video/documentary"/>
    <n v="62.3"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s v="US"/>
    <s v="USD"/>
    <n v="1401426000"/>
    <n v="1402894800"/>
    <b v="1"/>
    <b v="0"/>
    <s v="technology/wearables"/>
    <n v="67.099999999999994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s v="US"/>
    <s v="USD"/>
    <n v="1433480400"/>
    <n v="1434430800"/>
    <b v="0"/>
    <b v="0"/>
    <s v="theater/plays"/>
    <n v="80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s v="US"/>
    <s v="USD"/>
    <n v="1555563600"/>
    <n v="1557896400"/>
    <b v="0"/>
    <b v="0"/>
    <s v="theater/plays"/>
    <n v="62.2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s v="US"/>
    <s v="USD"/>
    <n v="1295676000"/>
    <n v="1297490400"/>
    <b v="0"/>
    <b v="0"/>
    <s v="theater/plays"/>
    <n v="53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s v="US"/>
    <s v="USD"/>
    <n v="1443848400"/>
    <n v="1447394400"/>
    <b v="0"/>
    <b v="0"/>
    <s v="publishing/nonfiction"/>
    <n v="57.7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s v="GB"/>
    <s v="GBP"/>
    <n v="1457330400"/>
    <n v="1458277200"/>
    <b v="0"/>
    <b v="0"/>
    <s v="music/rock"/>
    <n v="40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s v="US"/>
    <s v="USD"/>
    <n v="1395550800"/>
    <n v="1395723600"/>
    <b v="0"/>
    <b v="0"/>
    <s v="food/food trucks"/>
    <n v="81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s v="US"/>
    <s v="USD"/>
    <n v="1551852000"/>
    <n v="1552197600"/>
    <b v="0"/>
    <b v="1"/>
    <s v="music/jazz"/>
    <n v="35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s v="US"/>
    <s v="USD"/>
    <n v="1547618400"/>
    <n v="1549087200"/>
    <b v="0"/>
    <b v="0"/>
    <s v="film &amp; video/science fiction"/>
    <n v="102.9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s v="US"/>
    <s v="USD"/>
    <n v="1355637600"/>
    <n v="1356847200"/>
    <b v="0"/>
    <b v="0"/>
    <s v="theater/plays"/>
    <n v="28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s v="US"/>
    <s v="USD"/>
    <n v="1374728400"/>
    <n v="1375765200"/>
    <b v="0"/>
    <b v="0"/>
    <s v="theater/plays"/>
    <n v="75.7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s v="US"/>
    <s v="USD"/>
    <n v="1287810000"/>
    <n v="1289800800"/>
    <b v="0"/>
    <b v="0"/>
    <s v="music/electric music"/>
    <n v="45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599999999999994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s v="US"/>
    <s v="USD"/>
    <n v="1484114400"/>
    <n v="1485669600"/>
    <b v="0"/>
    <b v="0"/>
    <s v="theater/plays"/>
    <n v="57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s v="IT"/>
    <s v="EUR"/>
    <n v="1461906000"/>
    <n v="1462770000"/>
    <b v="0"/>
    <b v="0"/>
    <s v="theater/plays"/>
    <n v="85.2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s v="GB"/>
    <s v="GBP"/>
    <n v="1379653200"/>
    <n v="1379739600"/>
    <b v="0"/>
    <b v="1"/>
    <s v="music/indie rock"/>
    <n v="51"/>
    <x v="1"/>
    <s v="indie rock"/>
    <x v="567"/>
    <d v="2013-09-21T05:00:00"/>
  </r>
  <r>
    <n v="617"/>
    <s v="King LLC"/>
    <s v="Multi-channeled local intranet"/>
    <n v="1400"/>
    <n v="3496"/>
    <n v="250"/>
    <x v="1"/>
    <n v="55"/>
    <s v="US"/>
    <s v="USD"/>
    <n v="1401858000"/>
    <n v="1402722000"/>
    <b v="0"/>
    <b v="0"/>
    <s v="theater/plays"/>
    <n v="63.6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s v="US"/>
    <s v="USD"/>
    <n v="1367470800"/>
    <n v="1369285200"/>
    <b v="0"/>
    <b v="0"/>
    <s v="publishing/nonfiction"/>
    <n v="81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s v="US"/>
    <s v="USD"/>
    <n v="1304658000"/>
    <n v="1304744400"/>
    <b v="1"/>
    <b v="1"/>
    <s v="theater/plays"/>
    <n v="86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s v="AU"/>
    <s v="AUD"/>
    <n v="1467954000"/>
    <n v="1468299600"/>
    <b v="0"/>
    <b v="0"/>
    <s v="photography/photography books"/>
    <n v="90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s v="US"/>
    <s v="USD"/>
    <n v="1473742800"/>
    <n v="1474174800"/>
    <b v="0"/>
    <b v="0"/>
    <s v="theater/plays"/>
    <n v="74"/>
    <x v="3"/>
    <s v="plays"/>
    <x v="572"/>
    <d v="2016-09-18T05:00:00"/>
  </r>
  <r>
    <n v="622"/>
    <s v="Smith-Smith"/>
    <s v="Total leadingedge neural-net"/>
    <n v="189000"/>
    <n v="5916"/>
    <n v="3"/>
    <x v="0"/>
    <n v="64"/>
    <s v="US"/>
    <s v="USD"/>
    <n v="1523768400"/>
    <n v="1526014800"/>
    <b v="0"/>
    <b v="0"/>
    <s v="music/indie rock"/>
    <n v="92.4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s v="GB"/>
    <s v="GBP"/>
    <n v="1437022800"/>
    <n v="1437454800"/>
    <b v="0"/>
    <b v="0"/>
    <s v="theater/plays"/>
    <n v="56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s v="US"/>
    <s v="USD"/>
    <n v="1422165600"/>
    <n v="1422684000"/>
    <b v="0"/>
    <b v="0"/>
    <s v="photography/photography books"/>
    <n v="33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s v="US"/>
    <s v="USD"/>
    <n v="1580104800"/>
    <n v="1581314400"/>
    <b v="0"/>
    <b v="0"/>
    <s v="theater/plays"/>
    <n v="93.6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s v="US"/>
    <s v="USD"/>
    <n v="1285650000"/>
    <n v="1286427600"/>
    <b v="0"/>
    <b v="1"/>
    <s v="theater/plays"/>
    <n v="69.900000000000006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s v="GB"/>
    <s v="GBP"/>
    <n v="1276664400"/>
    <n v="1278738000"/>
    <b v="1"/>
    <b v="0"/>
    <s v="food/food trucks"/>
    <n v="72.099999999999994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s v="US"/>
    <s v="USD"/>
    <n v="1286168400"/>
    <n v="1286427600"/>
    <b v="0"/>
    <b v="0"/>
    <s v="music/indie rock"/>
    <n v="30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s v="US"/>
    <s v="USD"/>
    <n v="1467781200"/>
    <n v="1467954000"/>
    <b v="0"/>
    <b v="1"/>
    <s v="theater/plays"/>
    <n v="74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s v="US"/>
    <s v="USD"/>
    <n v="1556686800"/>
    <n v="1557637200"/>
    <b v="0"/>
    <b v="1"/>
    <s v="theater/plays"/>
    <n v="68.7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s v="US"/>
    <s v="USD"/>
    <n v="1553576400"/>
    <n v="1553922000"/>
    <b v="0"/>
    <b v="0"/>
    <s v="theater/plays"/>
    <n v="60"/>
    <x v="3"/>
    <s v="plays"/>
    <x v="581"/>
    <d v="2019-03-30T05:00:00"/>
  </r>
  <r>
    <n v="632"/>
    <s v="Parker PLC"/>
    <s v="Reduced interactive matrix"/>
    <n v="72100"/>
    <n v="30902"/>
    <n v="43"/>
    <x v="2"/>
    <n v="278"/>
    <s v="US"/>
    <s v="USD"/>
    <n v="1414904400"/>
    <n v="1416463200"/>
    <b v="0"/>
    <b v="0"/>
    <s v="theater/plays"/>
    <n v="111.2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s v="US"/>
    <s v="USD"/>
    <n v="1446876000"/>
    <n v="1447221600"/>
    <b v="0"/>
    <b v="0"/>
    <s v="film &amp; video/animation"/>
    <n v="53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s v="US"/>
    <s v="USD"/>
    <n v="1490418000"/>
    <n v="1491627600"/>
    <b v="0"/>
    <b v="0"/>
    <s v="film &amp; video/television"/>
    <n v="56"/>
    <x v="4"/>
    <s v="television"/>
    <x v="583"/>
    <d v="2017-04-08T05:00:00"/>
  </r>
  <r>
    <n v="635"/>
    <s v="Mack Ltd"/>
    <s v="Reactive regional access"/>
    <n v="139000"/>
    <n v="158590"/>
    <n v="114"/>
    <x v="1"/>
    <n v="2266"/>
    <s v="US"/>
    <s v="USD"/>
    <n v="1360389600"/>
    <n v="1363150800"/>
    <b v="0"/>
    <b v="0"/>
    <s v="film &amp; video/television"/>
    <n v="70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s v="DK"/>
    <s v="DKK"/>
    <n v="1326866400"/>
    <n v="1330754400"/>
    <b v="0"/>
    <b v="1"/>
    <s v="film &amp; video/animation"/>
    <n v="49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s v="US"/>
    <s v="USD"/>
    <n v="1479103200"/>
    <n v="1479794400"/>
    <b v="0"/>
    <b v="0"/>
    <s v="theater/plays"/>
    <n v="103.8"/>
    <x v="3"/>
    <s v="plays"/>
    <x v="586"/>
    <d v="2016-11-22T06:00:00"/>
  </r>
  <r>
    <n v="638"/>
    <s v="Weaver Ltd"/>
    <s v="Monitored 24/7 approach"/>
    <n v="81600"/>
    <n v="9318"/>
    <n v="11"/>
    <x v="0"/>
    <n v="94"/>
    <s v="US"/>
    <s v="USD"/>
    <n v="1280206800"/>
    <n v="1281243600"/>
    <b v="0"/>
    <b v="1"/>
    <s v="theater/plays"/>
    <n v="99.1"/>
    <x v="3"/>
    <s v="plays"/>
    <x v="587"/>
    <d v="2010-08-08T05:00:00"/>
  </r>
  <r>
    <n v="639"/>
    <s v="Barnes-Williams"/>
    <s v="Upgradable explicit forecast"/>
    <n v="8600"/>
    <n v="4832"/>
    <n v="56"/>
    <x v="2"/>
    <n v="45"/>
    <s v="US"/>
    <s v="USD"/>
    <n v="1532754000"/>
    <n v="1532754000"/>
    <b v="0"/>
    <b v="1"/>
    <s v="film &amp; video/drama"/>
    <n v="107.4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s v="US"/>
    <s v="USD"/>
    <n v="1453096800"/>
    <n v="1453356000"/>
    <b v="0"/>
    <b v="0"/>
    <s v="theater/plays"/>
    <n v="76.900000000000006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s v="CH"/>
    <s v="CHF"/>
    <n v="1487570400"/>
    <n v="1489986000"/>
    <b v="0"/>
    <b v="0"/>
    <s v="theater/plays"/>
    <n v="58.1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s v="CA"/>
    <s v="CAD"/>
    <n v="1545026400"/>
    <n v="1545804000"/>
    <b v="0"/>
    <b v="0"/>
    <s v="technology/wearables"/>
    <n v="103.7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s v="US"/>
    <s v="USD"/>
    <n v="1488348000"/>
    <n v="1489899600"/>
    <b v="0"/>
    <b v="0"/>
    <s v="theater/plays"/>
    <n v="88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s v="US"/>
    <s v="USD"/>
    <n v="1537938000"/>
    <n v="1539752400"/>
    <b v="0"/>
    <b v="1"/>
    <s v="music/rock"/>
    <n v="38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s v="US"/>
    <s v="USD"/>
    <n v="1363150800"/>
    <n v="1364101200"/>
    <b v="0"/>
    <b v="0"/>
    <s v="games/video games"/>
    <n v="30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s v="US"/>
    <s v="USD"/>
    <n v="1499317200"/>
    <n v="1500872400"/>
    <b v="1"/>
    <b v="0"/>
    <s v="food/food trucks"/>
    <n v="86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s v="CH"/>
    <s v="CHF"/>
    <n v="1287550800"/>
    <n v="1288501200"/>
    <b v="1"/>
    <b v="1"/>
    <s v="theater/plays"/>
    <n v="98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s v="IT"/>
    <s v="EUR"/>
    <n v="1393048800"/>
    <n v="1394344800"/>
    <b v="0"/>
    <b v="0"/>
    <s v="film &amp; video/shorts"/>
    <n v="45"/>
    <x v="4"/>
    <s v="shorts"/>
    <x v="600"/>
    <d v="2014-03-09T06:00:00"/>
  </r>
  <r>
    <n v="652"/>
    <s v="Cisneros Ltd"/>
    <s v="Vision-oriented regional hub"/>
    <n v="10000"/>
    <n v="12684"/>
    <n v="127"/>
    <x v="1"/>
    <n v="409"/>
    <s v="US"/>
    <s v="USD"/>
    <n v="1470373200"/>
    <n v="1474088400"/>
    <b v="0"/>
    <b v="0"/>
    <s v="technology/web"/>
    <n v="31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s v="US"/>
    <s v="USD"/>
    <n v="1460091600"/>
    <n v="1460264400"/>
    <b v="0"/>
    <b v="0"/>
    <s v="technology/web"/>
    <n v="60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s v="US"/>
    <s v="USD"/>
    <n v="1440392400"/>
    <n v="1440824400"/>
    <b v="0"/>
    <b v="0"/>
    <s v="music/metal"/>
    <n v="59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s v="US"/>
    <s v="USD"/>
    <n v="1488434400"/>
    <n v="1489554000"/>
    <b v="1"/>
    <b v="0"/>
    <s v="photography/photography books"/>
    <n v="50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n v="1514872800"/>
    <b v="0"/>
    <b v="0"/>
    <s v="food/food trucks"/>
    <n v="99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s v="US"/>
    <s v="USD"/>
    <n v="1514354400"/>
    <n v="1515736800"/>
    <b v="0"/>
    <b v="0"/>
    <s v="film &amp; video/science fiction"/>
    <n v="58.9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s v="US"/>
    <s v="USD"/>
    <n v="1440910800"/>
    <n v="1442898000"/>
    <b v="0"/>
    <b v="0"/>
    <s v="music/rock"/>
    <n v="81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s v="GB"/>
    <s v="GBP"/>
    <n v="1296108000"/>
    <n v="1296194400"/>
    <b v="0"/>
    <b v="0"/>
    <s v="film &amp; video/documentary"/>
    <n v="76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s v="US"/>
    <s v="USD"/>
    <n v="1440133200"/>
    <n v="1440910800"/>
    <b v="1"/>
    <b v="0"/>
    <s v="theater/plays"/>
    <n v="96.6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s v="DK"/>
    <s v="DKK"/>
    <n v="1332910800"/>
    <n v="1335502800"/>
    <b v="0"/>
    <b v="0"/>
    <s v="music/jazz"/>
    <n v="77"/>
    <x v="1"/>
    <s v="jazz"/>
    <x v="608"/>
    <d v="2012-04-27T05:00:00"/>
  </r>
  <r>
    <n v="662"/>
    <s v="Murphy-Farrell"/>
    <s v="Implemented exuding software"/>
    <n v="9100"/>
    <n v="8906"/>
    <n v="98"/>
    <x v="0"/>
    <n v="131"/>
    <s v="US"/>
    <s v="USD"/>
    <n v="1544335200"/>
    <n v="1544680800"/>
    <b v="0"/>
    <b v="0"/>
    <s v="theater/plays"/>
    <n v="68"/>
    <x v="3"/>
    <s v="plays"/>
    <x v="609"/>
    <d v="2018-12-13T06:00:00"/>
  </r>
  <r>
    <n v="663"/>
    <s v="Everett-Wolfe"/>
    <s v="Total optimizing software"/>
    <n v="10000"/>
    <n v="7724"/>
    <n v="77"/>
    <x v="0"/>
    <n v="87"/>
    <s v="US"/>
    <s v="USD"/>
    <n v="1286427600"/>
    <n v="1288414800"/>
    <b v="0"/>
    <b v="0"/>
    <s v="theater/plays"/>
    <n v="88.8"/>
    <x v="3"/>
    <s v="plays"/>
    <x v="610"/>
    <d v="2010-10-30T05:00:00"/>
  </r>
  <r>
    <n v="664"/>
    <s v="Young PLC"/>
    <s v="Optional maximized attitude"/>
    <n v="79400"/>
    <n v="26571"/>
    <n v="33"/>
    <x v="0"/>
    <n v="1063"/>
    <s v="US"/>
    <s v="USD"/>
    <n v="1329717600"/>
    <n v="1330581600"/>
    <b v="0"/>
    <b v="0"/>
    <s v="music/jazz"/>
    <n v="25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s v="US"/>
    <s v="USD"/>
    <n v="1310187600"/>
    <n v="1311397200"/>
    <b v="0"/>
    <b v="1"/>
    <s v="film &amp; video/documentary"/>
    <n v="44.9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s v="US"/>
    <s v="USD"/>
    <n v="1410325200"/>
    <n v="1411102800"/>
    <b v="0"/>
    <b v="0"/>
    <s v="journalism/audio"/>
    <n v="29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s v="US"/>
    <s v="USD"/>
    <n v="1343797200"/>
    <n v="1344834000"/>
    <b v="0"/>
    <b v="0"/>
    <s v="theater/plays"/>
    <n v="73.599999999999994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s v="IT"/>
    <s v="EUR"/>
    <n v="1498453200"/>
    <n v="1499230800"/>
    <b v="0"/>
    <b v="0"/>
    <s v="theater/plays"/>
    <n v="108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s v="US"/>
    <s v="USD"/>
    <n v="1456380000"/>
    <n v="1457416800"/>
    <b v="0"/>
    <b v="0"/>
    <s v="music/indie rock"/>
    <n v="69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s v="US"/>
    <s v="USD"/>
    <n v="1280552400"/>
    <n v="1280898000"/>
    <b v="0"/>
    <b v="1"/>
    <s v="theater/plays"/>
    <n v="111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s v="AU"/>
    <s v="AUD"/>
    <n v="1521608400"/>
    <n v="1522472400"/>
    <b v="0"/>
    <b v="0"/>
    <s v="theater/plays"/>
    <n v="25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s v="IT"/>
    <s v="EUR"/>
    <n v="1460696400"/>
    <n v="1462510800"/>
    <b v="0"/>
    <b v="0"/>
    <s v="music/indie rock"/>
    <n v="42.2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s v="US"/>
    <s v="USD"/>
    <n v="1313730000"/>
    <n v="1317790800"/>
    <b v="0"/>
    <b v="0"/>
    <s v="photography/photography books"/>
    <n v="47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s v="US"/>
    <s v="USD"/>
    <n v="1568178000"/>
    <n v="1568782800"/>
    <b v="0"/>
    <b v="0"/>
    <s v="journalism/audio"/>
    <n v="36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s v="US"/>
    <s v="USD"/>
    <n v="1348635600"/>
    <n v="1349413200"/>
    <b v="0"/>
    <b v="0"/>
    <s v="photography/photography books"/>
    <n v="101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s v="US"/>
    <s v="USD"/>
    <n v="1468126800"/>
    <n v="1472446800"/>
    <b v="0"/>
    <b v="0"/>
    <s v="publishing/fiction"/>
    <n v="39.9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s v="US"/>
    <s v="USD"/>
    <n v="1547877600"/>
    <n v="1548050400"/>
    <b v="0"/>
    <b v="0"/>
    <s v="film &amp; video/drama"/>
    <n v="83.2"/>
    <x v="4"/>
    <s v="drama"/>
    <x v="35"/>
    <d v="2019-01-21T06:00:00"/>
  </r>
  <r>
    <n v="679"/>
    <s v="Davis Ltd"/>
    <s v="Synchronized motivating solution"/>
    <n v="1400"/>
    <n v="14511"/>
    <n v="1037"/>
    <x v="1"/>
    <n v="363"/>
    <s v="US"/>
    <s v="USD"/>
    <n v="1571374800"/>
    <n v="1571806800"/>
    <b v="0"/>
    <b v="1"/>
    <s v="food/food trucks"/>
    <n v="40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s v="US"/>
    <s v="USD"/>
    <n v="1576303200"/>
    <n v="1576476000"/>
    <b v="0"/>
    <b v="1"/>
    <s v="games/mobile games"/>
    <n v="48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s v="US"/>
    <s v="USD"/>
    <n v="1324447200"/>
    <n v="1324965600"/>
    <b v="0"/>
    <b v="0"/>
    <s v="theater/plays"/>
    <n v="96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s v="US"/>
    <s v="USD"/>
    <n v="1386741600"/>
    <n v="1387519200"/>
    <b v="0"/>
    <b v="0"/>
    <s v="theater/plays"/>
    <n v="78.7"/>
    <x v="3"/>
    <s v="plays"/>
    <x v="626"/>
    <d v="2013-12-20T06:00:00"/>
  </r>
  <r>
    <n v="683"/>
    <s v="Jones PLC"/>
    <s v="Virtual systemic intranet"/>
    <n v="2300"/>
    <n v="8244"/>
    <n v="358"/>
    <x v="1"/>
    <n v="147"/>
    <s v="US"/>
    <s v="USD"/>
    <n v="1537074000"/>
    <n v="1537246800"/>
    <b v="0"/>
    <b v="0"/>
    <s v="theater/plays"/>
    <n v="56.1"/>
    <x v="3"/>
    <s v="plays"/>
    <x v="627"/>
    <d v="2018-09-18T05:00:00"/>
  </r>
  <r>
    <n v="684"/>
    <s v="Gilmore LLC"/>
    <s v="Optimized systemic algorithm"/>
    <n v="1400"/>
    <n v="7600"/>
    <n v="543"/>
    <x v="1"/>
    <n v="110"/>
    <s v="CA"/>
    <s v="CAD"/>
    <n v="1277787600"/>
    <n v="1279515600"/>
    <b v="0"/>
    <b v="0"/>
    <s v="publishing/nonfiction"/>
    <n v="69.099999999999994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s v="CA"/>
    <s v="CAD"/>
    <n v="1440306000"/>
    <n v="1442379600"/>
    <b v="0"/>
    <b v="0"/>
    <s v="theater/plays"/>
    <n v="102.1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s v="US"/>
    <s v="USD"/>
    <n v="1522126800"/>
    <n v="1523077200"/>
    <b v="0"/>
    <b v="0"/>
    <s v="technology/wearables"/>
    <n v="107.3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2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s v="US"/>
    <s v="USD"/>
    <n v="1547100000"/>
    <n v="1548482400"/>
    <b v="0"/>
    <b v="1"/>
    <s v="film &amp; video/television"/>
    <n v="71.099999999999994"/>
    <x v="4"/>
    <s v="television"/>
    <x v="632"/>
    <d v="2019-01-26T06:00:00"/>
  </r>
  <r>
    <n v="689"/>
    <s v="Nguyen Inc"/>
    <s v="Seamless directional capacity"/>
    <n v="7300"/>
    <n v="7348"/>
    <n v="101"/>
    <x v="1"/>
    <n v="69"/>
    <s v="US"/>
    <s v="USD"/>
    <n v="1383022800"/>
    <n v="1384063200"/>
    <b v="0"/>
    <b v="0"/>
    <s v="technology/web"/>
    <n v="106.5"/>
    <x v="2"/>
    <s v="web"/>
    <x v="633"/>
    <d v="2013-11-10T06:00:00"/>
  </r>
  <r>
    <n v="690"/>
    <s v="Walsh-Watts"/>
    <s v="Polarized actuating implementation"/>
    <n v="3600"/>
    <n v="8158"/>
    <n v="227"/>
    <x v="1"/>
    <n v="190"/>
    <s v="US"/>
    <s v="USD"/>
    <n v="1322373600"/>
    <n v="1322892000"/>
    <b v="0"/>
    <b v="1"/>
    <s v="film &amp; video/documentary"/>
    <n v="42.9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s v="US"/>
    <s v="USD"/>
    <n v="1349240400"/>
    <n v="1350709200"/>
    <b v="1"/>
    <b v="1"/>
    <s v="film &amp; video/documentary"/>
    <n v="30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s v="GB"/>
    <s v="GBP"/>
    <n v="1562648400"/>
    <n v="1564203600"/>
    <b v="0"/>
    <b v="0"/>
    <s v="music/rock"/>
    <n v="70.599999999999994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s v="US"/>
    <s v="USD"/>
    <n v="1508216400"/>
    <n v="1509685200"/>
    <b v="0"/>
    <b v="0"/>
    <s v="theater/plays"/>
    <n v="66"/>
    <x v="3"/>
    <s v="plays"/>
    <x v="637"/>
    <d v="2017-11-03T05:00:00"/>
  </r>
  <r>
    <n v="694"/>
    <s v="Mora-Bradley"/>
    <s v="Programmable tangible ability"/>
    <n v="9100"/>
    <n v="7656"/>
    <n v="84"/>
    <x v="0"/>
    <n v="79"/>
    <s v="US"/>
    <s v="USD"/>
    <n v="1511762400"/>
    <n v="1514959200"/>
    <b v="0"/>
    <b v="0"/>
    <s v="theater/plays"/>
    <n v="96.9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s v="IT"/>
    <s v="EUR"/>
    <n v="1447480800"/>
    <n v="1448863200"/>
    <b v="1"/>
    <b v="0"/>
    <s v="music/rock"/>
    <n v="62.9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s v="US"/>
    <s v="USD"/>
    <n v="1429506000"/>
    <n v="1429592400"/>
    <b v="0"/>
    <b v="1"/>
    <s v="theater/plays"/>
    <n v="109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s v="US"/>
    <s v="USD"/>
    <n v="1522472400"/>
    <n v="1522645200"/>
    <b v="0"/>
    <b v="0"/>
    <s v="music/electric music"/>
    <n v="27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s v="CA"/>
    <s v="CAD"/>
    <n v="1322114400"/>
    <n v="1323324000"/>
    <b v="0"/>
    <b v="0"/>
    <s v="technology/wearables"/>
    <n v="65"/>
    <x v="2"/>
    <s v="wearables"/>
    <x v="642"/>
    <d v="2011-12-08T06:00:00"/>
  </r>
  <r>
    <n v="699"/>
    <s v="King Inc"/>
    <s v="Ergonomic dedicated focus group"/>
    <n v="7400"/>
    <n v="6245"/>
    <n v="84"/>
    <x v="0"/>
    <n v="56"/>
    <s v="US"/>
    <s v="USD"/>
    <n v="1561438800"/>
    <n v="1561525200"/>
    <b v="0"/>
    <b v="0"/>
    <s v="film &amp; video/drama"/>
    <n v="111.5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s v="US"/>
    <s v="USD"/>
    <n v="1301202000"/>
    <n v="1301806800"/>
    <b v="1"/>
    <b v="0"/>
    <s v="theater/plays"/>
    <n v="111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s v="US"/>
    <s v="USD"/>
    <n v="1374469200"/>
    <n v="1374901200"/>
    <b v="0"/>
    <b v="0"/>
    <s v="technology/wearables"/>
    <n v="56.7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s v="US"/>
    <s v="USD"/>
    <n v="1334984400"/>
    <n v="1336453200"/>
    <b v="1"/>
    <b v="1"/>
    <s v="publishing/translations"/>
    <n v="97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s v="US"/>
    <s v="USD"/>
    <n v="1467608400"/>
    <n v="1468904400"/>
    <b v="0"/>
    <b v="0"/>
    <s v="film &amp; video/animation"/>
    <n v="92.1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s v="GB"/>
    <s v="GBP"/>
    <n v="1386741600"/>
    <n v="1387087200"/>
    <b v="0"/>
    <b v="0"/>
    <s v="publishing/nonfiction"/>
    <n v="83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s v="AU"/>
    <s v="AUD"/>
    <n v="1546754400"/>
    <n v="1547445600"/>
    <b v="0"/>
    <b v="1"/>
    <s v="technology/web"/>
    <n v="103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s v="US"/>
    <s v="USD"/>
    <n v="1544248800"/>
    <n v="1547359200"/>
    <b v="0"/>
    <b v="0"/>
    <s v="film &amp; video/drama"/>
    <n v="68.900000000000006"/>
    <x v="4"/>
    <s v="drama"/>
    <x v="159"/>
    <d v="2019-01-13T06:00:00"/>
  </r>
  <r>
    <n v="708"/>
    <s v="Ortega LLC"/>
    <s v="Secured bifurcated intranet"/>
    <n v="1700"/>
    <n v="12020"/>
    <n v="707"/>
    <x v="1"/>
    <n v="137"/>
    <s v="CH"/>
    <s v="CHF"/>
    <n v="1495429200"/>
    <n v="1496293200"/>
    <b v="0"/>
    <b v="0"/>
    <s v="theater/plays"/>
    <n v="87.7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s v="IT"/>
    <s v="EUR"/>
    <n v="1334811600"/>
    <n v="1335416400"/>
    <b v="0"/>
    <b v="0"/>
    <s v="theater/plays"/>
    <n v="75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s v="US"/>
    <s v="USD"/>
    <n v="1531544400"/>
    <n v="1532149200"/>
    <b v="0"/>
    <b v="1"/>
    <s v="theater/plays"/>
    <n v="50.9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s v="US"/>
    <s v="USD"/>
    <n v="1467954000"/>
    <n v="1471496400"/>
    <b v="0"/>
    <b v="0"/>
    <s v="theater/plays"/>
    <n v="72.900000000000006"/>
    <x v="3"/>
    <s v="plays"/>
    <x v="571"/>
    <d v="2016-08-18T05:00:00"/>
  </r>
  <r>
    <n v="713"/>
    <s v="Mays LLC"/>
    <s v="Multi-layered global groupware"/>
    <n v="6900"/>
    <n v="11174"/>
    <n v="162"/>
    <x v="1"/>
    <n v="103"/>
    <s v="US"/>
    <s v="USD"/>
    <n v="1471842000"/>
    <n v="1472878800"/>
    <b v="0"/>
    <b v="0"/>
    <s v="publishing/radio &amp; podcasts"/>
    <n v="108.5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s v="US"/>
    <s v="USD"/>
    <n v="1408424400"/>
    <n v="1408510800"/>
    <b v="0"/>
    <b v="0"/>
    <s v="music/rock"/>
    <n v="102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s v="US"/>
    <s v="USD"/>
    <n v="1281157200"/>
    <n v="1281589200"/>
    <b v="0"/>
    <b v="0"/>
    <s v="games/mobile games"/>
    <n v="44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s v="US"/>
    <s v="USD"/>
    <n v="1373432400"/>
    <n v="1375851600"/>
    <b v="0"/>
    <b v="1"/>
    <s v="theater/plays"/>
    <n v="65.900000000000006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s v="US"/>
    <s v="USD"/>
    <n v="1313989200"/>
    <n v="1315803600"/>
    <b v="0"/>
    <b v="0"/>
    <s v="film &amp; video/documentary"/>
    <n v="25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s v="US"/>
    <s v="USD"/>
    <n v="1371445200"/>
    <n v="1373691600"/>
    <b v="0"/>
    <b v="0"/>
    <s v="technology/wearables"/>
    <n v="28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n v="1520402400"/>
    <b v="0"/>
    <b v="1"/>
    <s v="theater/plays"/>
    <n v="84.9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s v="US"/>
    <s v="USD"/>
    <n v="1522818000"/>
    <n v="1523336400"/>
    <b v="0"/>
    <b v="0"/>
    <s v="music/rock"/>
    <n v="90.5"/>
    <x v="1"/>
    <s v="rock"/>
    <x v="657"/>
    <d v="2018-04-10T05:00:00"/>
  </r>
  <r>
    <n v="722"/>
    <s v="Thomas-Simmons"/>
    <s v="Proactive 24hour frame"/>
    <n v="48500"/>
    <n v="75906"/>
    <n v="157"/>
    <x v="1"/>
    <n v="3036"/>
    <s v="US"/>
    <s v="USD"/>
    <n v="1509948000"/>
    <n v="1512280800"/>
    <b v="0"/>
    <b v="0"/>
    <s v="film &amp; video/documentary"/>
    <n v="25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s v="AU"/>
    <s v="AUD"/>
    <n v="1456898400"/>
    <n v="1458709200"/>
    <b v="0"/>
    <b v="0"/>
    <s v="theater/plays"/>
    <n v="92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s v="GB"/>
    <s v="GBP"/>
    <n v="1413954000"/>
    <n v="1414126800"/>
    <b v="0"/>
    <b v="1"/>
    <s v="theater/plays"/>
    <n v="93.1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s v="US"/>
    <s v="USD"/>
    <n v="1416031200"/>
    <n v="1416204000"/>
    <b v="0"/>
    <b v="0"/>
    <s v="games/mobile games"/>
    <n v="61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s v="US"/>
    <s v="USD"/>
    <n v="1287982800"/>
    <n v="1288501200"/>
    <b v="0"/>
    <b v="1"/>
    <s v="theater/plays"/>
    <n v="92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099999999999994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s v="US"/>
    <s v="USD"/>
    <n v="1359957600"/>
    <n v="1360130400"/>
    <b v="0"/>
    <b v="0"/>
    <s v="film &amp; video/drama"/>
    <n v="85.2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s v="CA"/>
    <s v="CAD"/>
    <n v="1432357200"/>
    <n v="1432875600"/>
    <b v="0"/>
    <b v="0"/>
    <s v="technology/wearables"/>
    <n v="111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s v="US"/>
    <s v="USD"/>
    <n v="1500786000"/>
    <n v="1500872400"/>
    <b v="0"/>
    <b v="0"/>
    <s v="technology/web"/>
    <n v="33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s v="US"/>
    <s v="USD"/>
    <n v="1490158800"/>
    <n v="1492146000"/>
    <b v="0"/>
    <b v="1"/>
    <s v="music/rock"/>
    <n v="96"/>
    <x v="1"/>
    <s v="rock"/>
    <x v="666"/>
    <d v="2017-04-14T05:00:00"/>
  </r>
  <r>
    <n v="733"/>
    <s v="Marquez-Kerr"/>
    <s v="Automated hybrid orchestration"/>
    <n v="15800"/>
    <n v="83267"/>
    <n v="527"/>
    <x v="1"/>
    <n v="980"/>
    <s v="US"/>
    <s v="USD"/>
    <n v="1406178000"/>
    <n v="1407301200"/>
    <b v="0"/>
    <b v="0"/>
    <s v="music/metal"/>
    <n v="85"/>
    <x v="1"/>
    <s v="metal"/>
    <x v="43"/>
    <d v="2014-08-06T05:00:00"/>
  </r>
  <r>
    <n v="734"/>
    <s v="Stone PLC"/>
    <s v="Exclusive 5thgeneration leverage"/>
    <n v="4200"/>
    <n v="13404"/>
    <n v="319"/>
    <x v="1"/>
    <n v="536"/>
    <s v="US"/>
    <s v="USD"/>
    <n v="1485583200"/>
    <n v="1486620000"/>
    <b v="0"/>
    <b v="1"/>
    <s v="theater/plays"/>
    <n v="25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s v="US"/>
    <s v="USD"/>
    <n v="1459314000"/>
    <n v="1459918800"/>
    <b v="0"/>
    <b v="0"/>
    <s v="photography/photography books"/>
    <n v="66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s v="US"/>
    <s v="USD"/>
    <n v="1424412000"/>
    <n v="1424757600"/>
    <b v="0"/>
    <b v="0"/>
    <s v="publishing/nonfiction"/>
    <n v="87.3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s v="US"/>
    <s v="USD"/>
    <n v="1478844000"/>
    <n v="1479880800"/>
    <b v="0"/>
    <b v="0"/>
    <s v="music/indie rock"/>
    <n v="27.9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79"/>
    <x v="1"/>
    <n v="130"/>
    <s v="US"/>
    <s v="USD"/>
    <n v="1274590800"/>
    <n v="1274677200"/>
    <b v="0"/>
    <b v="0"/>
    <s v="theater/plays"/>
    <n v="108.8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s v="US"/>
    <s v="USD"/>
    <n v="1263880800"/>
    <n v="1267509600"/>
    <b v="0"/>
    <b v="0"/>
    <s v="music/electric music"/>
    <n v="110.8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s v="US"/>
    <s v="USD"/>
    <n v="1445403600"/>
    <n v="1445922000"/>
    <b v="0"/>
    <b v="1"/>
    <s v="theater/plays"/>
    <n v="29.6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s v="US"/>
    <s v="USD"/>
    <n v="1283403600"/>
    <n v="1284354000"/>
    <b v="0"/>
    <b v="0"/>
    <s v="theater/plays"/>
    <n v="40.1"/>
    <x v="3"/>
    <s v="plays"/>
    <x v="679"/>
    <d v="2010-09-13T05:00:00"/>
  </r>
  <r>
    <n v="748"/>
    <s v="Martinez PLC"/>
    <s v="Cloned actuating architecture"/>
    <n v="194900"/>
    <n v="68137"/>
    <n v="35"/>
    <x v="3"/>
    <n v="614"/>
    <s v="US"/>
    <s v="USD"/>
    <n v="1267423200"/>
    <n v="1269579600"/>
    <b v="0"/>
    <b v="1"/>
    <s v="film &amp; video/animation"/>
    <n v="111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s v="IT"/>
    <s v="EUR"/>
    <n v="1412744400"/>
    <n v="1413781200"/>
    <b v="0"/>
    <b v="1"/>
    <s v="technology/wearables"/>
    <n v="37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s v="US"/>
    <s v="USD"/>
    <n v="1458190800"/>
    <n v="1459486800"/>
    <b v="1"/>
    <b v="1"/>
    <s v="publishing/nonfiction"/>
    <n v="31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s v="US"/>
    <s v="USD"/>
    <n v="1280984400"/>
    <n v="1282539600"/>
    <b v="0"/>
    <b v="1"/>
    <s v="theater/plays"/>
    <n v="47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s v="US"/>
    <s v="USD"/>
    <n v="1274590800"/>
    <n v="1275886800"/>
    <b v="0"/>
    <b v="0"/>
    <s v="photography/photography books"/>
    <n v="88.1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s v="US"/>
    <s v="USD"/>
    <n v="1351400400"/>
    <n v="1355983200"/>
    <b v="0"/>
    <b v="0"/>
    <s v="theater/plays"/>
    <n v="37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s v="DK"/>
    <s v="DKK"/>
    <n v="1514354400"/>
    <n v="1515391200"/>
    <b v="0"/>
    <b v="1"/>
    <s v="theater/plays"/>
    <n v="26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s v="US"/>
    <s v="USD"/>
    <n v="1421733600"/>
    <n v="1422252000"/>
    <b v="0"/>
    <b v="0"/>
    <s v="theater/plays"/>
    <n v="67.8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s v="US"/>
    <s v="USD"/>
    <n v="1305176400"/>
    <n v="1305522000"/>
    <b v="0"/>
    <b v="0"/>
    <s v="film &amp; video/drama"/>
    <n v="50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s v="CA"/>
    <s v="CAD"/>
    <n v="1414126800"/>
    <n v="1414904400"/>
    <b v="0"/>
    <b v="0"/>
    <s v="music/rock"/>
    <n v="110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s v="US"/>
    <s v="USD"/>
    <n v="1517810400"/>
    <n v="1520402400"/>
    <b v="0"/>
    <b v="0"/>
    <s v="music/electric music"/>
    <n v="90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s v="IT"/>
    <s v="EUR"/>
    <n v="1564635600"/>
    <n v="1567141200"/>
    <b v="0"/>
    <b v="1"/>
    <s v="games/video games"/>
    <n v="79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s v="US"/>
    <s v="USD"/>
    <n v="1500699600"/>
    <n v="1501131600"/>
    <b v="0"/>
    <b v="0"/>
    <s v="music/rock"/>
    <n v="86.9"/>
    <x v="1"/>
    <s v="rock"/>
    <x v="691"/>
    <d v="2017-07-27T05:00:00"/>
  </r>
  <r>
    <n v="762"/>
    <s v="Davis Ltd"/>
    <s v="Upgradable uniform service-desk"/>
    <n v="3500"/>
    <n v="6204"/>
    <n v="177"/>
    <x v="1"/>
    <n v="100"/>
    <s v="AU"/>
    <s v="AUD"/>
    <n v="1354082400"/>
    <n v="1355032800"/>
    <b v="0"/>
    <b v="0"/>
    <s v="music/jazz"/>
    <n v="62"/>
    <x v="1"/>
    <s v="jazz"/>
    <x v="692"/>
    <d v="2012-12-09T06:00:00"/>
  </r>
  <r>
    <n v="763"/>
    <s v="Rowland PLC"/>
    <s v="Inverse client-driven product"/>
    <n v="5600"/>
    <n v="6338"/>
    <n v="113"/>
    <x v="1"/>
    <n v="235"/>
    <s v="US"/>
    <s v="USD"/>
    <n v="1336453200"/>
    <n v="1339477200"/>
    <b v="0"/>
    <b v="1"/>
    <s v="theater/plays"/>
    <n v="27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s v="US"/>
    <s v="USD"/>
    <n v="1305262800"/>
    <n v="1305954000"/>
    <b v="0"/>
    <b v="0"/>
    <s v="music/rock"/>
    <n v="54.1"/>
    <x v="1"/>
    <s v="rock"/>
    <x v="694"/>
    <d v="2011-05-21T05:00:00"/>
  </r>
  <r>
    <n v="765"/>
    <s v="Matthews LLC"/>
    <s v="Advanced transitional help-desk"/>
    <n v="3900"/>
    <n v="8125"/>
    <n v="208"/>
    <x v="1"/>
    <n v="198"/>
    <s v="US"/>
    <s v="USD"/>
    <n v="1492232400"/>
    <n v="1494392400"/>
    <b v="1"/>
    <b v="1"/>
    <s v="music/indie rock"/>
    <n v="41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s v="AU"/>
    <s v="AUD"/>
    <n v="1537333200"/>
    <n v="1537419600"/>
    <b v="0"/>
    <b v="0"/>
    <s v="film &amp; video/science fiction"/>
    <n v="55.1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s v="US"/>
    <s v="USD"/>
    <n v="1444107600"/>
    <n v="1447999200"/>
    <b v="0"/>
    <b v="0"/>
    <s v="publishing/translations"/>
    <n v="107.9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00000000000006"/>
    <x v="3"/>
    <s v="plays"/>
    <x v="626"/>
    <d v="2013-12-26T06:00:00"/>
  </r>
  <r>
    <n v="769"/>
    <s v="Johnson-Morales"/>
    <s v="Devolved 24hour forecast"/>
    <n v="125600"/>
    <n v="109106"/>
    <n v="87"/>
    <x v="0"/>
    <n v="3410"/>
    <s v="US"/>
    <s v="USD"/>
    <n v="1376542800"/>
    <n v="1378789200"/>
    <b v="0"/>
    <b v="0"/>
    <s v="games/video games"/>
    <n v="32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s v="IT"/>
    <s v="EUR"/>
    <n v="1397451600"/>
    <n v="1398056400"/>
    <b v="0"/>
    <b v="1"/>
    <s v="theater/plays"/>
    <n v="53.9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s v="US"/>
    <s v="USD"/>
    <n v="1549692000"/>
    <n v="1550037600"/>
    <b v="0"/>
    <b v="0"/>
    <s v="music/indie rock"/>
    <n v="33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s v="US"/>
    <s v="USD"/>
    <n v="1492059600"/>
    <n v="1492923600"/>
    <b v="0"/>
    <b v="0"/>
    <s v="theater/plays"/>
    <n v="43"/>
    <x v="3"/>
    <s v="plays"/>
    <x v="701"/>
    <d v="2017-04-23T05:00:00"/>
  </r>
  <r>
    <n v="774"/>
    <s v="Gonzalez-Snow"/>
    <s v="Polarized user-facing interface"/>
    <n v="5000"/>
    <n v="6775"/>
    <n v="136"/>
    <x v="1"/>
    <n v="78"/>
    <s v="IT"/>
    <s v="EUR"/>
    <n v="1463979600"/>
    <n v="1467522000"/>
    <b v="0"/>
    <b v="0"/>
    <s v="technology/web"/>
    <n v="86.9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66"/>
    <x v="0"/>
    <n v="2201"/>
    <s v="US"/>
    <s v="USD"/>
    <n v="1562216400"/>
    <n v="1563771600"/>
    <b v="0"/>
    <b v="0"/>
    <s v="theater/plays"/>
    <n v="33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s v="US"/>
    <s v="USD"/>
    <n v="1316754000"/>
    <n v="1319259600"/>
    <b v="0"/>
    <b v="0"/>
    <s v="theater/plays"/>
    <n v="68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s v="CH"/>
    <s v="CHF"/>
    <n v="1313211600"/>
    <n v="1313643600"/>
    <b v="0"/>
    <b v="0"/>
    <s v="film &amp; video/animation"/>
    <n v="58.9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s v="US"/>
    <s v="USD"/>
    <n v="1439528400"/>
    <n v="1440306000"/>
    <b v="0"/>
    <b v="1"/>
    <s v="theater/plays"/>
    <n v="105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s v="US"/>
    <s v="USD"/>
    <n v="1469163600"/>
    <n v="1470805200"/>
    <b v="0"/>
    <b v="1"/>
    <s v="film &amp; video/drama"/>
    <n v="33.1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s v="CH"/>
    <s v="CHF"/>
    <n v="1288501200"/>
    <n v="1292911200"/>
    <b v="0"/>
    <b v="0"/>
    <s v="theater/plays"/>
    <n v="78.8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s v="US"/>
    <s v="USD"/>
    <n v="1298959200"/>
    <n v="1301374800"/>
    <b v="0"/>
    <b v="1"/>
    <s v="film &amp; video/animation"/>
    <n v="68.2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s v="US"/>
    <s v="USD"/>
    <n v="1387260000"/>
    <n v="1387864800"/>
    <b v="0"/>
    <b v="0"/>
    <s v="music/rock"/>
    <n v="75.7"/>
    <x v="1"/>
    <s v="rock"/>
    <x v="710"/>
    <d v="2013-12-24T06:00:00"/>
  </r>
  <r>
    <n v="784"/>
    <s v="Byrd Group"/>
    <s v="Profound fault-tolerant model"/>
    <n v="88900"/>
    <n v="102535"/>
    <n v="115"/>
    <x v="1"/>
    <n v="3308"/>
    <s v="US"/>
    <s v="USD"/>
    <n v="1457244000"/>
    <n v="1458190800"/>
    <b v="0"/>
    <b v="0"/>
    <s v="technology/web"/>
    <n v="31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n v="1559278800"/>
    <b v="0"/>
    <b v="1"/>
    <s v="film &amp; video/animation"/>
    <n v="101.9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s v="IT"/>
    <s v="EUR"/>
    <n v="1522126800"/>
    <n v="1522731600"/>
    <b v="0"/>
    <b v="1"/>
    <s v="music/jazz"/>
    <n v="52.9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s v="CA"/>
    <s v="CAD"/>
    <n v="1305954000"/>
    <n v="1306731600"/>
    <b v="0"/>
    <b v="0"/>
    <s v="music/rock"/>
    <n v="71"/>
    <x v="1"/>
    <s v="rock"/>
    <x v="712"/>
    <d v="2011-05-30T05:00:00"/>
  </r>
  <r>
    <n v="788"/>
    <s v="Joyce PLC"/>
    <s v="Synchronized directional capability"/>
    <n v="3600"/>
    <n v="3174"/>
    <n v="88"/>
    <x v="2"/>
    <n v="31"/>
    <s v="US"/>
    <s v="USD"/>
    <n v="1350709200"/>
    <n v="1352527200"/>
    <b v="0"/>
    <b v="0"/>
    <s v="film &amp; video/animation"/>
    <n v="102.4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s v="US"/>
    <s v="USD"/>
    <n v="1401166800"/>
    <n v="1404363600"/>
    <b v="0"/>
    <b v="0"/>
    <s v="theater/plays"/>
    <n v="74.5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s v="US"/>
    <s v="USD"/>
    <n v="1266127200"/>
    <n v="1266645600"/>
    <b v="0"/>
    <b v="0"/>
    <s v="theater/plays"/>
    <n v="51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s v="CH"/>
    <s v="CHF"/>
    <n v="1372136400"/>
    <n v="1372482000"/>
    <b v="0"/>
    <b v="0"/>
    <s v="publishing/nonfiction"/>
    <n v="72.099999999999994"/>
    <x v="5"/>
    <s v="nonfiction"/>
    <x v="448"/>
    <d v="2013-06-29T05:00:00"/>
  </r>
  <r>
    <n v="794"/>
    <s v="Welch Inc"/>
    <s v="Optional optimal website"/>
    <n v="6600"/>
    <n v="8276"/>
    <n v="125"/>
    <x v="1"/>
    <n v="110"/>
    <s v="US"/>
    <s v="USD"/>
    <n v="1513922400"/>
    <n v="1514959200"/>
    <b v="0"/>
    <b v="0"/>
    <s v="music/rock"/>
    <n v="75.2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s v="US"/>
    <s v="USD"/>
    <n v="1477976400"/>
    <n v="1478235600"/>
    <b v="0"/>
    <b v="0"/>
    <s v="film &amp; video/drama"/>
    <n v="33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s v="US"/>
    <s v="USD"/>
    <n v="1407474000"/>
    <n v="1408078800"/>
    <b v="0"/>
    <b v="1"/>
    <s v="games/mobile games"/>
    <n v="54.8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s v="US"/>
    <s v="USD"/>
    <n v="1546149600"/>
    <n v="1548136800"/>
    <b v="0"/>
    <b v="0"/>
    <s v="technology/web"/>
    <n v="45"/>
    <x v="2"/>
    <s v="web"/>
    <x v="720"/>
    <d v="2019-01-22T06:00:00"/>
  </r>
  <r>
    <n v="798"/>
    <s v="Small-Fuentes"/>
    <s v="Seamless maximized product"/>
    <n v="3400"/>
    <n v="6408"/>
    <n v="188"/>
    <x v="1"/>
    <n v="121"/>
    <s v="US"/>
    <s v="USD"/>
    <n v="1338440400"/>
    <n v="1340859600"/>
    <b v="0"/>
    <b v="1"/>
    <s v="theater/plays"/>
    <n v="53"/>
    <x v="3"/>
    <s v="plays"/>
    <x v="721"/>
    <d v="2012-06-28T05:00:00"/>
  </r>
  <r>
    <n v="799"/>
    <s v="Reid-Day"/>
    <s v="Devolved tertiary time-frame"/>
    <n v="84500"/>
    <n v="73522"/>
    <n v="87"/>
    <x v="0"/>
    <n v="1225"/>
    <s v="GB"/>
    <s v="GBP"/>
    <n v="1454133600"/>
    <n v="1454479200"/>
    <b v="0"/>
    <b v="0"/>
    <s v="theater/plays"/>
    <n v="60"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s v="US"/>
    <s v="USD"/>
    <n v="1577772000"/>
    <n v="1579672800"/>
    <b v="0"/>
    <b v="1"/>
    <s v="photography/photography books"/>
    <n v="44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n v="1562389200"/>
    <b v="0"/>
    <b v="0"/>
    <s v="photography/photography books"/>
    <n v="86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s v="US"/>
    <s v="USD"/>
    <n v="1514872800"/>
    <n v="1516600800"/>
    <b v="0"/>
    <b v="0"/>
    <s v="music/rock"/>
    <n v="32.1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s v="AU"/>
    <s v="AUD"/>
    <n v="1416031200"/>
    <n v="1420437600"/>
    <b v="0"/>
    <b v="0"/>
    <s v="film &amp; video/documentary"/>
    <n v="73.599999999999994"/>
    <x v="4"/>
    <s v="documentary"/>
    <x v="660"/>
    <d v="2015-01-05T06:00:00"/>
  </r>
  <r>
    <n v="806"/>
    <s v="Harmon-Madden"/>
    <s v="Adaptive holistic hub"/>
    <n v="700"/>
    <n v="8262"/>
    <n v="1180"/>
    <x v="1"/>
    <n v="76"/>
    <s v="US"/>
    <s v="USD"/>
    <n v="1330927200"/>
    <n v="1332997200"/>
    <b v="0"/>
    <b v="1"/>
    <s v="film &amp; video/drama"/>
    <n v="108.7"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3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s v="US"/>
    <s v="USD"/>
    <n v="1463461200"/>
    <n v="1464930000"/>
    <b v="0"/>
    <b v="0"/>
    <s v="food/food trucks"/>
    <n v="83.3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s v="US"/>
    <s v="USD"/>
    <n v="1511848800"/>
    <n v="1512712800"/>
    <b v="0"/>
    <b v="1"/>
    <s v="theater/plays"/>
    <n v="55.9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s v="US"/>
    <s v="USD"/>
    <n v="1452319200"/>
    <n v="1452492000"/>
    <b v="0"/>
    <b v="1"/>
    <s v="games/video games"/>
    <n v="105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39"/>
    <x v="1"/>
    <n v="68"/>
    <s v="US"/>
    <s v="USD"/>
    <n v="1346043600"/>
    <n v="1346907600"/>
    <b v="0"/>
    <b v="0"/>
    <s v="games/video games"/>
    <n v="112.7"/>
    <x v="6"/>
    <s v="video games"/>
    <x v="732"/>
    <d v="2012-09-06T05:00:00"/>
  </r>
  <r>
    <n v="814"/>
    <s v="Vincent PLC"/>
    <s v="Visionary 24hour analyzer"/>
    <n v="3200"/>
    <n v="2950"/>
    <n v="92"/>
    <x v="0"/>
    <n v="36"/>
    <s v="DK"/>
    <s v="DKK"/>
    <n v="1464325200"/>
    <n v="1464498000"/>
    <b v="0"/>
    <b v="1"/>
    <s v="music/rock"/>
    <n v="81.900000000000006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s v="CA"/>
    <s v="CAD"/>
    <n v="1511935200"/>
    <n v="1514181600"/>
    <b v="0"/>
    <b v="0"/>
    <s v="music/rock"/>
    <n v="64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s v="US"/>
    <s v="USD"/>
    <n v="1392012000"/>
    <n v="1392184800"/>
    <b v="1"/>
    <b v="1"/>
    <s v="theater/plays"/>
    <n v="106.4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s v="IT"/>
    <s v="EUR"/>
    <n v="1556946000"/>
    <n v="1559365200"/>
    <b v="0"/>
    <b v="1"/>
    <s v="publishing/nonfiction"/>
    <n v="76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s v="US"/>
    <s v="USD"/>
    <n v="1548050400"/>
    <n v="1549173600"/>
    <b v="0"/>
    <b v="1"/>
    <s v="theater/plays"/>
    <n v="111.1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s v="US"/>
    <s v="USD"/>
    <n v="1353736800"/>
    <n v="1355032800"/>
    <b v="1"/>
    <b v="0"/>
    <s v="games/video games"/>
    <n v="95.9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s v="GB"/>
    <s v="GBP"/>
    <n v="1532840400"/>
    <n v="1533963600"/>
    <b v="0"/>
    <b v="1"/>
    <s v="music/rock"/>
    <n v="43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s v="US"/>
    <s v="USD"/>
    <n v="1488261600"/>
    <n v="1489381200"/>
    <b v="0"/>
    <b v="0"/>
    <s v="film &amp; video/documentary"/>
    <n v="68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s v="US"/>
    <s v="USD"/>
    <n v="1393567200"/>
    <n v="1395032400"/>
    <b v="0"/>
    <b v="0"/>
    <s v="music/rock"/>
    <n v="90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s v="US"/>
    <s v="USD"/>
    <n v="1410325200"/>
    <n v="1412485200"/>
    <b v="1"/>
    <b v="1"/>
    <s v="music/rock"/>
    <n v="58.1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s v="US"/>
    <s v="USD"/>
    <n v="1276923600"/>
    <n v="1279688400"/>
    <b v="0"/>
    <b v="1"/>
    <s v="publishing/nonfiction"/>
    <n v="84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s v="GB"/>
    <s v="GBP"/>
    <n v="1500958800"/>
    <n v="1501995600"/>
    <b v="0"/>
    <b v="0"/>
    <s v="film &amp; video/shorts"/>
    <n v="88.9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s v="US"/>
    <s v="USD"/>
    <n v="1292220000"/>
    <n v="1294639200"/>
    <b v="0"/>
    <b v="1"/>
    <s v="theater/plays"/>
    <n v="66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n v="1305435600"/>
    <b v="0"/>
    <b v="1"/>
    <s v="film &amp; video/drama"/>
    <n v="74.8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70"/>
    <x v="3"/>
    <s v="plays"/>
    <x v="202"/>
    <d v="2018-09-22T05:00:00"/>
  </r>
  <r>
    <n v="829"/>
    <s v="Baker-Higgins"/>
    <s v="Vision-oriented scalable portal"/>
    <n v="9600"/>
    <n v="4929"/>
    <n v="51"/>
    <x v="0"/>
    <n v="154"/>
    <s v="US"/>
    <s v="USD"/>
    <n v="1433826000"/>
    <n v="1435122000"/>
    <b v="0"/>
    <b v="0"/>
    <s v="theater/plays"/>
    <n v="32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n v="1520056800"/>
    <b v="0"/>
    <b v="0"/>
    <s v="theater/plays"/>
    <n v="64.7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s v="US"/>
    <s v="USD"/>
    <n v="1332738000"/>
    <n v="1335675600"/>
    <b v="0"/>
    <b v="0"/>
    <s v="photography/photography books"/>
    <n v="25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s v="DK"/>
    <s v="DKK"/>
    <n v="1445490000"/>
    <n v="1448431200"/>
    <b v="1"/>
    <b v="0"/>
    <s v="publishing/translations"/>
    <n v="105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s v="DK"/>
    <s v="DKK"/>
    <n v="1297663200"/>
    <n v="1298613600"/>
    <b v="0"/>
    <b v="0"/>
    <s v="publishing/translations"/>
    <n v="65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s v="US"/>
    <s v="USD"/>
    <n v="1371963600"/>
    <n v="1372482000"/>
    <b v="0"/>
    <b v="0"/>
    <s v="theater/plays"/>
    <n v="94.4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s v="US"/>
    <s v="USD"/>
    <n v="1425103200"/>
    <n v="1425621600"/>
    <b v="0"/>
    <b v="0"/>
    <s v="technology/web"/>
    <n v="44"/>
    <x v="2"/>
    <s v="web"/>
    <x v="748"/>
    <d v="2015-03-06T06:00:00"/>
  </r>
  <r>
    <n v="836"/>
    <s v="Macias Inc"/>
    <s v="Optimized didactic intranet"/>
    <n v="8100"/>
    <n v="6086"/>
    <n v="75"/>
    <x v="0"/>
    <n v="94"/>
    <s v="US"/>
    <s v="USD"/>
    <n v="1265349600"/>
    <n v="1266300000"/>
    <b v="0"/>
    <b v="0"/>
    <s v="music/indie rock"/>
    <n v="64.7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s v="US"/>
    <s v="USD"/>
    <n v="1301202000"/>
    <n v="1305867600"/>
    <b v="0"/>
    <b v="0"/>
    <s v="music/jazz"/>
    <n v="84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s v="US"/>
    <s v="USD"/>
    <n v="1538024400"/>
    <n v="1538802000"/>
    <b v="0"/>
    <b v="0"/>
    <s v="theater/plays"/>
    <n v="34.1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s v="US"/>
    <s v="USD"/>
    <n v="1395032400"/>
    <n v="1398920400"/>
    <b v="0"/>
    <b v="1"/>
    <s v="film &amp; video/documentary"/>
    <n v="93.3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s v="US"/>
    <s v="USD"/>
    <n v="1405486800"/>
    <n v="1405659600"/>
    <b v="0"/>
    <b v="1"/>
    <s v="theater/plays"/>
    <n v="33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s v="US"/>
    <s v="USD"/>
    <n v="1455861600"/>
    <n v="1457244000"/>
    <b v="0"/>
    <b v="0"/>
    <s v="technology/web"/>
    <n v="83.8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s v="IT"/>
    <s v="EUR"/>
    <n v="1529038800"/>
    <n v="1529298000"/>
    <b v="0"/>
    <b v="0"/>
    <s v="technology/wearables"/>
    <n v="64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s v="US"/>
    <s v="USD"/>
    <n v="1535259600"/>
    <n v="1535778000"/>
    <b v="0"/>
    <b v="0"/>
    <s v="photography/photography books"/>
    <n v="81.900000000000006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s v="US"/>
    <s v="USD"/>
    <n v="1327212000"/>
    <n v="1327471200"/>
    <b v="0"/>
    <b v="0"/>
    <s v="film &amp; video/documentary"/>
    <n v="93.1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s v="GB"/>
    <s v="GBP"/>
    <n v="1526360400"/>
    <n v="1529557200"/>
    <b v="0"/>
    <b v="0"/>
    <s v="technology/web"/>
    <n v="102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s v="US"/>
    <s v="USD"/>
    <n v="1532149200"/>
    <n v="1535259600"/>
    <b v="1"/>
    <b v="1"/>
    <s v="technology/web"/>
    <n v="105.9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s v="US"/>
    <s v="USD"/>
    <n v="1515304800"/>
    <n v="1515564000"/>
    <b v="0"/>
    <b v="0"/>
    <s v="food/food trucks"/>
    <n v="101.6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s v="US"/>
    <s v="USD"/>
    <n v="1276318800"/>
    <n v="1277096400"/>
    <b v="0"/>
    <b v="0"/>
    <s v="film &amp; video/drama"/>
    <n v="63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s v="US"/>
    <s v="USD"/>
    <n v="1328767200"/>
    <n v="1329026400"/>
    <b v="0"/>
    <b v="1"/>
    <s v="music/indie rock"/>
    <n v="29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s v="US"/>
    <s v="USD"/>
    <n v="1335934800"/>
    <n v="1338786000"/>
    <b v="0"/>
    <b v="0"/>
    <s v="music/electric music"/>
    <n v="77.900000000000006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s v="US"/>
    <s v="USD"/>
    <n v="1310792400"/>
    <n v="1311656400"/>
    <b v="0"/>
    <b v="1"/>
    <s v="games/video games"/>
    <n v="80.8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s v="CA"/>
    <s v="CAD"/>
    <n v="1308546000"/>
    <n v="1308978000"/>
    <b v="0"/>
    <b v="1"/>
    <s v="music/indie rock"/>
    <n v="76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s v="CA"/>
    <s v="CAD"/>
    <n v="1574056800"/>
    <n v="1576389600"/>
    <b v="0"/>
    <b v="0"/>
    <s v="publishing/fiction"/>
    <n v="73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57"/>
    <x v="1"/>
    <n v="158"/>
    <s v="US"/>
    <s v="USD"/>
    <n v="1335243600"/>
    <n v="1336712400"/>
    <b v="0"/>
    <b v="0"/>
    <s v="food/food trucks"/>
    <n v="54.2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s v="CH"/>
    <s v="CHF"/>
    <n v="1328421600"/>
    <n v="1330408800"/>
    <b v="1"/>
    <b v="0"/>
    <s v="film &amp; video/shorts"/>
    <n v="32.9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s v="US"/>
    <s v="USD"/>
    <n v="1524286800"/>
    <n v="1524891600"/>
    <b v="1"/>
    <b v="0"/>
    <s v="food/food trucks"/>
    <n v="79.400000000000006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s v="US"/>
    <s v="USD"/>
    <n v="1362117600"/>
    <n v="1363669200"/>
    <b v="0"/>
    <b v="1"/>
    <s v="theater/plays"/>
    <n v="41.2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s v="US"/>
    <s v="USD"/>
    <n v="1550556000"/>
    <n v="1551420000"/>
    <b v="0"/>
    <b v="1"/>
    <s v="technology/wearables"/>
    <n v="77.400000000000006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s v="US"/>
    <s v="USD"/>
    <n v="1269147600"/>
    <n v="1269838800"/>
    <b v="0"/>
    <b v="0"/>
    <s v="theater/plays"/>
    <n v="57.2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s v="US"/>
    <s v="USD"/>
    <n v="1312174800"/>
    <n v="1312520400"/>
    <b v="0"/>
    <b v="0"/>
    <s v="theater/plays"/>
    <n v="77.2"/>
    <x v="3"/>
    <s v="plays"/>
    <x v="773"/>
    <d v="2011-08-05T05:00:00"/>
  </r>
  <r>
    <n v="863"/>
    <s v="Davis-Johnson"/>
    <s v="Automated reciprocal protocol"/>
    <n v="1400"/>
    <n v="5415"/>
    <n v="387"/>
    <x v="1"/>
    <n v="217"/>
    <s v="US"/>
    <s v="USD"/>
    <n v="1434517200"/>
    <n v="1436504400"/>
    <b v="0"/>
    <b v="1"/>
    <s v="film &amp; video/television"/>
    <n v="25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s v="US"/>
    <s v="USD"/>
    <n v="1471582800"/>
    <n v="1472014800"/>
    <b v="0"/>
    <b v="0"/>
    <s v="film &amp; video/shorts"/>
    <n v="97.2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s v="US"/>
    <s v="USD"/>
    <n v="1410757200"/>
    <n v="1411534800"/>
    <b v="0"/>
    <b v="0"/>
    <s v="theater/plays"/>
    <n v="46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s v="US"/>
    <s v="USD"/>
    <n v="1304830800"/>
    <n v="1304917200"/>
    <b v="0"/>
    <b v="0"/>
    <s v="photography/photography books"/>
    <n v="88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s v="US"/>
    <s v="USD"/>
    <n v="1539061200"/>
    <n v="1539579600"/>
    <b v="0"/>
    <b v="0"/>
    <s v="food/food trucks"/>
    <n v="26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s v="US"/>
    <s v="USD"/>
    <n v="1381554000"/>
    <n v="1382504400"/>
    <b v="0"/>
    <b v="0"/>
    <s v="theater/plays"/>
    <n v="102.7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s v="US"/>
    <s v="USD"/>
    <n v="1277096400"/>
    <n v="1278306000"/>
    <b v="0"/>
    <b v="0"/>
    <s v="film &amp; video/drama"/>
    <n v="73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s v="US"/>
    <s v="USD"/>
    <n v="1440392400"/>
    <n v="1442552400"/>
    <b v="0"/>
    <b v="0"/>
    <s v="theater/plays"/>
    <n v="57.2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s v="US"/>
    <s v="USD"/>
    <n v="1509512400"/>
    <n v="1511071200"/>
    <b v="0"/>
    <b v="1"/>
    <s v="theater/plays"/>
    <n v="84"/>
    <x v="3"/>
    <s v="plays"/>
    <x v="535"/>
    <d v="2017-11-19T06:00:00"/>
  </r>
  <r>
    <n v="872"/>
    <s v="Davis LLC"/>
    <s v="Compatible logistical paradigm"/>
    <n v="4700"/>
    <n v="7992"/>
    <n v="170"/>
    <x v="1"/>
    <n v="81"/>
    <s v="AU"/>
    <s v="AUD"/>
    <n v="1535950800"/>
    <n v="1536382800"/>
    <b v="0"/>
    <b v="0"/>
    <s v="film &amp; video/science fiction"/>
    <n v="98.7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s v="US"/>
    <s v="USD"/>
    <n v="1389160800"/>
    <n v="1389592800"/>
    <b v="0"/>
    <b v="0"/>
    <s v="photography/photography books"/>
    <n v="42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s v="US"/>
    <s v="USD"/>
    <n v="1271998800"/>
    <n v="1275282000"/>
    <b v="0"/>
    <b v="1"/>
    <s v="photography/photography books"/>
    <n v="32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s v="US"/>
    <s v="USD"/>
    <n v="1294898400"/>
    <n v="1294984800"/>
    <b v="0"/>
    <b v="0"/>
    <s v="music/rock"/>
    <n v="81.599999999999994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s v="CA"/>
    <s v="CAD"/>
    <n v="1559970000"/>
    <n v="1562043600"/>
    <b v="0"/>
    <b v="0"/>
    <s v="photography/photography books"/>
    <n v="37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s v="US"/>
    <s v="USD"/>
    <n v="1469509200"/>
    <n v="1469595600"/>
    <b v="0"/>
    <b v="0"/>
    <s v="food/food trucks"/>
    <n v="103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s v="IT"/>
    <s v="EUR"/>
    <n v="1579068000"/>
    <n v="1581141600"/>
    <b v="0"/>
    <b v="0"/>
    <s v="music/metal"/>
    <n v="84.3"/>
    <x v="1"/>
    <s v="metal"/>
    <x v="786"/>
    <d v="2020-02-08T06:00:00"/>
  </r>
  <r>
    <n v="879"/>
    <s v="Ortiz Inc"/>
    <s v="Stand-alone incremental parallelism"/>
    <n v="1000"/>
    <n v="5438"/>
    <n v="544"/>
    <x v="1"/>
    <n v="53"/>
    <s v="US"/>
    <s v="USD"/>
    <n v="1487743200"/>
    <n v="1488520800"/>
    <b v="0"/>
    <b v="0"/>
    <s v="publishing/nonfiction"/>
    <n v="102.6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s v="US"/>
    <s v="USD"/>
    <n v="1563685200"/>
    <n v="1563858000"/>
    <b v="0"/>
    <b v="0"/>
    <s v="music/electric music"/>
    <n v="80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s v="US"/>
    <s v="USD"/>
    <n v="1436418000"/>
    <n v="1438923600"/>
    <b v="0"/>
    <b v="1"/>
    <s v="theater/plays"/>
    <n v="70.099999999999994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s v="US"/>
    <s v="USD"/>
    <n v="1274763600"/>
    <n v="1277874000"/>
    <b v="0"/>
    <b v="0"/>
    <s v="film &amp; video/shorts"/>
    <n v="41.9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s v="US"/>
    <s v="USD"/>
    <n v="1399179600"/>
    <n v="1399352400"/>
    <b v="0"/>
    <b v="1"/>
    <s v="theater/plays"/>
    <n v="58"/>
    <x v="3"/>
    <s v="plays"/>
    <x v="791"/>
    <d v="2014-05-06T05:00:00"/>
  </r>
  <r>
    <n v="885"/>
    <s v="Lynch Ltd"/>
    <s v="Virtual analyzing collaboration"/>
    <n v="1800"/>
    <n v="2129"/>
    <n v="118"/>
    <x v="1"/>
    <n v="52"/>
    <s v="US"/>
    <s v="USD"/>
    <n v="1275800400"/>
    <n v="1279083600"/>
    <b v="0"/>
    <b v="0"/>
    <s v="theater/plays"/>
    <n v="40.9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s v="US"/>
    <s v="USD"/>
    <n v="1282798800"/>
    <n v="1284354000"/>
    <b v="0"/>
    <b v="0"/>
    <s v="music/indie rock"/>
    <n v="70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s v="US"/>
    <s v="USD"/>
    <n v="1437109200"/>
    <n v="1441170000"/>
    <b v="0"/>
    <b v="1"/>
    <s v="theater/plays"/>
    <n v="73.8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s v="US"/>
    <s v="USD"/>
    <n v="1491886800"/>
    <n v="1493528400"/>
    <b v="0"/>
    <b v="0"/>
    <s v="theater/plays"/>
    <n v="42"/>
    <x v="3"/>
    <s v="plays"/>
    <x v="795"/>
    <d v="2017-04-30T05:00:00"/>
  </r>
  <r>
    <n v="889"/>
    <s v="Santos Group"/>
    <s v="Secured dynamic capacity"/>
    <n v="5600"/>
    <n v="9508"/>
    <n v="170"/>
    <x v="1"/>
    <n v="122"/>
    <s v="US"/>
    <s v="USD"/>
    <n v="1394600400"/>
    <n v="1395205200"/>
    <b v="0"/>
    <b v="1"/>
    <s v="music/electric music"/>
    <n v="77.900000000000006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s v="US"/>
    <s v="USD"/>
    <n v="1561352400"/>
    <n v="1561438800"/>
    <b v="0"/>
    <b v="0"/>
    <s v="music/indie rock"/>
    <n v="106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s v="CA"/>
    <s v="CAD"/>
    <n v="1322892000"/>
    <n v="1326693600"/>
    <b v="0"/>
    <b v="0"/>
    <s v="film &amp; video/documentary"/>
    <n v="47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s v="US"/>
    <s v="USD"/>
    <n v="1274418000"/>
    <n v="1277960400"/>
    <b v="0"/>
    <b v="0"/>
    <s v="publishing/translations"/>
    <n v="76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s v="IT"/>
    <s v="EUR"/>
    <n v="1434344400"/>
    <n v="1434690000"/>
    <b v="0"/>
    <b v="1"/>
    <s v="film &amp; video/documentary"/>
    <n v="54.1"/>
    <x v="4"/>
    <s v="documentary"/>
    <x v="800"/>
    <d v="2015-06-19T05:00:00"/>
  </r>
  <r>
    <n v="894"/>
    <s v="Barrett Inc"/>
    <s v="Organic cohesive neural-net"/>
    <n v="1700"/>
    <n v="3208"/>
    <n v="189"/>
    <x v="1"/>
    <n v="56"/>
    <s v="GB"/>
    <s v="GBP"/>
    <n v="1373518800"/>
    <n v="1376110800"/>
    <b v="0"/>
    <b v="1"/>
    <s v="film &amp; video/television"/>
    <n v="57.3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s v="US"/>
    <s v="USD"/>
    <n v="1517637600"/>
    <n v="1518415200"/>
    <b v="0"/>
    <b v="0"/>
    <s v="theater/plays"/>
    <n v="103.8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s v="AU"/>
    <s v="AUD"/>
    <n v="1310619600"/>
    <n v="1310878800"/>
    <b v="0"/>
    <b v="1"/>
    <s v="food/food trucks"/>
    <n v="105"/>
    <x v="0"/>
    <s v="food trucks"/>
    <x v="803"/>
    <d v="2011-07-17T05:00:00"/>
  </r>
  <r>
    <n v="897"/>
    <s v="Berry-Cannon"/>
    <s v="Organized discrete encoding"/>
    <n v="8800"/>
    <n v="2437"/>
    <n v="28"/>
    <x v="0"/>
    <n v="27"/>
    <s v="US"/>
    <s v="USD"/>
    <n v="1556427600"/>
    <n v="1556600400"/>
    <b v="0"/>
    <b v="0"/>
    <s v="theater/plays"/>
    <n v="90.3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s v="US"/>
    <s v="USD"/>
    <n v="1576476000"/>
    <n v="1576994400"/>
    <b v="0"/>
    <b v="0"/>
    <s v="film &amp; video/documentary"/>
    <n v="77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s v="CH"/>
    <s v="CHF"/>
    <n v="1381122000"/>
    <n v="1382677200"/>
    <b v="0"/>
    <b v="0"/>
    <s v="music/jazz"/>
    <n v="102.6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56"/>
    <x v="1"/>
    <n v="159"/>
    <s v="US"/>
    <s v="USD"/>
    <n v="1531803600"/>
    <n v="1534654800"/>
    <b v="0"/>
    <b v="1"/>
    <s v="music/rock"/>
    <n v="55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s v="US"/>
    <s v="USD"/>
    <n v="1454133600"/>
    <n v="1457762400"/>
    <b v="0"/>
    <b v="0"/>
    <s v="technology/web"/>
    <n v="32.1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s v="US"/>
    <s v="USD"/>
    <n v="1336194000"/>
    <n v="1337490000"/>
    <b v="0"/>
    <b v="1"/>
    <s v="publishing/nonfiction"/>
    <n v="50.6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s v="US"/>
    <s v="USD"/>
    <n v="1349326800"/>
    <n v="1349672400"/>
    <b v="0"/>
    <b v="0"/>
    <s v="publishing/radio &amp; podcasts"/>
    <n v="49.7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s v="US"/>
    <s v="USD"/>
    <n v="1379566800"/>
    <n v="1379826000"/>
    <b v="0"/>
    <b v="0"/>
    <s v="theater/plays"/>
    <n v="54.9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s v="US"/>
    <s v="USD"/>
    <n v="1494651600"/>
    <n v="1497762000"/>
    <b v="1"/>
    <b v="1"/>
    <s v="film &amp; video/documentary"/>
    <n v="46.9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s v="US"/>
    <s v="USD"/>
    <n v="1303880400"/>
    <n v="1304485200"/>
    <b v="0"/>
    <b v="0"/>
    <s v="theater/plays"/>
    <n v="45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s v="US"/>
    <s v="USD"/>
    <n v="1335934800"/>
    <n v="1336885200"/>
    <b v="0"/>
    <b v="0"/>
    <s v="games/video games"/>
    <n v="31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s v="CA"/>
    <s v="CAD"/>
    <n v="1528088400"/>
    <n v="1530421200"/>
    <b v="0"/>
    <b v="1"/>
    <s v="theater/plays"/>
    <n v="107.8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s v="US"/>
    <s v="USD"/>
    <n v="1421906400"/>
    <n v="1421992800"/>
    <b v="0"/>
    <b v="0"/>
    <s v="theater/plays"/>
    <n v="102.1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s v="US"/>
    <s v="USD"/>
    <n v="1568005200"/>
    <n v="1568178000"/>
    <b v="1"/>
    <b v="0"/>
    <s v="technology/web"/>
    <n v="25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00000000000006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s v="AU"/>
    <s v="AUD"/>
    <n v="1557637200"/>
    <n v="1558760400"/>
    <b v="0"/>
    <b v="0"/>
    <s v="film &amp; video/drama"/>
    <n v="67.900000000000006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s v="GB"/>
    <s v="GBP"/>
    <n v="1375592400"/>
    <n v="1376629200"/>
    <b v="0"/>
    <b v="0"/>
    <s v="theater/plays"/>
    <n v="26.1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s v="GB"/>
    <s v="GBP"/>
    <n v="1503982800"/>
    <n v="1504760400"/>
    <b v="0"/>
    <b v="0"/>
    <s v="film &amp; video/television"/>
    <n v="105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s v="US"/>
    <s v="USD"/>
    <n v="1418882400"/>
    <n v="1419660000"/>
    <b v="0"/>
    <b v="0"/>
    <s v="photography/photography books"/>
    <n v="25.8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s v="GB"/>
    <s v="GBP"/>
    <n v="1309237200"/>
    <n v="1311310800"/>
    <b v="0"/>
    <b v="1"/>
    <s v="film &amp; video/shorts"/>
    <n v="77.7"/>
    <x v="4"/>
    <s v="shorts"/>
    <x v="816"/>
    <d v="2011-07-22T05:00:00"/>
  </r>
  <r>
    <n v="918"/>
    <s v="Jones-Gonzalez"/>
    <s v="Seamless dynamic website"/>
    <n v="3800"/>
    <n v="9021"/>
    <n v="237"/>
    <x v="1"/>
    <n v="156"/>
    <s v="CH"/>
    <s v="CHF"/>
    <n v="1343365200"/>
    <n v="1344315600"/>
    <b v="0"/>
    <b v="0"/>
    <s v="publishing/radio &amp; podcasts"/>
    <n v="57.8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s v="AU"/>
    <s v="AUD"/>
    <n v="1507957200"/>
    <n v="1510725600"/>
    <b v="0"/>
    <b v="1"/>
    <s v="theater/plays"/>
    <n v="93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s v="US"/>
    <s v="USD"/>
    <n v="1549519200"/>
    <n v="1551247200"/>
    <b v="1"/>
    <b v="0"/>
    <s v="film &amp; video/animation"/>
    <n v="37.9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s v="US"/>
    <s v="USD"/>
    <n v="1329026400"/>
    <n v="1330236000"/>
    <b v="0"/>
    <b v="0"/>
    <s v="technology/web"/>
    <n v="31.8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s v="IT"/>
    <s v="EUR"/>
    <n v="1572498000"/>
    <n v="1573452000"/>
    <b v="0"/>
    <b v="0"/>
    <s v="theater/plays"/>
    <n v="84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s v="US"/>
    <s v="USD"/>
    <n v="1506056400"/>
    <n v="1507093200"/>
    <b v="0"/>
    <b v="0"/>
    <s v="theater/plays"/>
    <n v="103.4"/>
    <x v="3"/>
    <s v="plays"/>
    <x v="821"/>
    <d v="2017-10-04T05:00:00"/>
  </r>
  <r>
    <n v="926"/>
    <s v="Brown-Oliver"/>
    <s v="Synchronized cohesive encoding"/>
    <n v="8700"/>
    <n v="1577"/>
    <n v="18"/>
    <x v="0"/>
    <n v="15"/>
    <s v="US"/>
    <s v="USD"/>
    <n v="1463029200"/>
    <n v="1463374800"/>
    <b v="0"/>
    <b v="0"/>
    <s v="food/food trucks"/>
    <n v="105.1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s v="US"/>
    <s v="USD"/>
    <n v="1342069200"/>
    <n v="1344574800"/>
    <b v="0"/>
    <b v="0"/>
    <s v="theater/plays"/>
    <n v="89.2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s v="IT"/>
    <s v="EUR"/>
    <n v="1388296800"/>
    <n v="1389074400"/>
    <b v="0"/>
    <b v="0"/>
    <s v="technology/web"/>
    <n v="52"/>
    <x v="2"/>
    <s v="web"/>
    <x v="823"/>
    <d v="2014-01-07T06:00:00"/>
  </r>
  <r>
    <n v="929"/>
    <s v="Turner-Terrell"/>
    <s v="Polarized tertiary function"/>
    <n v="5500"/>
    <n v="11952"/>
    <n v="217"/>
    <x v="1"/>
    <n v="184"/>
    <s v="GB"/>
    <s v="GBP"/>
    <n v="1493787600"/>
    <n v="1494997200"/>
    <b v="0"/>
    <b v="0"/>
    <s v="theater/plays"/>
    <n v="65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s v="US"/>
    <s v="USD"/>
    <n v="1424844000"/>
    <n v="1425448800"/>
    <b v="0"/>
    <b v="1"/>
    <s v="theater/plays"/>
    <n v="46.2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s v="US"/>
    <s v="USD"/>
    <n v="1403931600"/>
    <n v="1404104400"/>
    <b v="0"/>
    <b v="1"/>
    <s v="theater/plays"/>
    <n v="51.2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s v="US"/>
    <s v="USD"/>
    <n v="1394514000"/>
    <n v="1394773200"/>
    <b v="0"/>
    <b v="0"/>
    <s v="music/rock"/>
    <n v="33.9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s v="US"/>
    <s v="USD"/>
    <n v="1365397200"/>
    <n v="1366520400"/>
    <b v="0"/>
    <b v="0"/>
    <s v="theater/plays"/>
    <n v="92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s v="US"/>
    <s v="USD"/>
    <n v="1456120800"/>
    <n v="1456639200"/>
    <b v="0"/>
    <b v="0"/>
    <s v="theater/plays"/>
    <n v="107.4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s v="US"/>
    <s v="USD"/>
    <n v="1437714000"/>
    <n v="1438318800"/>
    <b v="0"/>
    <b v="0"/>
    <s v="theater/plays"/>
    <n v="75.8"/>
    <x v="3"/>
    <s v="plays"/>
    <x v="830"/>
    <d v="2015-07-31T05:00:00"/>
  </r>
  <r>
    <n v="936"/>
    <s v="Brown Ltd"/>
    <s v="Enhanced composite contingency"/>
    <n v="103200"/>
    <n v="1690"/>
    <n v="2"/>
    <x v="0"/>
    <n v="21"/>
    <s v="US"/>
    <s v="USD"/>
    <n v="1563771600"/>
    <n v="1564030800"/>
    <b v="1"/>
    <b v="0"/>
    <s v="theater/plays"/>
    <n v="80.5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s v="US"/>
    <s v="USD"/>
    <n v="1448517600"/>
    <n v="1449295200"/>
    <b v="0"/>
    <b v="0"/>
    <s v="film &amp; video/documentary"/>
    <n v="87"/>
    <x v="4"/>
    <s v="documentary"/>
    <x v="832"/>
    <d v="2015-12-05T06:00:00"/>
  </r>
  <r>
    <n v="938"/>
    <s v="Allen Inc"/>
    <s v="Total dedicated benchmark"/>
    <n v="9200"/>
    <n v="10093"/>
    <n v="110"/>
    <x v="1"/>
    <n v="96"/>
    <s v="US"/>
    <s v="USD"/>
    <n v="1528779600"/>
    <n v="1531890000"/>
    <b v="0"/>
    <b v="1"/>
    <s v="publishing/fiction"/>
    <n v="105.1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n v="1306213200"/>
    <b v="0"/>
    <b v="1"/>
    <s v="games/video games"/>
    <n v="57.3"/>
    <x v="6"/>
    <s v="video games"/>
    <x v="834"/>
    <d v="2011-05-24T05:00:00"/>
  </r>
  <r>
    <n v="940"/>
    <s v="Wiggins Ltd"/>
    <s v="Upgradable analyzing core"/>
    <n v="9900"/>
    <n v="6161"/>
    <n v="62"/>
    <x v="2"/>
    <n v="66"/>
    <s v="CA"/>
    <s v="CAD"/>
    <n v="1354341600"/>
    <n v="1356242400"/>
    <b v="0"/>
    <b v="0"/>
    <s v="technology/web"/>
    <n v="93.3"/>
    <x v="2"/>
    <s v="web"/>
    <x v="835"/>
    <d v="2012-12-23T06:00:00"/>
  </r>
  <r>
    <n v="941"/>
    <s v="Luna-Horne"/>
    <s v="Profound exuding pricing structure"/>
    <n v="43000"/>
    <n v="5615"/>
    <n v="13"/>
    <x v="0"/>
    <n v="78"/>
    <s v="US"/>
    <s v="USD"/>
    <n v="1294552800"/>
    <n v="1297576800"/>
    <b v="1"/>
    <b v="0"/>
    <s v="theater/plays"/>
    <n v="72"/>
    <x v="3"/>
    <s v="plays"/>
    <x v="836"/>
    <d v="2011-02-13T06:00:00"/>
  </r>
  <r>
    <n v="942"/>
    <s v="Allen Inc"/>
    <s v="Horizontal optimizing model"/>
    <n v="9600"/>
    <n v="6205"/>
    <n v="65"/>
    <x v="0"/>
    <n v="67"/>
    <s v="AU"/>
    <s v="AUD"/>
    <n v="1295935200"/>
    <n v="1296194400"/>
    <b v="0"/>
    <b v="0"/>
    <s v="theater/plays"/>
    <n v="92.6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s v="US"/>
    <s v="USD"/>
    <n v="1411534800"/>
    <n v="1414558800"/>
    <b v="0"/>
    <b v="0"/>
    <s v="food/food trucks"/>
    <n v="105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s v="AU"/>
    <s v="AUD"/>
    <n v="1486706400"/>
    <n v="1488348000"/>
    <b v="0"/>
    <b v="0"/>
    <s v="photography/photography books"/>
    <n v="31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s v="US"/>
    <s v="USD"/>
    <n v="1333602000"/>
    <n v="1334898000"/>
    <b v="1"/>
    <b v="0"/>
    <s v="photography/photography books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s v="US"/>
    <s v="USD"/>
    <n v="1308200400"/>
    <n v="1308373200"/>
    <b v="0"/>
    <b v="0"/>
    <s v="theater/plays"/>
    <n v="84.2"/>
    <x v="3"/>
    <s v="plays"/>
    <x v="839"/>
    <d v="2011-06-18T05:00:00"/>
  </r>
  <r>
    <n v="947"/>
    <s v="Smith-Powell"/>
    <s v="Upgradable clear-thinking hardware"/>
    <n v="3600"/>
    <n v="961"/>
    <n v="27"/>
    <x v="0"/>
    <n v="13"/>
    <s v="US"/>
    <s v="USD"/>
    <n v="1411707600"/>
    <n v="1412312400"/>
    <b v="0"/>
    <b v="0"/>
    <s v="theater/plays"/>
    <n v="73.900000000000006"/>
    <x v="3"/>
    <s v="plays"/>
    <x v="840"/>
    <d v="2014-10-03T05:00:00"/>
  </r>
  <r>
    <n v="948"/>
    <s v="Smith-Hill"/>
    <s v="Integrated holistic paradigm"/>
    <n v="9400"/>
    <n v="5918"/>
    <n v="63"/>
    <x v="3"/>
    <n v="160"/>
    <s v="US"/>
    <s v="USD"/>
    <n v="1418364000"/>
    <n v="1419228000"/>
    <b v="1"/>
    <b v="1"/>
    <s v="film &amp; video/documentary"/>
    <n v="37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s v="US"/>
    <s v="USD"/>
    <n v="1429333200"/>
    <n v="1430974800"/>
    <b v="0"/>
    <b v="0"/>
    <s v="technology/web"/>
    <n v="46.9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s v="US"/>
    <s v="USD"/>
    <n v="1482732000"/>
    <n v="1482818400"/>
    <b v="0"/>
    <b v="1"/>
    <s v="music/rock"/>
    <n v="102"/>
    <x v="1"/>
    <s v="rock"/>
    <x v="844"/>
    <d v="2016-12-27T06:00:00"/>
  </r>
  <r>
    <n v="952"/>
    <s v="Cummings-Hayes"/>
    <s v="Virtual multi-tasking core"/>
    <n v="145500"/>
    <n v="101987"/>
    <n v="70"/>
    <x v="3"/>
    <n v="2266"/>
    <s v="US"/>
    <s v="USD"/>
    <n v="1470718800"/>
    <n v="1471928400"/>
    <b v="0"/>
    <b v="0"/>
    <s v="film &amp; video/documentary"/>
    <n v="4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3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s v="AU"/>
    <s v="AUD"/>
    <n v="1348290000"/>
    <n v="1350363600"/>
    <b v="0"/>
    <b v="0"/>
    <s v="technology/web"/>
    <n v="101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s v="US"/>
    <s v="USD"/>
    <n v="1450764000"/>
    <n v="1451109600"/>
    <b v="0"/>
    <b v="0"/>
    <s v="film &amp; video/science fiction"/>
    <n v="43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s v="US"/>
    <s v="USD"/>
    <n v="1329372000"/>
    <n v="1329631200"/>
    <b v="0"/>
    <b v="0"/>
    <s v="theater/plays"/>
    <n v="94.9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s v="US"/>
    <s v="USD"/>
    <n v="1277096400"/>
    <n v="1278997200"/>
    <b v="0"/>
    <b v="0"/>
    <s v="film &amp; video/animation"/>
    <n v="72.2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s v="US"/>
    <s v="USD"/>
    <n v="1277701200"/>
    <n v="1280120400"/>
    <b v="0"/>
    <b v="0"/>
    <s v="publishing/translations"/>
    <n v="51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s v="US"/>
    <s v="USD"/>
    <n v="1454911200"/>
    <n v="1458104400"/>
    <b v="0"/>
    <b v="0"/>
    <s v="technology/web"/>
    <n v="85.1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s v="US"/>
    <s v="USD"/>
    <n v="1297922400"/>
    <n v="1298268000"/>
    <b v="0"/>
    <b v="0"/>
    <s v="publishing/translations"/>
    <n v="43.9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s v="US"/>
    <s v="USD"/>
    <n v="1384408800"/>
    <n v="1386223200"/>
    <b v="0"/>
    <b v="0"/>
    <s v="food/food trucks"/>
    <n v="40.1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s v="IT"/>
    <s v="EUR"/>
    <n v="1299304800"/>
    <n v="1299823200"/>
    <b v="0"/>
    <b v="1"/>
    <s v="photography/photography books"/>
    <n v="43.8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s v="US"/>
    <s v="USD"/>
    <n v="1431320400"/>
    <n v="1431752400"/>
    <b v="0"/>
    <b v="0"/>
    <s v="theater/plays"/>
    <n v="84.9"/>
    <x v="3"/>
    <s v="plays"/>
    <x v="854"/>
    <d v="2015-05-16T05:00:00"/>
  </r>
  <r>
    <n v="965"/>
    <s v="Nunez-King"/>
    <s v="Phased clear-thinking policy"/>
    <n v="2200"/>
    <n v="8501"/>
    <n v="386"/>
    <x v="1"/>
    <n v="207"/>
    <s v="GB"/>
    <s v="GBP"/>
    <n v="1264399200"/>
    <n v="1267855200"/>
    <b v="0"/>
    <b v="0"/>
    <s v="music/rock"/>
    <n v="41.1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s v="US"/>
    <s v="USD"/>
    <n v="1497502800"/>
    <n v="1497675600"/>
    <b v="0"/>
    <b v="0"/>
    <s v="theater/plays"/>
    <n v="55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s v="US"/>
    <s v="USD"/>
    <n v="1333688400"/>
    <n v="1336885200"/>
    <b v="0"/>
    <b v="0"/>
    <s v="music/world music"/>
    <n v="77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s v="US"/>
    <s v="USD"/>
    <n v="1293861600"/>
    <n v="1295157600"/>
    <b v="0"/>
    <b v="0"/>
    <s v="food/food trucks"/>
    <n v="71.2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s v="US"/>
    <s v="USD"/>
    <n v="1576994400"/>
    <n v="1577599200"/>
    <b v="0"/>
    <b v="0"/>
    <s v="theater/plays"/>
    <n v="91.9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s v="US"/>
    <s v="USD"/>
    <n v="1304917200"/>
    <n v="1305003600"/>
    <b v="0"/>
    <b v="0"/>
    <s v="theater/plays"/>
    <n v="97.1"/>
    <x v="3"/>
    <s v="plays"/>
    <x v="857"/>
    <d v="2011-05-10T05:00:00"/>
  </r>
  <r>
    <n v="971"/>
    <s v="Garner and Sons"/>
    <s v="Versatile neutral workforce"/>
    <n v="5100"/>
    <n v="1414"/>
    <n v="28"/>
    <x v="0"/>
    <n v="24"/>
    <s v="US"/>
    <s v="USD"/>
    <n v="1381208400"/>
    <n v="1381726800"/>
    <b v="0"/>
    <b v="0"/>
    <s v="film &amp; video/television"/>
    <n v="58.9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s v="US"/>
    <s v="USD"/>
    <n v="1401685200"/>
    <n v="1402462800"/>
    <b v="0"/>
    <b v="1"/>
    <s v="technology/web"/>
    <n v="58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s v="US"/>
    <s v="USD"/>
    <n v="1291960800"/>
    <n v="1292133600"/>
    <b v="0"/>
    <b v="1"/>
    <s v="theater/plays"/>
    <n v="103.9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s v="US"/>
    <s v="USD"/>
    <n v="1368853200"/>
    <n v="1368939600"/>
    <b v="0"/>
    <b v="0"/>
    <s v="music/indie rock"/>
    <n v="93.5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s v="US"/>
    <s v="USD"/>
    <n v="1448776800"/>
    <n v="1452146400"/>
    <b v="0"/>
    <b v="1"/>
    <s v="theater/plays"/>
    <n v="62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n v="1296712800"/>
    <b v="0"/>
    <b v="1"/>
    <s v="theater/plays"/>
    <n v="92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s v="US"/>
    <s v="USD"/>
    <n v="1517983200"/>
    <n v="1520748000"/>
    <b v="0"/>
    <b v="0"/>
    <s v="food/food trucks"/>
    <n v="77.3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s v="US"/>
    <s v="USD"/>
    <n v="1478930400"/>
    <n v="1480831200"/>
    <b v="0"/>
    <b v="0"/>
    <s v="games/video games"/>
    <n v="93.9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s v="GB"/>
    <s v="GBP"/>
    <n v="1426395600"/>
    <n v="1426914000"/>
    <b v="0"/>
    <b v="0"/>
    <s v="theater/plays"/>
    <n v="85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s v="US"/>
    <s v="USD"/>
    <n v="1446181200"/>
    <n v="1446616800"/>
    <b v="1"/>
    <b v="0"/>
    <s v="publishing/nonfiction"/>
    <n v="106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s v="US"/>
    <s v="USD"/>
    <n v="1514181600"/>
    <n v="1517032800"/>
    <b v="0"/>
    <b v="0"/>
    <s v="technology/web"/>
    <n v="37"/>
    <x v="2"/>
    <s v="web"/>
    <x v="866"/>
    <d v="2018-01-27T06:00:00"/>
  </r>
  <r>
    <n v="982"/>
    <s v="Freeman-French"/>
    <s v="Multi-layered optimal application"/>
    <n v="7200"/>
    <n v="6115"/>
    <n v="85"/>
    <x v="0"/>
    <n v="75"/>
    <s v="US"/>
    <s v="USD"/>
    <n v="1311051600"/>
    <n v="1311224400"/>
    <b v="0"/>
    <b v="1"/>
    <s v="film &amp; video/documentary"/>
    <n v="81.5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s v="US"/>
    <s v="USD"/>
    <n v="1564894800"/>
    <n v="1566190800"/>
    <b v="0"/>
    <b v="0"/>
    <s v="film &amp; video/documentary"/>
    <n v="81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s v="US"/>
    <s v="USD"/>
    <n v="1567918800"/>
    <n v="1570165200"/>
    <b v="0"/>
    <b v="0"/>
    <s v="theater/plays"/>
    <n v="26"/>
    <x v="3"/>
    <s v="plays"/>
    <x v="105"/>
    <d v="2019-10-04T05:00:00"/>
  </r>
  <r>
    <n v="985"/>
    <s v="Logan-Curtis"/>
    <s v="Enhanced optimal ability"/>
    <n v="170600"/>
    <n v="114523"/>
    <n v="67"/>
    <x v="0"/>
    <n v="4405"/>
    <s v="US"/>
    <s v="USD"/>
    <n v="1386309600"/>
    <n v="1388556000"/>
    <b v="0"/>
    <b v="1"/>
    <s v="music/rock"/>
    <n v="26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s v="US"/>
    <s v="USD"/>
    <n v="1301979600"/>
    <n v="1303189200"/>
    <b v="0"/>
    <b v="0"/>
    <s v="music/rock"/>
    <n v="34.200000000000003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s v="US"/>
    <s v="USD"/>
    <n v="1493269200"/>
    <n v="1494478800"/>
    <b v="0"/>
    <b v="0"/>
    <s v="film &amp; video/documentary"/>
    <n v="28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s v="US"/>
    <s v="USD"/>
    <n v="1478930400"/>
    <n v="1480744800"/>
    <b v="0"/>
    <b v="0"/>
    <s v="publishing/radio &amp; podcasts"/>
    <n v="76.5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s v="US"/>
    <s v="USD"/>
    <n v="1555390800"/>
    <n v="1555822800"/>
    <b v="0"/>
    <b v="0"/>
    <s v="publishing/translations"/>
    <n v="53.1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s v="US"/>
    <s v="USD"/>
    <n v="1456984800"/>
    <n v="1458882000"/>
    <b v="0"/>
    <b v="1"/>
    <s v="film &amp; video/drama"/>
    <n v="106.9"/>
    <x v="4"/>
    <s v="drama"/>
    <x v="289"/>
    <d v="2016-03-25T05:00:00"/>
  </r>
  <r>
    <n v="991"/>
    <s v="Ramirez LLC"/>
    <s v="Reduced reciprocal focus group"/>
    <n v="9800"/>
    <n v="11091"/>
    <n v="113"/>
    <x v="1"/>
    <n v="241"/>
    <s v="US"/>
    <s v="USD"/>
    <n v="1411621200"/>
    <n v="1411966800"/>
    <b v="0"/>
    <b v="1"/>
    <s v="music/rock"/>
    <n v="46"/>
    <x v="1"/>
    <s v="rock"/>
    <x v="870"/>
    <d v="2014-09-29T05:00:00"/>
  </r>
  <r>
    <n v="992"/>
    <s v="Morrow Inc"/>
    <s v="Networked global migration"/>
    <n v="3100"/>
    <n v="13223"/>
    <n v="427"/>
    <x v="1"/>
    <n v="132"/>
    <s v="US"/>
    <s v="USD"/>
    <n v="1525669200"/>
    <n v="1526878800"/>
    <b v="0"/>
    <b v="1"/>
    <s v="film &amp; video/drama"/>
    <n v="100.2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s v="IT"/>
    <s v="EUR"/>
    <n v="1450936800"/>
    <n v="1452405600"/>
    <b v="0"/>
    <b v="1"/>
    <s v="photography/photography books"/>
    <n v="101.4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s v="US"/>
    <s v="USD"/>
    <n v="1413522000"/>
    <n v="1414040400"/>
    <b v="0"/>
    <b v="1"/>
    <s v="publishing/translations"/>
    <n v="88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s v="US"/>
    <s v="USD"/>
    <n v="1541307600"/>
    <n v="1543816800"/>
    <b v="0"/>
    <b v="1"/>
    <s v="food/food trucks"/>
    <n v="75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s v="US"/>
    <s v="USD"/>
    <n v="1357106400"/>
    <n v="1359698400"/>
    <b v="0"/>
    <b v="0"/>
    <s v="theater/plays"/>
    <n v="43"/>
    <x v="3"/>
    <s v="plays"/>
    <x v="875"/>
    <d v="2013-02-01T06:00:00"/>
  </r>
  <r>
    <n v="997"/>
    <s v="Ball LLC"/>
    <s v="Right-sized full-range throughput"/>
    <n v="7600"/>
    <n v="4603"/>
    <n v="61"/>
    <x v="3"/>
    <n v="139"/>
    <s v="IT"/>
    <s v="EUR"/>
    <n v="1390197600"/>
    <n v="1390629600"/>
    <b v="0"/>
    <b v="0"/>
    <s v="theater/plays"/>
    <n v="33.1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s v="US"/>
    <s v="USD"/>
    <n v="1265868000"/>
    <n v="1267077600"/>
    <b v="0"/>
    <b v="1"/>
    <s v="music/indie rock"/>
    <n v="101.1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s v="US"/>
    <s v="USD"/>
    <n v="1467176400"/>
    <n v="1467781200"/>
    <b v="0"/>
    <b v="0"/>
    <s v="food/food trucks"/>
    <n v="56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71031-AF16-E34A-8733-FA51BD732BC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Grand Total"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80228-2081-C946-B75A-67623AB6556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58F76-AB40-814E-93CC-2E1E42A60D7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107" workbookViewId="0">
      <selection activeCell="H1" sqref="H1:H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1640625" bestFit="1" customWidth="1"/>
    <col min="11" max="11" width="16.1640625" bestFit="1" customWidth="1"/>
    <col min="12" max="12" width="13.1640625" bestFit="1" customWidth="1"/>
    <col min="13" max="13" width="14.33203125" bestFit="1" customWidth="1"/>
    <col min="14" max="14" width="13.33203125" bestFit="1" customWidth="1"/>
    <col min="15" max="15" width="28" bestFit="1" customWidth="1"/>
    <col min="16" max="16" width="21" bestFit="1" customWidth="1"/>
    <col min="17" max="17" width="14.1640625" bestFit="1" customWidth="1"/>
    <col min="18" max="18" width="16.6640625" bestFit="1" customWidth="1"/>
    <col min="19" max="19" width="21.83203125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2064</v>
      </c>
      <c r="R1" s="1" t="s">
        <v>2065</v>
      </c>
      <c r="S1" s="1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v>0</v>
      </c>
      <c r="Q2" t="s">
        <v>2031</v>
      </c>
      <c r="R2" t="s">
        <v>2032</v>
      </c>
      <c r="S2" s="8">
        <f>(((K2/60)/60)/24)+DATE(1970,1,1)</f>
        <v>42336.25</v>
      </c>
      <c r="T2" s="9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ROUND(AVERAGE(E3/H3),1)</f>
        <v>92.2</v>
      </c>
      <c r="Q3" t="s">
        <v>2033</v>
      </c>
      <c r="R3" t="s">
        <v>2034</v>
      </c>
      <c r="S3" s="8">
        <f t="shared" ref="S3:S66" si="0">(((K3/60)/60)/24)+DATE(1970,1,1)</f>
        <v>41870.208333333336</v>
      </c>
      <c r="T3" s="9">
        <f t="shared" ref="T3:T66" si="1"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ref="P4:P67" si="2">ROUND(AVERAGE(E4/H4),1)</f>
        <v>100</v>
      </c>
      <c r="Q4" t="s">
        <v>2035</v>
      </c>
      <c r="R4" t="s">
        <v>2036</v>
      </c>
      <c r="S4" s="8">
        <f t="shared" si="0"/>
        <v>41595.25</v>
      </c>
      <c r="T4" s="9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ROUND((E5/D5)*100,0)</f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2"/>
        <v>103.2</v>
      </c>
      <c r="Q5" t="s">
        <v>2033</v>
      </c>
      <c r="R5" t="s">
        <v>2034</v>
      </c>
      <c r="S5" s="8">
        <f t="shared" si="0"/>
        <v>43688.208333333328</v>
      </c>
      <c r="T5" s="9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ROUND((E6/D6)*100,0)</f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2"/>
        <v>99.3</v>
      </c>
      <c r="Q6" t="s">
        <v>2037</v>
      </c>
      <c r="R6" t="s">
        <v>2038</v>
      </c>
      <c r="S6" s="8">
        <f t="shared" si="0"/>
        <v>43485.25</v>
      </c>
      <c r="T6" s="9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ROUND((E7/D7)*100,0)</f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2"/>
        <v>75.8</v>
      </c>
      <c r="Q7" t="s">
        <v>2037</v>
      </c>
      <c r="R7" t="s">
        <v>2038</v>
      </c>
      <c r="S7" s="8">
        <f t="shared" si="0"/>
        <v>41149.208333333336</v>
      </c>
      <c r="T7" s="9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ROUND((E8/D8)*100,0)</f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2"/>
        <v>60.6</v>
      </c>
      <c r="Q8" t="s">
        <v>2039</v>
      </c>
      <c r="R8" t="s">
        <v>2040</v>
      </c>
      <c r="S8" s="8">
        <f t="shared" si="0"/>
        <v>42991.208333333328</v>
      </c>
      <c r="T8" s="9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ROUND((E9/D9)*100,0)</f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2"/>
        <v>64.900000000000006</v>
      </c>
      <c r="Q9" t="s">
        <v>2037</v>
      </c>
      <c r="R9" t="s">
        <v>2038</v>
      </c>
      <c r="S9" s="8">
        <f t="shared" si="0"/>
        <v>42229.208333333328</v>
      </c>
      <c r="T9" s="9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ROUND((E10/D10)*100,0)</f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2"/>
        <v>31</v>
      </c>
      <c r="Q10" t="s">
        <v>2037</v>
      </c>
      <c r="R10" t="s">
        <v>2038</v>
      </c>
      <c r="S10" s="8">
        <f t="shared" si="0"/>
        <v>40399.208333333336</v>
      </c>
      <c r="T10" s="9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ROUND((E11/D11)*100,0)</f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2"/>
        <v>72.900000000000006</v>
      </c>
      <c r="Q11" t="s">
        <v>2033</v>
      </c>
      <c r="R11" t="s">
        <v>2041</v>
      </c>
      <c r="S11" s="8">
        <f t="shared" si="0"/>
        <v>41536.208333333336</v>
      </c>
      <c r="T11" s="9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ROUND((E12/D12)*100,0)</f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2"/>
        <v>62.9</v>
      </c>
      <c r="Q12" t="s">
        <v>2039</v>
      </c>
      <c r="R12" t="s">
        <v>2042</v>
      </c>
      <c r="S12" s="8">
        <f t="shared" si="0"/>
        <v>40404.208333333336</v>
      </c>
      <c r="T12" s="9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ROUND((E13/D13)*100,0)</f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2"/>
        <v>112.2</v>
      </c>
      <c r="Q13" t="s">
        <v>2037</v>
      </c>
      <c r="R13" t="s">
        <v>2038</v>
      </c>
      <c r="S13" s="8">
        <f t="shared" si="0"/>
        <v>40442.208333333336</v>
      </c>
      <c r="T13" s="9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ROUND((E14/D14)*100,0)</f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2"/>
        <v>102.3</v>
      </c>
      <c r="Q14" t="s">
        <v>2039</v>
      </c>
      <c r="R14" t="s">
        <v>2042</v>
      </c>
      <c r="S14" s="8">
        <f t="shared" si="0"/>
        <v>43760.208333333328</v>
      </c>
      <c r="T14" s="9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ROUND((E15/D15)*100,0)</f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2"/>
        <v>105.1</v>
      </c>
      <c r="Q15" t="s">
        <v>2033</v>
      </c>
      <c r="R15" t="s">
        <v>2043</v>
      </c>
      <c r="S15" s="8">
        <f t="shared" si="0"/>
        <v>42532.208333333328</v>
      </c>
      <c r="T15" s="9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ROUND((E16/D16)*100,0)</f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2"/>
        <v>94.1</v>
      </c>
      <c r="Q16" t="s">
        <v>2033</v>
      </c>
      <c r="R16" t="s">
        <v>2043</v>
      </c>
      <c r="S16" s="8">
        <f t="shared" si="0"/>
        <v>40974.25</v>
      </c>
      <c r="T16" s="9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ROUND((E17/D17)*100,0)</f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2"/>
        <v>85</v>
      </c>
      <c r="Q17" t="s">
        <v>2035</v>
      </c>
      <c r="R17" t="s">
        <v>2044</v>
      </c>
      <c r="S17" s="8">
        <f t="shared" si="0"/>
        <v>43809.25</v>
      </c>
      <c r="T17" s="9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ROUND((E18/D18)*100,0)</f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2"/>
        <v>110.4</v>
      </c>
      <c r="Q18" t="s">
        <v>2045</v>
      </c>
      <c r="R18" t="s">
        <v>2046</v>
      </c>
      <c r="S18" s="8">
        <f t="shared" si="0"/>
        <v>41661.25</v>
      </c>
      <c r="T18" s="9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ROUND((E19/D19)*100,0)</f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2"/>
        <v>108</v>
      </c>
      <c r="Q19" t="s">
        <v>2039</v>
      </c>
      <c r="R19" t="s">
        <v>2047</v>
      </c>
      <c r="S19" s="8">
        <f t="shared" si="0"/>
        <v>40555.25</v>
      </c>
      <c r="T19" s="9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ROUND((E20/D20)*100,0)</f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2"/>
        <v>45.1</v>
      </c>
      <c r="Q20" t="s">
        <v>2037</v>
      </c>
      <c r="R20" t="s">
        <v>2038</v>
      </c>
      <c r="S20" s="8">
        <f t="shared" si="0"/>
        <v>43351.208333333328</v>
      </c>
      <c r="T20" s="9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ROUND((E21/D21)*100,0)</f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2"/>
        <v>45</v>
      </c>
      <c r="Q21" t="s">
        <v>2037</v>
      </c>
      <c r="R21" t="s">
        <v>2038</v>
      </c>
      <c r="S21" s="8">
        <f t="shared" si="0"/>
        <v>43528.25</v>
      </c>
      <c r="T21" s="9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ROUND((E22/D22)*100,0)</f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2"/>
        <v>106</v>
      </c>
      <c r="Q22" t="s">
        <v>2039</v>
      </c>
      <c r="R22" t="s">
        <v>2042</v>
      </c>
      <c r="S22" s="8">
        <f t="shared" si="0"/>
        <v>41848.208333333336</v>
      </c>
      <c r="T22" s="9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ROUND((E23/D23)*100,0)</f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2"/>
        <v>69.099999999999994</v>
      </c>
      <c r="Q23" t="s">
        <v>2037</v>
      </c>
      <c r="R23" t="s">
        <v>2038</v>
      </c>
      <c r="S23" s="8">
        <f t="shared" si="0"/>
        <v>40770.208333333336</v>
      </c>
      <c r="T23" s="9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ROUND((E24/D24)*100,0)</f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2"/>
        <v>85</v>
      </c>
      <c r="Q24" t="s">
        <v>2037</v>
      </c>
      <c r="R24" t="s">
        <v>2038</v>
      </c>
      <c r="S24" s="8">
        <f t="shared" si="0"/>
        <v>43193.208333333328</v>
      </c>
      <c r="T24" s="9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ROUND((E25/D25)*100,0)</f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2"/>
        <v>105.2</v>
      </c>
      <c r="Q25" t="s">
        <v>2039</v>
      </c>
      <c r="R25" t="s">
        <v>2040</v>
      </c>
      <c r="S25" s="8">
        <f t="shared" si="0"/>
        <v>43510.25</v>
      </c>
      <c r="T25" s="9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ROUND((E26/D26)*100,0)</f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2"/>
        <v>39</v>
      </c>
      <c r="Q26" t="s">
        <v>2035</v>
      </c>
      <c r="R26" t="s">
        <v>2044</v>
      </c>
      <c r="S26" s="8">
        <f t="shared" si="0"/>
        <v>41811.208333333336</v>
      </c>
      <c r="T26" s="9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ROUND((E27/D27)*100,0)</f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2"/>
        <v>73</v>
      </c>
      <c r="Q27" t="s">
        <v>2048</v>
      </c>
      <c r="R27" t="s">
        <v>2049</v>
      </c>
      <c r="S27" s="8">
        <f t="shared" si="0"/>
        <v>40681.208333333336</v>
      </c>
      <c r="T27" s="9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ROUND((E28/D28)*100,0)</f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2"/>
        <v>35</v>
      </c>
      <c r="Q28" t="s">
        <v>2037</v>
      </c>
      <c r="R28" t="s">
        <v>2038</v>
      </c>
      <c r="S28" s="8">
        <f t="shared" si="0"/>
        <v>43312.208333333328</v>
      </c>
      <c r="T28" s="9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ROUND((E29/D29)*100,0)</f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2"/>
        <v>106.6</v>
      </c>
      <c r="Q29" t="s">
        <v>2033</v>
      </c>
      <c r="R29" t="s">
        <v>2034</v>
      </c>
      <c r="S29" s="8">
        <f t="shared" si="0"/>
        <v>42280.208333333328</v>
      </c>
      <c r="T29" s="9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ROUND((E30/D30)*100,0)</f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2"/>
        <v>62</v>
      </c>
      <c r="Q30" t="s">
        <v>2037</v>
      </c>
      <c r="R30" t="s">
        <v>2038</v>
      </c>
      <c r="S30" s="8">
        <f t="shared" si="0"/>
        <v>40218.25</v>
      </c>
      <c r="T30" s="9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ROUND((E31/D31)*100,0)</f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2"/>
        <v>94</v>
      </c>
      <c r="Q31" t="s">
        <v>2039</v>
      </c>
      <c r="R31" t="s">
        <v>2050</v>
      </c>
      <c r="S31" s="8">
        <f t="shared" si="0"/>
        <v>43301.208333333328</v>
      </c>
      <c r="T31" s="9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ROUND((E32/D32)*100,0)</f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2"/>
        <v>112.1</v>
      </c>
      <c r="Q32" t="s">
        <v>2039</v>
      </c>
      <c r="R32" t="s">
        <v>2047</v>
      </c>
      <c r="S32" s="8">
        <f t="shared" si="0"/>
        <v>43609.208333333328</v>
      </c>
      <c r="T32" s="9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ROUND((E33/D33)*100,0)</f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2"/>
        <v>48</v>
      </c>
      <c r="Q33" t="s">
        <v>2048</v>
      </c>
      <c r="R33" t="s">
        <v>2049</v>
      </c>
      <c r="S33" s="8">
        <f t="shared" si="0"/>
        <v>42374.25</v>
      </c>
      <c r="T33" s="9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ROUND((E34/D34)*100,0)</f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2"/>
        <v>38</v>
      </c>
      <c r="Q34" t="s">
        <v>2039</v>
      </c>
      <c r="R34" t="s">
        <v>2040</v>
      </c>
      <c r="S34" s="8">
        <f t="shared" si="0"/>
        <v>43110.25</v>
      </c>
      <c r="T34" s="9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ROUND((E35/D35)*100,0)</f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2"/>
        <v>35</v>
      </c>
      <c r="Q35" t="s">
        <v>2037</v>
      </c>
      <c r="R35" t="s">
        <v>2038</v>
      </c>
      <c r="S35" s="8">
        <f t="shared" si="0"/>
        <v>41917.208333333336</v>
      </c>
      <c r="T35" s="9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ROUND((E36/D36)*100,0)</f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2"/>
        <v>85</v>
      </c>
      <c r="Q36" t="s">
        <v>2039</v>
      </c>
      <c r="R36" t="s">
        <v>2040</v>
      </c>
      <c r="S36" s="8">
        <f t="shared" si="0"/>
        <v>42817.208333333328</v>
      </c>
      <c r="T36" s="9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ROUND((E37/D37)*100,0)</f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2"/>
        <v>96</v>
      </c>
      <c r="Q37" t="s">
        <v>2039</v>
      </c>
      <c r="R37" t="s">
        <v>2042</v>
      </c>
      <c r="S37" s="8">
        <f t="shared" si="0"/>
        <v>43484.25</v>
      </c>
      <c r="T37" s="9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ROUND((E38/D38)*100,0)</f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2"/>
        <v>68.8</v>
      </c>
      <c r="Q38" t="s">
        <v>2037</v>
      </c>
      <c r="R38" t="s">
        <v>2038</v>
      </c>
      <c r="S38" s="8">
        <f t="shared" si="0"/>
        <v>40600.25</v>
      </c>
      <c r="T38" s="9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ROUND((E39/D39)*100,0)</f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2"/>
        <v>106</v>
      </c>
      <c r="Q39" t="s">
        <v>2045</v>
      </c>
      <c r="R39" t="s">
        <v>2051</v>
      </c>
      <c r="S39" s="8">
        <f t="shared" si="0"/>
        <v>43744.208333333328</v>
      </c>
      <c r="T39" s="9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ROUND((E40/D40)*100,0)</f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2"/>
        <v>75.3</v>
      </c>
      <c r="Q40" t="s">
        <v>2052</v>
      </c>
      <c r="R40" t="s">
        <v>2053</v>
      </c>
      <c r="S40" s="8">
        <f t="shared" si="0"/>
        <v>40469.208333333336</v>
      </c>
      <c r="T40" s="9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ROUND((E41/D41)*100,0)</f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2"/>
        <v>57.1</v>
      </c>
      <c r="Q41" t="s">
        <v>2037</v>
      </c>
      <c r="R41" t="s">
        <v>2038</v>
      </c>
      <c r="S41" s="8">
        <f t="shared" si="0"/>
        <v>41330.25</v>
      </c>
      <c r="T41" s="9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ROUND((E42/D42)*100,0)</f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2"/>
        <v>75.099999999999994</v>
      </c>
      <c r="Q42" t="s">
        <v>2035</v>
      </c>
      <c r="R42" t="s">
        <v>2044</v>
      </c>
      <c r="S42" s="8">
        <f t="shared" si="0"/>
        <v>40334.208333333336</v>
      </c>
      <c r="T42" s="9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ROUND((E43/D43)*100,0)</f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2"/>
        <v>107.4</v>
      </c>
      <c r="Q43" t="s">
        <v>2033</v>
      </c>
      <c r="R43" t="s">
        <v>2034</v>
      </c>
      <c r="S43" s="8">
        <f t="shared" si="0"/>
        <v>41156.208333333336</v>
      </c>
      <c r="T43" s="9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ROUND((E44/D44)*100,0)</f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2"/>
        <v>36</v>
      </c>
      <c r="Q44" t="s">
        <v>2031</v>
      </c>
      <c r="R44" t="s">
        <v>2032</v>
      </c>
      <c r="S44" s="8">
        <f t="shared" si="0"/>
        <v>40728.208333333336</v>
      </c>
      <c r="T44" s="9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ROUND((E45/D45)*100,0)</f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2"/>
        <v>27</v>
      </c>
      <c r="Q45" t="s">
        <v>2045</v>
      </c>
      <c r="R45" t="s">
        <v>2054</v>
      </c>
      <c r="S45" s="8">
        <f t="shared" si="0"/>
        <v>41844.208333333336</v>
      </c>
      <c r="T45" s="9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ROUND((E46/D46)*100,0)</f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2"/>
        <v>107.6</v>
      </c>
      <c r="Q46" t="s">
        <v>2045</v>
      </c>
      <c r="R46" t="s">
        <v>2051</v>
      </c>
      <c r="S46" s="8">
        <f t="shared" si="0"/>
        <v>43541.208333333328</v>
      </c>
      <c r="T46" s="9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ROUND((E47/D47)*100,0)</f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2"/>
        <v>94.4</v>
      </c>
      <c r="Q47" t="s">
        <v>2037</v>
      </c>
      <c r="R47" t="s">
        <v>2038</v>
      </c>
      <c r="S47" s="8">
        <f t="shared" si="0"/>
        <v>42676.208333333328</v>
      </c>
      <c r="T47" s="9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ROUND((E48/D48)*100,0)</f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2"/>
        <v>46.2</v>
      </c>
      <c r="Q48" t="s">
        <v>2033</v>
      </c>
      <c r="R48" t="s">
        <v>2034</v>
      </c>
      <c r="S48" s="8">
        <f t="shared" si="0"/>
        <v>40367.208333333336</v>
      </c>
      <c r="T48" s="9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ROUND((E49/D49)*100,0)</f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2"/>
        <v>47.8</v>
      </c>
      <c r="Q49" t="s">
        <v>2037</v>
      </c>
      <c r="R49" t="s">
        <v>2038</v>
      </c>
      <c r="S49" s="8">
        <f t="shared" si="0"/>
        <v>41727.208333333336</v>
      </c>
      <c r="T49" s="9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ROUND((E50/D50)*100,0)</f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2"/>
        <v>53</v>
      </c>
      <c r="Q50" t="s">
        <v>2037</v>
      </c>
      <c r="R50" t="s">
        <v>2038</v>
      </c>
      <c r="S50" s="8">
        <f t="shared" si="0"/>
        <v>42180.208333333328</v>
      </c>
      <c r="T50" s="9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ROUND((E51/D51)*100,0)</f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2"/>
        <v>45.1</v>
      </c>
      <c r="Q51" t="s">
        <v>2033</v>
      </c>
      <c r="R51" t="s">
        <v>2034</v>
      </c>
      <c r="S51" s="8">
        <f t="shared" si="0"/>
        <v>43758.208333333328</v>
      </c>
      <c r="T51" s="9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ROUND((E52/D52)*100,0)</f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2"/>
        <v>2</v>
      </c>
      <c r="Q52" t="s">
        <v>2033</v>
      </c>
      <c r="R52" t="s">
        <v>2055</v>
      </c>
      <c r="S52" s="8">
        <f t="shared" si="0"/>
        <v>41487.208333333336</v>
      </c>
      <c r="T52" s="9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ROUND((E53/D53)*100,0)</f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2"/>
        <v>99</v>
      </c>
      <c r="Q53" t="s">
        <v>2035</v>
      </c>
      <c r="R53" t="s">
        <v>2044</v>
      </c>
      <c r="S53" s="8">
        <f t="shared" si="0"/>
        <v>40995.208333333336</v>
      </c>
      <c r="T53" s="9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ROUND((E54/D54)*100,0)</f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2"/>
        <v>32.799999999999997</v>
      </c>
      <c r="Q54" t="s">
        <v>2037</v>
      </c>
      <c r="R54" t="s">
        <v>2038</v>
      </c>
      <c r="S54" s="8">
        <f t="shared" si="0"/>
        <v>40436.208333333336</v>
      </c>
      <c r="T54" s="9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ROUND((E55/D55)*100,0)</f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2"/>
        <v>59.1</v>
      </c>
      <c r="Q55" t="s">
        <v>2039</v>
      </c>
      <c r="R55" t="s">
        <v>2042</v>
      </c>
      <c r="S55" s="8">
        <f t="shared" si="0"/>
        <v>41779.208333333336</v>
      </c>
      <c r="T55" s="9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ROUND((E56/D56)*100,0)</f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2"/>
        <v>44.9</v>
      </c>
      <c r="Q56" t="s">
        <v>2035</v>
      </c>
      <c r="R56" t="s">
        <v>2044</v>
      </c>
      <c r="S56" s="8">
        <f t="shared" si="0"/>
        <v>43170.25</v>
      </c>
      <c r="T56" s="9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ROUND((E57/D57)*100,0)</f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2"/>
        <v>89.7</v>
      </c>
      <c r="Q57" t="s">
        <v>2033</v>
      </c>
      <c r="R57" t="s">
        <v>2056</v>
      </c>
      <c r="S57" s="8">
        <f t="shared" si="0"/>
        <v>43311.208333333328</v>
      </c>
      <c r="T57" s="9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ROUND((E58/D58)*100,0)</f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2"/>
        <v>70.099999999999994</v>
      </c>
      <c r="Q58" t="s">
        <v>2035</v>
      </c>
      <c r="R58" t="s">
        <v>2044</v>
      </c>
      <c r="S58" s="8">
        <f t="shared" si="0"/>
        <v>42014.25</v>
      </c>
      <c r="T58" s="9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ROUND((E59/D59)*100,0)</f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2"/>
        <v>31.1</v>
      </c>
      <c r="Q59" t="s">
        <v>2048</v>
      </c>
      <c r="R59" t="s">
        <v>2049</v>
      </c>
      <c r="S59" s="8">
        <f t="shared" si="0"/>
        <v>42979.208333333328</v>
      </c>
      <c r="T59" s="9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ROUND((E60/D60)*100,0)</f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2"/>
        <v>29.1</v>
      </c>
      <c r="Q60" t="s">
        <v>2037</v>
      </c>
      <c r="R60" t="s">
        <v>2038</v>
      </c>
      <c r="S60" s="8">
        <f t="shared" si="0"/>
        <v>42268.208333333328</v>
      </c>
      <c r="T60" s="9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ROUND((E61/D61)*100,0)</f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2"/>
        <v>30.1</v>
      </c>
      <c r="Q61" t="s">
        <v>2037</v>
      </c>
      <c r="R61" t="s">
        <v>2038</v>
      </c>
      <c r="S61" s="8">
        <f t="shared" si="0"/>
        <v>42898.208333333328</v>
      </c>
      <c r="T61" s="9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ROUND((E62/D62)*100,0)</f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2"/>
        <v>85</v>
      </c>
      <c r="Q62" t="s">
        <v>2037</v>
      </c>
      <c r="R62" t="s">
        <v>2038</v>
      </c>
      <c r="S62" s="8">
        <f t="shared" si="0"/>
        <v>41107.208333333336</v>
      </c>
      <c r="T62" s="9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ROUND((E63/D63)*100,0)</f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2"/>
        <v>82</v>
      </c>
      <c r="Q63" t="s">
        <v>2037</v>
      </c>
      <c r="R63" t="s">
        <v>2038</v>
      </c>
      <c r="S63" s="8">
        <f t="shared" si="0"/>
        <v>40595.25</v>
      </c>
      <c r="T63" s="9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ROUND((E64/D64)*100,0)</f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2"/>
        <v>58</v>
      </c>
      <c r="Q64" t="s">
        <v>2035</v>
      </c>
      <c r="R64" t="s">
        <v>2036</v>
      </c>
      <c r="S64" s="8">
        <f t="shared" si="0"/>
        <v>42160.208333333328</v>
      </c>
      <c r="T64" s="9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ROUND((E65/D65)*100,0)</f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2"/>
        <v>111.4</v>
      </c>
      <c r="Q65" t="s">
        <v>2037</v>
      </c>
      <c r="R65" t="s">
        <v>2038</v>
      </c>
      <c r="S65" s="8">
        <f t="shared" si="0"/>
        <v>42853.208333333328</v>
      </c>
      <c r="T65" s="9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ROUND((E66/D66)*100,0)</f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2"/>
        <v>71.900000000000006</v>
      </c>
      <c r="Q66" t="s">
        <v>2035</v>
      </c>
      <c r="R66" t="s">
        <v>2036</v>
      </c>
      <c r="S66" s="8">
        <f t="shared" si="0"/>
        <v>43283.208333333328</v>
      </c>
      <c r="T66" s="9">
        <f t="shared" si="1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2"/>
        <v>61</v>
      </c>
      <c r="Q67" t="s">
        <v>2037</v>
      </c>
      <c r="R67" t="s">
        <v>2038</v>
      </c>
      <c r="S67" s="8">
        <f t="shared" ref="S67:S130" si="3">(((K67/60)/60)/24)+DATE(1970,1,1)</f>
        <v>40570.25</v>
      </c>
      <c r="T67" s="9">
        <f t="shared" ref="T67:T130" si="4"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ROUND((E68/D68)*100,0)</f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ref="P68:P131" si="5">ROUND(AVERAGE(E68/H68),1)</f>
        <v>108.9</v>
      </c>
      <c r="Q68" t="s">
        <v>2037</v>
      </c>
      <c r="R68" t="s">
        <v>2038</v>
      </c>
      <c r="S68" s="8">
        <f t="shared" si="3"/>
        <v>42102.208333333328</v>
      </c>
      <c r="T68" s="9">
        <f t="shared" si="4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ROUND((E69/D69)*100,0)</f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5"/>
        <v>29</v>
      </c>
      <c r="Q69" t="s">
        <v>2035</v>
      </c>
      <c r="R69" t="s">
        <v>2044</v>
      </c>
      <c r="S69" s="8">
        <f t="shared" si="3"/>
        <v>40203.25</v>
      </c>
      <c r="T69" s="9">
        <f t="shared" si="4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ROUND((E70/D70)*100,0)</f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5"/>
        <v>59</v>
      </c>
      <c r="Q70" t="s">
        <v>2037</v>
      </c>
      <c r="R70" t="s">
        <v>2038</v>
      </c>
      <c r="S70" s="8">
        <f t="shared" si="3"/>
        <v>42943.208333333328</v>
      </c>
      <c r="T70" s="9">
        <f t="shared" si="4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ROUND((E71/D71)*100,0)</f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5"/>
        <v>111.8</v>
      </c>
      <c r="Q71" t="s">
        <v>2037</v>
      </c>
      <c r="R71" t="s">
        <v>2038</v>
      </c>
      <c r="S71" s="8">
        <f t="shared" si="3"/>
        <v>40531.25</v>
      </c>
      <c r="T71" s="9">
        <f t="shared" si="4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ROUND((E72/D72)*100,0)</f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5"/>
        <v>64</v>
      </c>
      <c r="Q72" t="s">
        <v>2037</v>
      </c>
      <c r="R72" t="s">
        <v>2038</v>
      </c>
      <c r="S72" s="8">
        <f t="shared" si="3"/>
        <v>40484.208333333336</v>
      </c>
      <c r="T72" s="9">
        <f t="shared" si="4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ROUND((E73/D73)*100,0)</f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5"/>
        <v>85.3</v>
      </c>
      <c r="Q73" t="s">
        <v>2037</v>
      </c>
      <c r="R73" t="s">
        <v>2038</v>
      </c>
      <c r="S73" s="8">
        <f t="shared" si="3"/>
        <v>43799.25</v>
      </c>
      <c r="T73" s="9">
        <f t="shared" si="4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ROUND((E74/D74)*100,0)</f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5"/>
        <v>74.5</v>
      </c>
      <c r="Q74" t="s">
        <v>2039</v>
      </c>
      <c r="R74" t="s">
        <v>2047</v>
      </c>
      <c r="S74" s="8">
        <f t="shared" si="3"/>
        <v>42186.208333333328</v>
      </c>
      <c r="T74" s="9">
        <f t="shared" si="4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ROUND((E75/D75)*100,0)</f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5"/>
        <v>105.1</v>
      </c>
      <c r="Q75" t="s">
        <v>2033</v>
      </c>
      <c r="R75" t="s">
        <v>2056</v>
      </c>
      <c r="S75" s="8">
        <f t="shared" si="3"/>
        <v>42701.25</v>
      </c>
      <c r="T75" s="9">
        <f t="shared" si="4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ROUND((E76/D76)*100,0)</f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5"/>
        <v>56.2</v>
      </c>
      <c r="Q76" t="s">
        <v>2033</v>
      </c>
      <c r="R76" t="s">
        <v>2055</v>
      </c>
      <c r="S76" s="8">
        <f t="shared" si="3"/>
        <v>42456.208333333328</v>
      </c>
      <c r="T76" s="9">
        <f t="shared" si="4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ROUND((E77/D77)*100,0)</f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5"/>
        <v>85.9</v>
      </c>
      <c r="Q77" t="s">
        <v>2052</v>
      </c>
      <c r="R77" t="s">
        <v>2053</v>
      </c>
      <c r="S77" s="8">
        <f t="shared" si="3"/>
        <v>43296.208333333328</v>
      </c>
      <c r="T77" s="9">
        <f t="shared" si="4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ROUND((E78/D78)*100,0)</f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5"/>
        <v>57</v>
      </c>
      <c r="Q78" t="s">
        <v>2037</v>
      </c>
      <c r="R78" t="s">
        <v>2038</v>
      </c>
      <c r="S78" s="8">
        <f t="shared" si="3"/>
        <v>42027.25</v>
      </c>
      <c r="T78" s="9">
        <f t="shared" si="4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ROUND((E79/D79)*100,0)</f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5"/>
        <v>79.599999999999994</v>
      </c>
      <c r="Q79" t="s">
        <v>2039</v>
      </c>
      <c r="R79" t="s">
        <v>2047</v>
      </c>
      <c r="S79" s="8">
        <f t="shared" si="3"/>
        <v>40448.208333333336</v>
      </c>
      <c r="T79" s="9">
        <f t="shared" si="4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ROUND((E80/D80)*100,0)</f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5"/>
        <v>41</v>
      </c>
      <c r="Q80" t="s">
        <v>2045</v>
      </c>
      <c r="R80" t="s">
        <v>2057</v>
      </c>
      <c r="S80" s="8">
        <f t="shared" si="3"/>
        <v>43206.208333333328</v>
      </c>
      <c r="T80" s="9">
        <f t="shared" si="4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ROUND((E81/D81)*100,0)</f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5"/>
        <v>48</v>
      </c>
      <c r="Q81" t="s">
        <v>2037</v>
      </c>
      <c r="R81" t="s">
        <v>2038</v>
      </c>
      <c r="S81" s="8">
        <f t="shared" si="3"/>
        <v>43267.208333333328</v>
      </c>
      <c r="T81" s="9">
        <f t="shared" si="4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ROUND((E82/D82)*100,0)</f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5"/>
        <v>55.2</v>
      </c>
      <c r="Q82" t="s">
        <v>2048</v>
      </c>
      <c r="R82" t="s">
        <v>2049</v>
      </c>
      <c r="S82" s="8">
        <f t="shared" si="3"/>
        <v>42976.208333333328</v>
      </c>
      <c r="T82" s="9">
        <f t="shared" si="4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ROUND((E83/D83)*100,0)</f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5"/>
        <v>92.1</v>
      </c>
      <c r="Q83" t="s">
        <v>2033</v>
      </c>
      <c r="R83" t="s">
        <v>2034</v>
      </c>
      <c r="S83" s="8">
        <f t="shared" si="3"/>
        <v>43062.25</v>
      </c>
      <c r="T83" s="9">
        <f t="shared" si="4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ROUND((E84/D84)*100,0)</f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5"/>
        <v>83.2</v>
      </c>
      <c r="Q84" t="s">
        <v>2048</v>
      </c>
      <c r="R84" t="s">
        <v>2049</v>
      </c>
      <c r="S84" s="8">
        <f t="shared" si="3"/>
        <v>43482.25</v>
      </c>
      <c r="T84" s="9">
        <f t="shared" si="4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ROUND((E85/D85)*100,0)</f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5"/>
        <v>40</v>
      </c>
      <c r="Q85" t="s">
        <v>2033</v>
      </c>
      <c r="R85" t="s">
        <v>2041</v>
      </c>
      <c r="S85" s="8">
        <f t="shared" si="3"/>
        <v>42579.208333333328</v>
      </c>
      <c r="T85" s="9">
        <f t="shared" si="4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ROUND((E86/D86)*100,0)</f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5"/>
        <v>111.1</v>
      </c>
      <c r="Q86" t="s">
        <v>2035</v>
      </c>
      <c r="R86" t="s">
        <v>2044</v>
      </c>
      <c r="S86" s="8">
        <f t="shared" si="3"/>
        <v>41118.208333333336</v>
      </c>
      <c r="T86" s="9">
        <f t="shared" si="4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ROUND((E87/D87)*100,0)</f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5"/>
        <v>90.6</v>
      </c>
      <c r="Q87" t="s">
        <v>2033</v>
      </c>
      <c r="R87" t="s">
        <v>2043</v>
      </c>
      <c r="S87" s="8">
        <f t="shared" si="3"/>
        <v>40797.208333333336</v>
      </c>
      <c r="T87" s="9">
        <f t="shared" si="4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ROUND((E88/D88)*100,0)</f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5"/>
        <v>61.1</v>
      </c>
      <c r="Q88" t="s">
        <v>2037</v>
      </c>
      <c r="R88" t="s">
        <v>2038</v>
      </c>
      <c r="S88" s="8">
        <f t="shared" si="3"/>
        <v>42128.208333333328</v>
      </c>
      <c r="T88" s="9">
        <f t="shared" si="4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ROUND((E89/D89)*100,0)</f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5"/>
        <v>83</v>
      </c>
      <c r="Q89" t="s">
        <v>2033</v>
      </c>
      <c r="R89" t="s">
        <v>2034</v>
      </c>
      <c r="S89" s="8">
        <f t="shared" si="3"/>
        <v>40610.25</v>
      </c>
      <c r="T89" s="9">
        <f t="shared" si="4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ROUND((E90/D90)*100,0)</f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5"/>
        <v>110.8</v>
      </c>
      <c r="Q90" t="s">
        <v>2045</v>
      </c>
      <c r="R90" t="s">
        <v>2057</v>
      </c>
      <c r="S90" s="8">
        <f t="shared" si="3"/>
        <v>42110.208333333328</v>
      </c>
      <c r="T90" s="9">
        <f t="shared" si="4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ROUND((E91/D91)*100,0)</f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5"/>
        <v>89.5</v>
      </c>
      <c r="Q91" t="s">
        <v>2037</v>
      </c>
      <c r="R91" t="s">
        <v>2038</v>
      </c>
      <c r="S91" s="8">
        <f t="shared" si="3"/>
        <v>40283.208333333336</v>
      </c>
      <c r="T91" s="9">
        <f t="shared" si="4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ROUND((E92/D92)*100,0)</f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5"/>
        <v>57.8</v>
      </c>
      <c r="Q92" t="s">
        <v>2037</v>
      </c>
      <c r="R92" t="s">
        <v>2038</v>
      </c>
      <c r="S92" s="8">
        <f t="shared" si="3"/>
        <v>42425.25</v>
      </c>
      <c r="T92" s="9">
        <f t="shared" si="4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ROUND((E93/D93)*100,0)</f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5"/>
        <v>110</v>
      </c>
      <c r="Q93" t="s">
        <v>2045</v>
      </c>
      <c r="R93" t="s">
        <v>2057</v>
      </c>
      <c r="S93" s="8">
        <f t="shared" si="3"/>
        <v>42588.208333333328</v>
      </c>
      <c r="T93" s="9">
        <f t="shared" si="4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ROUND((E94/D94)*100,0)</f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5"/>
        <v>104</v>
      </c>
      <c r="Q94" t="s">
        <v>2048</v>
      </c>
      <c r="R94" t="s">
        <v>2049</v>
      </c>
      <c r="S94" s="8">
        <f t="shared" si="3"/>
        <v>40352.208333333336</v>
      </c>
      <c r="T94" s="9">
        <f t="shared" si="4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ROUND((E95/D95)*100,0)</f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5"/>
        <v>108</v>
      </c>
      <c r="Q95" t="s">
        <v>2037</v>
      </c>
      <c r="R95" t="s">
        <v>2038</v>
      </c>
      <c r="S95" s="8">
        <f t="shared" si="3"/>
        <v>41202.208333333336</v>
      </c>
      <c r="T95" s="9">
        <f t="shared" si="4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ROUND((E96/D96)*100,0)</f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5"/>
        <v>48.9</v>
      </c>
      <c r="Q96" t="s">
        <v>2035</v>
      </c>
      <c r="R96" t="s">
        <v>2036</v>
      </c>
      <c r="S96" s="8">
        <f t="shared" si="3"/>
        <v>43562.208333333328</v>
      </c>
      <c r="T96" s="9">
        <f t="shared" si="4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ROUND((E97/D97)*100,0)</f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5"/>
        <v>37.700000000000003</v>
      </c>
      <c r="Q97" t="s">
        <v>2039</v>
      </c>
      <c r="R97" t="s">
        <v>2040</v>
      </c>
      <c r="S97" s="8">
        <f t="shared" si="3"/>
        <v>43752.208333333328</v>
      </c>
      <c r="T97" s="9">
        <f t="shared" si="4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ROUND((E98/D98)*100,0)</f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5"/>
        <v>65</v>
      </c>
      <c r="Q98" t="s">
        <v>2037</v>
      </c>
      <c r="R98" t="s">
        <v>2038</v>
      </c>
      <c r="S98" s="8">
        <f t="shared" si="3"/>
        <v>40612.25</v>
      </c>
      <c r="T98" s="9">
        <f t="shared" si="4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ROUND((E99/D99)*100,0)</f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5"/>
        <v>106.6</v>
      </c>
      <c r="Q99" t="s">
        <v>2031</v>
      </c>
      <c r="R99" t="s">
        <v>2032</v>
      </c>
      <c r="S99" s="8">
        <f t="shared" si="3"/>
        <v>42180.208333333328</v>
      </c>
      <c r="T99" s="9">
        <f t="shared" si="4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ROUND((E100/D100)*100,0)</f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5"/>
        <v>27</v>
      </c>
      <c r="Q100" t="s">
        <v>2048</v>
      </c>
      <c r="R100" t="s">
        <v>2049</v>
      </c>
      <c r="S100" s="8">
        <f t="shared" si="3"/>
        <v>42212.208333333328</v>
      </c>
      <c r="T100" s="9">
        <f t="shared" si="4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ROUND((E101/D101)*100,0)</f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5"/>
        <v>91.2</v>
      </c>
      <c r="Q101" t="s">
        <v>2037</v>
      </c>
      <c r="R101" t="s">
        <v>2038</v>
      </c>
      <c r="S101" s="8">
        <f t="shared" si="3"/>
        <v>41968.25</v>
      </c>
      <c r="T101" s="9">
        <f t="shared" si="4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ROUND((E102/D102)*100,0)</f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5"/>
        <v>1</v>
      </c>
      <c r="Q102" t="s">
        <v>2037</v>
      </c>
      <c r="R102" t="s">
        <v>2038</v>
      </c>
      <c r="S102" s="8">
        <f t="shared" si="3"/>
        <v>40835.208333333336</v>
      </c>
      <c r="T102" s="9">
        <f t="shared" si="4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ROUND((E103/D103)*100,0)</f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5"/>
        <v>56.1</v>
      </c>
      <c r="Q103" t="s">
        <v>2033</v>
      </c>
      <c r="R103" t="s">
        <v>2041</v>
      </c>
      <c r="S103" s="8">
        <f t="shared" si="3"/>
        <v>42056.25</v>
      </c>
      <c r="T103" s="9">
        <f t="shared" si="4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ROUND((E104/D104)*100,0)</f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5"/>
        <v>31</v>
      </c>
      <c r="Q104" t="s">
        <v>2035</v>
      </c>
      <c r="R104" t="s">
        <v>2044</v>
      </c>
      <c r="S104" s="8">
        <f t="shared" si="3"/>
        <v>43234.208333333328</v>
      </c>
      <c r="T104" s="9">
        <f t="shared" si="4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ROUND((E105/D105)*100,0)</f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5"/>
        <v>66.5</v>
      </c>
      <c r="Q105" t="s">
        <v>2033</v>
      </c>
      <c r="R105" t="s">
        <v>2041</v>
      </c>
      <c r="S105" s="8">
        <f t="shared" si="3"/>
        <v>40475.208333333336</v>
      </c>
      <c r="T105" s="9">
        <f t="shared" si="4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ROUND((E106/D106)*100,0)</f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5"/>
        <v>89</v>
      </c>
      <c r="Q106" t="s">
        <v>2033</v>
      </c>
      <c r="R106" t="s">
        <v>2043</v>
      </c>
      <c r="S106" s="8">
        <f t="shared" si="3"/>
        <v>42878.208333333328</v>
      </c>
      <c r="T106" s="9">
        <f t="shared" si="4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ROUND((E107/D107)*100,0)</f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5"/>
        <v>103.5</v>
      </c>
      <c r="Q107" t="s">
        <v>2035</v>
      </c>
      <c r="R107" t="s">
        <v>2036</v>
      </c>
      <c r="S107" s="8">
        <f t="shared" si="3"/>
        <v>41366.208333333336</v>
      </c>
      <c r="T107" s="9">
        <f t="shared" si="4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ROUND((E108/D108)*100,0)</f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5"/>
        <v>95.3</v>
      </c>
      <c r="Q108" t="s">
        <v>2037</v>
      </c>
      <c r="R108" t="s">
        <v>2038</v>
      </c>
      <c r="S108" s="8">
        <f t="shared" si="3"/>
        <v>43716.208333333328</v>
      </c>
      <c r="T108" s="9">
        <f t="shared" si="4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ROUND((E109/D109)*100,0)</f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5"/>
        <v>75.900000000000006</v>
      </c>
      <c r="Q109" t="s">
        <v>2037</v>
      </c>
      <c r="R109" t="s">
        <v>2038</v>
      </c>
      <c r="S109" s="8">
        <f t="shared" si="3"/>
        <v>43213.208333333328</v>
      </c>
      <c r="T109" s="9">
        <f t="shared" si="4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ROUND((E110/D110)*100,0)</f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5"/>
        <v>107.6</v>
      </c>
      <c r="Q110" t="s">
        <v>2039</v>
      </c>
      <c r="R110" t="s">
        <v>2040</v>
      </c>
      <c r="S110" s="8">
        <f t="shared" si="3"/>
        <v>41005.208333333336</v>
      </c>
      <c r="T110" s="9">
        <f t="shared" si="4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ROUND((E111/D111)*100,0)</f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5"/>
        <v>51.3</v>
      </c>
      <c r="Q111" t="s">
        <v>2039</v>
      </c>
      <c r="R111" t="s">
        <v>2058</v>
      </c>
      <c r="S111" s="8">
        <f t="shared" si="3"/>
        <v>41651.25</v>
      </c>
      <c r="T111" s="9">
        <f t="shared" si="4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ROUND((E112/D112)*100,0)</f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5"/>
        <v>72</v>
      </c>
      <c r="Q112" t="s">
        <v>2031</v>
      </c>
      <c r="R112" t="s">
        <v>2032</v>
      </c>
      <c r="S112" s="8">
        <f t="shared" si="3"/>
        <v>43354.208333333328</v>
      </c>
      <c r="T112" s="9">
        <f t="shared" si="4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ROUND((E113/D113)*100,0)</f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5"/>
        <v>109</v>
      </c>
      <c r="Q113" t="s">
        <v>2045</v>
      </c>
      <c r="R113" t="s">
        <v>2054</v>
      </c>
      <c r="S113" s="8">
        <f t="shared" si="3"/>
        <v>41174.208333333336</v>
      </c>
      <c r="T113" s="9">
        <f t="shared" si="4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ROUND((E114/D114)*100,0)</f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5"/>
        <v>35</v>
      </c>
      <c r="Q114" t="s">
        <v>2035</v>
      </c>
      <c r="R114" t="s">
        <v>2036</v>
      </c>
      <c r="S114" s="8">
        <f t="shared" si="3"/>
        <v>41875.208333333336</v>
      </c>
      <c r="T114" s="9">
        <f t="shared" si="4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ROUND((E115/D115)*100,0)</f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5"/>
        <v>94.9</v>
      </c>
      <c r="Q115" t="s">
        <v>2031</v>
      </c>
      <c r="R115" t="s">
        <v>2032</v>
      </c>
      <c r="S115" s="8">
        <f t="shared" si="3"/>
        <v>42990.208333333328</v>
      </c>
      <c r="T115" s="9">
        <f t="shared" si="4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ROUND((E116/D116)*100,0)</f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5"/>
        <v>109.7</v>
      </c>
      <c r="Q116" t="s">
        <v>2035</v>
      </c>
      <c r="R116" t="s">
        <v>2044</v>
      </c>
      <c r="S116" s="8">
        <f t="shared" si="3"/>
        <v>43564.208333333328</v>
      </c>
      <c r="T116" s="9">
        <f t="shared" si="4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ROUND((E117/D117)*100,0)</f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5"/>
        <v>44</v>
      </c>
      <c r="Q117" t="s">
        <v>2045</v>
      </c>
      <c r="R117" t="s">
        <v>2051</v>
      </c>
      <c r="S117" s="8">
        <f t="shared" si="3"/>
        <v>43056.25</v>
      </c>
      <c r="T117" s="9">
        <f t="shared" si="4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ROUND((E118/D118)*100,0)</f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5"/>
        <v>86.8</v>
      </c>
      <c r="Q118" t="s">
        <v>2037</v>
      </c>
      <c r="R118" t="s">
        <v>2038</v>
      </c>
      <c r="S118" s="8">
        <f t="shared" si="3"/>
        <v>42265.208333333328</v>
      </c>
      <c r="T118" s="9">
        <f t="shared" si="4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ROUND((E119/D119)*100,0)</f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5"/>
        <v>31</v>
      </c>
      <c r="Q119" t="s">
        <v>2039</v>
      </c>
      <c r="R119" t="s">
        <v>2058</v>
      </c>
      <c r="S119" s="8">
        <f t="shared" si="3"/>
        <v>40808.208333333336</v>
      </c>
      <c r="T119" s="9">
        <f t="shared" si="4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ROUND((E120/D120)*100,0)</f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5"/>
        <v>94.8</v>
      </c>
      <c r="Q120" t="s">
        <v>2052</v>
      </c>
      <c r="R120" t="s">
        <v>2053</v>
      </c>
      <c r="S120" s="8">
        <f t="shared" si="3"/>
        <v>41665.25</v>
      </c>
      <c r="T120" s="9">
        <f t="shared" si="4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ROUND((E121/D121)*100,0)</f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5"/>
        <v>69.8</v>
      </c>
      <c r="Q121" t="s">
        <v>2039</v>
      </c>
      <c r="R121" t="s">
        <v>2040</v>
      </c>
      <c r="S121" s="8">
        <f t="shared" si="3"/>
        <v>41806.208333333336</v>
      </c>
      <c r="T121" s="9">
        <f t="shared" si="4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ROUND((E122/D122)*100,0)</f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5"/>
        <v>63</v>
      </c>
      <c r="Q122" t="s">
        <v>2048</v>
      </c>
      <c r="R122" t="s">
        <v>2059</v>
      </c>
      <c r="S122" s="8">
        <f t="shared" si="3"/>
        <v>42111.208333333328</v>
      </c>
      <c r="T122" s="9">
        <f t="shared" si="4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ROUND((E123/D123)*100,0)</f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5"/>
        <v>110</v>
      </c>
      <c r="Q123" t="s">
        <v>2048</v>
      </c>
      <c r="R123" t="s">
        <v>2049</v>
      </c>
      <c r="S123" s="8">
        <f t="shared" si="3"/>
        <v>41917.208333333336</v>
      </c>
      <c r="T123" s="9">
        <f t="shared" si="4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ROUND((E124/D124)*100,0)</f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5"/>
        <v>26</v>
      </c>
      <c r="Q124" t="s">
        <v>2045</v>
      </c>
      <c r="R124" t="s">
        <v>2051</v>
      </c>
      <c r="S124" s="8">
        <f t="shared" si="3"/>
        <v>41970.25</v>
      </c>
      <c r="T124" s="9">
        <f t="shared" si="4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ROUND((E125/D125)*100,0)</f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5"/>
        <v>50</v>
      </c>
      <c r="Q125" t="s">
        <v>2037</v>
      </c>
      <c r="R125" t="s">
        <v>2038</v>
      </c>
      <c r="S125" s="8">
        <f t="shared" si="3"/>
        <v>42332.25</v>
      </c>
      <c r="T125" s="9">
        <f t="shared" si="4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ROUND((E126/D126)*100,0)</f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5"/>
        <v>101.7</v>
      </c>
      <c r="Q126" t="s">
        <v>2052</v>
      </c>
      <c r="R126" t="s">
        <v>2053</v>
      </c>
      <c r="S126" s="8">
        <f t="shared" si="3"/>
        <v>43598.208333333328</v>
      </c>
      <c r="T126" s="9">
        <f t="shared" si="4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ROUND((E127/D127)*100,0)</f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5"/>
        <v>47.1</v>
      </c>
      <c r="Q127" t="s">
        <v>2037</v>
      </c>
      <c r="R127" t="s">
        <v>2038</v>
      </c>
      <c r="S127" s="8">
        <f t="shared" si="3"/>
        <v>43362.208333333328</v>
      </c>
      <c r="T127" s="9">
        <f t="shared" si="4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ROUND((E128/D128)*100,0)</f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5"/>
        <v>89.9</v>
      </c>
      <c r="Q128" t="s">
        <v>2037</v>
      </c>
      <c r="R128" t="s">
        <v>2038</v>
      </c>
      <c r="S128" s="8">
        <f t="shared" si="3"/>
        <v>42596.208333333328</v>
      </c>
      <c r="T128" s="9">
        <f t="shared" si="4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ROUND((E129/D129)*100,0)</f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5"/>
        <v>79</v>
      </c>
      <c r="Q129" t="s">
        <v>2037</v>
      </c>
      <c r="R129" t="s">
        <v>2038</v>
      </c>
      <c r="S129" s="8">
        <f t="shared" si="3"/>
        <v>40310.208333333336</v>
      </c>
      <c r="T129" s="9">
        <f t="shared" si="4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ROUND((E130/D130)*100,0)</f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5"/>
        <v>80.099999999999994</v>
      </c>
      <c r="Q130" t="s">
        <v>2033</v>
      </c>
      <c r="R130" t="s">
        <v>2034</v>
      </c>
      <c r="S130" s="8">
        <f t="shared" si="3"/>
        <v>40417.208333333336</v>
      </c>
      <c r="T130" s="9">
        <f t="shared" si="4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5"/>
        <v>86.5</v>
      </c>
      <c r="Q131" t="s">
        <v>2031</v>
      </c>
      <c r="R131" t="s">
        <v>2032</v>
      </c>
      <c r="S131" s="8">
        <f t="shared" ref="S131:S194" si="6">(((K131/60)/60)/24)+DATE(1970,1,1)</f>
        <v>42038.25</v>
      </c>
      <c r="T131" s="9">
        <f t="shared" ref="T131:T194" si="7"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ROUND((E132/D132)*100,0)</f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ref="P132:P195" si="8">ROUND(AVERAGE(E132/H132),1)</f>
        <v>28</v>
      </c>
      <c r="Q132" t="s">
        <v>2039</v>
      </c>
      <c r="R132" t="s">
        <v>2042</v>
      </c>
      <c r="S132" s="8">
        <f t="shared" si="6"/>
        <v>40842.208333333336</v>
      </c>
      <c r="T132" s="9">
        <f t="shared" si="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ROUND((E133/D133)*100,0)</f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8"/>
        <v>68</v>
      </c>
      <c r="Q133" t="s">
        <v>2035</v>
      </c>
      <c r="R133" t="s">
        <v>2036</v>
      </c>
      <c r="S133" s="8">
        <f t="shared" si="6"/>
        <v>41607.25</v>
      </c>
      <c r="T133" s="9">
        <f t="shared" si="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ROUND((E134/D134)*100,0)</f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8"/>
        <v>43.1</v>
      </c>
      <c r="Q134" t="s">
        <v>2037</v>
      </c>
      <c r="R134" t="s">
        <v>2038</v>
      </c>
      <c r="S134" s="8">
        <f t="shared" si="6"/>
        <v>43112.25</v>
      </c>
      <c r="T134" s="9">
        <f t="shared" si="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ROUND((E135/D135)*100,0)</f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8"/>
        <v>88</v>
      </c>
      <c r="Q135" t="s">
        <v>2033</v>
      </c>
      <c r="R135" t="s">
        <v>2060</v>
      </c>
      <c r="S135" s="8">
        <f t="shared" si="6"/>
        <v>40767.208333333336</v>
      </c>
      <c r="T135" s="9">
        <f t="shared" si="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ROUND((E136/D136)*100,0)</f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8"/>
        <v>95</v>
      </c>
      <c r="Q136" t="s">
        <v>2039</v>
      </c>
      <c r="R136" t="s">
        <v>2040</v>
      </c>
      <c r="S136" s="8">
        <f t="shared" si="6"/>
        <v>40713.208333333336</v>
      </c>
      <c r="T136" s="9">
        <f t="shared" si="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ROUND((E137/D137)*100,0)</f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8"/>
        <v>46.9</v>
      </c>
      <c r="Q137" t="s">
        <v>2037</v>
      </c>
      <c r="R137" t="s">
        <v>2038</v>
      </c>
      <c r="S137" s="8">
        <f t="shared" si="6"/>
        <v>41340.25</v>
      </c>
      <c r="T137" s="9">
        <f t="shared" si="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ROUND((E138/D138)*100,0)</f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8"/>
        <v>46.9</v>
      </c>
      <c r="Q138" t="s">
        <v>2039</v>
      </c>
      <c r="R138" t="s">
        <v>2042</v>
      </c>
      <c r="S138" s="8">
        <f t="shared" si="6"/>
        <v>41797.208333333336</v>
      </c>
      <c r="T138" s="9">
        <f t="shared" si="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ROUND((E139/D139)*100,0)</f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8"/>
        <v>94.2</v>
      </c>
      <c r="Q139" t="s">
        <v>2045</v>
      </c>
      <c r="R139" t="s">
        <v>2046</v>
      </c>
      <c r="S139" s="8">
        <f t="shared" si="6"/>
        <v>40457.208333333336</v>
      </c>
      <c r="T139" s="9">
        <f t="shared" si="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ROUND((E140/D140)*100,0)</f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8"/>
        <v>80.099999999999994</v>
      </c>
      <c r="Q140" t="s">
        <v>2048</v>
      </c>
      <c r="R140" t="s">
        <v>2059</v>
      </c>
      <c r="S140" s="8">
        <f t="shared" si="6"/>
        <v>41180.208333333336</v>
      </c>
      <c r="T140" s="9">
        <f t="shared" si="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ROUND((E141/D141)*100,0)</f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8"/>
        <v>59</v>
      </c>
      <c r="Q141" t="s">
        <v>2035</v>
      </c>
      <c r="R141" t="s">
        <v>2044</v>
      </c>
      <c r="S141" s="8">
        <f t="shared" si="6"/>
        <v>42115.208333333328</v>
      </c>
      <c r="T141" s="9">
        <f t="shared" si="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ROUND((E142/D142)*100,0)</f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8"/>
        <v>66</v>
      </c>
      <c r="Q142" t="s">
        <v>2039</v>
      </c>
      <c r="R142" t="s">
        <v>2040</v>
      </c>
      <c r="S142" s="8">
        <f t="shared" si="6"/>
        <v>43156.25</v>
      </c>
      <c r="T142" s="9">
        <f t="shared" si="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ROUND((E143/D143)*100,0)</f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8"/>
        <v>61</v>
      </c>
      <c r="Q143" t="s">
        <v>2035</v>
      </c>
      <c r="R143" t="s">
        <v>2036</v>
      </c>
      <c r="S143" s="8">
        <f t="shared" si="6"/>
        <v>42167.208333333328</v>
      </c>
      <c r="T143" s="9">
        <f t="shared" si="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ROUND((E144/D144)*100,0)</f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8"/>
        <v>98.3</v>
      </c>
      <c r="Q144" t="s">
        <v>2035</v>
      </c>
      <c r="R144" t="s">
        <v>2036</v>
      </c>
      <c r="S144" s="8">
        <f t="shared" si="6"/>
        <v>41005.208333333336</v>
      </c>
      <c r="T144" s="9">
        <f t="shared" si="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ROUND((E145/D145)*100,0)</f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8"/>
        <v>104.6</v>
      </c>
      <c r="Q145" t="s">
        <v>2033</v>
      </c>
      <c r="R145" t="s">
        <v>2043</v>
      </c>
      <c r="S145" s="8">
        <f t="shared" si="6"/>
        <v>40357.208333333336</v>
      </c>
      <c r="T145" s="9">
        <f t="shared" si="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ROUND((E146/D146)*100,0)</f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8"/>
        <v>86.1</v>
      </c>
      <c r="Q146" t="s">
        <v>2037</v>
      </c>
      <c r="R146" t="s">
        <v>2038</v>
      </c>
      <c r="S146" s="8">
        <f t="shared" si="6"/>
        <v>43633.208333333328</v>
      </c>
      <c r="T146" s="9">
        <f t="shared" si="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ROUND((E147/D147)*100,0)</f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8"/>
        <v>77</v>
      </c>
      <c r="Q147" t="s">
        <v>2035</v>
      </c>
      <c r="R147" t="s">
        <v>2044</v>
      </c>
      <c r="S147" s="8">
        <f t="shared" si="6"/>
        <v>41889.208333333336</v>
      </c>
      <c r="T147" s="9">
        <f t="shared" si="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ROUND((E148/D148)*100,0)</f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8"/>
        <v>29.8</v>
      </c>
      <c r="Q148" t="s">
        <v>2037</v>
      </c>
      <c r="R148" t="s">
        <v>2038</v>
      </c>
      <c r="S148" s="8">
        <f t="shared" si="6"/>
        <v>40855.25</v>
      </c>
      <c r="T148" s="9">
        <f t="shared" si="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ROUND((E149/D149)*100,0)</f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8"/>
        <v>46.9</v>
      </c>
      <c r="Q149" t="s">
        <v>2037</v>
      </c>
      <c r="R149" t="s">
        <v>2038</v>
      </c>
      <c r="S149" s="8">
        <f t="shared" si="6"/>
        <v>42534.208333333328</v>
      </c>
      <c r="T149" s="9">
        <f t="shared" si="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ROUND((E150/D150)*100,0)</f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8"/>
        <v>105.2</v>
      </c>
      <c r="Q150" t="s">
        <v>2035</v>
      </c>
      <c r="R150" t="s">
        <v>2044</v>
      </c>
      <c r="S150" s="8">
        <f t="shared" si="6"/>
        <v>42941.208333333328</v>
      </c>
      <c r="T150" s="9">
        <f t="shared" si="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ROUND((E151/D151)*100,0)</f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8"/>
        <v>69.900000000000006</v>
      </c>
      <c r="Q151" t="s">
        <v>2033</v>
      </c>
      <c r="R151" t="s">
        <v>2043</v>
      </c>
      <c r="S151" s="8">
        <f t="shared" si="6"/>
        <v>41275.25</v>
      </c>
      <c r="T151" s="9">
        <f t="shared" si="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ROUND((E152/D152)*100,0)</f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8"/>
        <v>1</v>
      </c>
      <c r="Q152" t="s">
        <v>2033</v>
      </c>
      <c r="R152" t="s">
        <v>2034</v>
      </c>
      <c r="S152" s="8">
        <f t="shared" si="6"/>
        <v>43450.25</v>
      </c>
      <c r="T152" s="9">
        <f t="shared" si="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ROUND((E153/D153)*100,0)</f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8"/>
        <v>60</v>
      </c>
      <c r="Q153" t="s">
        <v>2033</v>
      </c>
      <c r="R153" t="s">
        <v>2041</v>
      </c>
      <c r="S153" s="8">
        <f t="shared" si="6"/>
        <v>41799.208333333336</v>
      </c>
      <c r="T153" s="9">
        <f t="shared" si="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ROUND((E154/D154)*100,0)</f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8"/>
        <v>52</v>
      </c>
      <c r="Q154" t="s">
        <v>2033</v>
      </c>
      <c r="R154" t="s">
        <v>2043</v>
      </c>
      <c r="S154" s="8">
        <f t="shared" si="6"/>
        <v>42783.25</v>
      </c>
      <c r="T154" s="9">
        <f t="shared" si="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ROUND((E155/D155)*100,0)</f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8"/>
        <v>31</v>
      </c>
      <c r="Q155" t="s">
        <v>2037</v>
      </c>
      <c r="R155" t="s">
        <v>2038</v>
      </c>
      <c r="S155" s="8">
        <f t="shared" si="6"/>
        <v>41201.208333333336</v>
      </c>
      <c r="T155" s="9">
        <f t="shared" si="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ROUND((E156/D156)*100,0)</f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8"/>
        <v>95</v>
      </c>
      <c r="Q156" t="s">
        <v>2033</v>
      </c>
      <c r="R156" t="s">
        <v>2043</v>
      </c>
      <c r="S156" s="8">
        <f t="shared" si="6"/>
        <v>42502.208333333328</v>
      </c>
      <c r="T156" s="9">
        <f t="shared" si="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ROUND((E157/D157)*100,0)</f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8"/>
        <v>76</v>
      </c>
      <c r="Q157" t="s">
        <v>2037</v>
      </c>
      <c r="R157" t="s">
        <v>2038</v>
      </c>
      <c r="S157" s="8">
        <f t="shared" si="6"/>
        <v>40262.208333333336</v>
      </c>
      <c r="T157" s="9">
        <f t="shared" si="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ROUND((E158/D158)*100,0)</f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8"/>
        <v>71</v>
      </c>
      <c r="Q158" t="s">
        <v>2033</v>
      </c>
      <c r="R158" t="s">
        <v>2034</v>
      </c>
      <c r="S158" s="8">
        <f t="shared" si="6"/>
        <v>43743.208333333328</v>
      </c>
      <c r="T158" s="9">
        <f t="shared" si="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ROUND((E159/D159)*100,0)</f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8"/>
        <v>73.7</v>
      </c>
      <c r="Q159" t="s">
        <v>2052</v>
      </c>
      <c r="R159" t="s">
        <v>2053</v>
      </c>
      <c r="S159" s="8">
        <f t="shared" si="6"/>
        <v>41638.25</v>
      </c>
      <c r="T159" s="9">
        <f t="shared" si="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ROUND((E160/D160)*100,0)</f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8"/>
        <v>113.2</v>
      </c>
      <c r="Q160" t="s">
        <v>2033</v>
      </c>
      <c r="R160" t="s">
        <v>2034</v>
      </c>
      <c r="S160" s="8">
        <f t="shared" si="6"/>
        <v>42346.25</v>
      </c>
      <c r="T160" s="9">
        <f t="shared" si="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ROUND((E161/D161)*100,0)</f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8"/>
        <v>105</v>
      </c>
      <c r="Q161" t="s">
        <v>2037</v>
      </c>
      <c r="R161" t="s">
        <v>2038</v>
      </c>
      <c r="S161" s="8">
        <f t="shared" si="6"/>
        <v>43551.208333333328</v>
      </c>
      <c r="T161" s="9">
        <f t="shared" si="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ROUND((E162/D162)*100,0)</f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8"/>
        <v>79.2</v>
      </c>
      <c r="Q162" t="s">
        <v>2035</v>
      </c>
      <c r="R162" t="s">
        <v>2044</v>
      </c>
      <c r="S162" s="8">
        <f t="shared" si="6"/>
        <v>43582.208333333328</v>
      </c>
      <c r="T162" s="9">
        <f t="shared" si="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ROUND((E163/D163)*100,0)</f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8"/>
        <v>57.3</v>
      </c>
      <c r="Q163" t="s">
        <v>2035</v>
      </c>
      <c r="R163" t="s">
        <v>2036</v>
      </c>
      <c r="S163" s="8">
        <f t="shared" si="6"/>
        <v>42270.208333333328</v>
      </c>
      <c r="T163" s="9">
        <f t="shared" si="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ROUND((E164/D164)*100,0)</f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8"/>
        <v>58.2</v>
      </c>
      <c r="Q164" t="s">
        <v>2033</v>
      </c>
      <c r="R164" t="s">
        <v>2034</v>
      </c>
      <c r="S164" s="8">
        <f t="shared" si="6"/>
        <v>43442.25</v>
      </c>
      <c r="T164" s="9">
        <f t="shared" si="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ROUND((E165/D165)*100,0)</f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8"/>
        <v>36</v>
      </c>
      <c r="Q165" t="s">
        <v>2052</v>
      </c>
      <c r="R165" t="s">
        <v>2053</v>
      </c>
      <c r="S165" s="8">
        <f t="shared" si="6"/>
        <v>43028.208333333328</v>
      </c>
      <c r="T165" s="9">
        <f t="shared" si="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ROUND((E166/D166)*100,0)</f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8"/>
        <v>108</v>
      </c>
      <c r="Q166" t="s">
        <v>2037</v>
      </c>
      <c r="R166" t="s">
        <v>2038</v>
      </c>
      <c r="S166" s="8">
        <f t="shared" si="6"/>
        <v>43016.208333333328</v>
      </c>
      <c r="T166" s="9">
        <f t="shared" si="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ROUND((E167/D167)*100,0)</f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8"/>
        <v>44</v>
      </c>
      <c r="Q167" t="s">
        <v>2035</v>
      </c>
      <c r="R167" t="s">
        <v>2036</v>
      </c>
      <c r="S167" s="8">
        <f t="shared" si="6"/>
        <v>42948.208333333328</v>
      </c>
      <c r="T167" s="9">
        <f t="shared" si="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ROUND((E168/D168)*100,0)</f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8"/>
        <v>55.1</v>
      </c>
      <c r="Q168" t="s">
        <v>2052</v>
      </c>
      <c r="R168" t="s">
        <v>2053</v>
      </c>
      <c r="S168" s="8">
        <f t="shared" si="6"/>
        <v>40534.25</v>
      </c>
      <c r="T168" s="9">
        <f t="shared" si="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ROUND((E169/D169)*100,0)</f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8"/>
        <v>74</v>
      </c>
      <c r="Q169" t="s">
        <v>2037</v>
      </c>
      <c r="R169" t="s">
        <v>2038</v>
      </c>
      <c r="S169" s="8">
        <f t="shared" si="6"/>
        <v>41435.208333333336</v>
      </c>
      <c r="T169" s="9">
        <f t="shared" si="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ROUND((E170/D170)*100,0)</f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8"/>
        <v>42</v>
      </c>
      <c r="Q170" t="s">
        <v>2033</v>
      </c>
      <c r="R170" t="s">
        <v>2043</v>
      </c>
      <c r="S170" s="8">
        <f t="shared" si="6"/>
        <v>43518.25</v>
      </c>
      <c r="T170" s="9">
        <f t="shared" si="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ROUND((E171/D171)*100,0)</f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8"/>
        <v>78</v>
      </c>
      <c r="Q171" t="s">
        <v>2039</v>
      </c>
      <c r="R171" t="s">
        <v>2050</v>
      </c>
      <c r="S171" s="8">
        <f t="shared" si="6"/>
        <v>41077.208333333336</v>
      </c>
      <c r="T171" s="9">
        <f t="shared" si="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ROUND((E172/D172)*100,0)</f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8"/>
        <v>82.5</v>
      </c>
      <c r="Q172" t="s">
        <v>2033</v>
      </c>
      <c r="R172" t="s">
        <v>2043</v>
      </c>
      <c r="S172" s="8">
        <f t="shared" si="6"/>
        <v>42950.208333333328</v>
      </c>
      <c r="T172" s="9">
        <f t="shared" si="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ROUND((E173/D173)*100,0)</f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8"/>
        <v>104.2</v>
      </c>
      <c r="Q173" t="s">
        <v>2045</v>
      </c>
      <c r="R173" t="s">
        <v>2057</v>
      </c>
      <c r="S173" s="8">
        <f t="shared" si="6"/>
        <v>41718.208333333336</v>
      </c>
      <c r="T173" s="9">
        <f t="shared" si="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ROUND((E174/D174)*100,0)</f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8"/>
        <v>25.5</v>
      </c>
      <c r="Q174" t="s">
        <v>2039</v>
      </c>
      <c r="R174" t="s">
        <v>2040</v>
      </c>
      <c r="S174" s="8">
        <f t="shared" si="6"/>
        <v>41839.208333333336</v>
      </c>
      <c r="T174" s="9">
        <f t="shared" si="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ROUND((E175/D175)*100,0)</f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8"/>
        <v>101</v>
      </c>
      <c r="Q175" t="s">
        <v>2037</v>
      </c>
      <c r="R175" t="s">
        <v>2038</v>
      </c>
      <c r="S175" s="8">
        <f t="shared" si="6"/>
        <v>41412.208333333336</v>
      </c>
      <c r="T175" s="9">
        <f t="shared" si="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ROUND((E176/D176)*100,0)</f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8"/>
        <v>111.8</v>
      </c>
      <c r="Q176" t="s">
        <v>2035</v>
      </c>
      <c r="R176" t="s">
        <v>2044</v>
      </c>
      <c r="S176" s="8">
        <f t="shared" si="6"/>
        <v>42282.208333333328</v>
      </c>
      <c r="T176" s="9">
        <f t="shared" si="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ROUND((E177/D177)*100,0)</f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8"/>
        <v>42</v>
      </c>
      <c r="Q177" t="s">
        <v>2037</v>
      </c>
      <c r="R177" t="s">
        <v>2038</v>
      </c>
      <c r="S177" s="8">
        <f t="shared" si="6"/>
        <v>42613.208333333328</v>
      </c>
      <c r="T177" s="9">
        <f t="shared" si="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ROUND((E178/D178)*100,0)</f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8"/>
        <v>110.1</v>
      </c>
      <c r="Q178" t="s">
        <v>2037</v>
      </c>
      <c r="R178" t="s">
        <v>2038</v>
      </c>
      <c r="S178" s="8">
        <f t="shared" si="6"/>
        <v>42616.208333333328</v>
      </c>
      <c r="T178" s="9">
        <f t="shared" si="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ROUND((E179/D179)*100,0)</f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8"/>
        <v>59</v>
      </c>
      <c r="Q179" t="s">
        <v>2037</v>
      </c>
      <c r="R179" t="s">
        <v>2038</v>
      </c>
      <c r="S179" s="8">
        <f t="shared" si="6"/>
        <v>40497.25</v>
      </c>
      <c r="T179" s="9">
        <f t="shared" si="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ROUND((E180/D180)*100,0)</f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8"/>
        <v>33</v>
      </c>
      <c r="Q180" t="s">
        <v>2031</v>
      </c>
      <c r="R180" t="s">
        <v>2032</v>
      </c>
      <c r="S180" s="8">
        <f t="shared" si="6"/>
        <v>42999.208333333328</v>
      </c>
      <c r="T180" s="9">
        <f t="shared" si="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ROUND((E181/D181)*100,0)</f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8"/>
        <v>45</v>
      </c>
      <c r="Q181" t="s">
        <v>2037</v>
      </c>
      <c r="R181" t="s">
        <v>2038</v>
      </c>
      <c r="S181" s="8">
        <f t="shared" si="6"/>
        <v>41350.208333333336</v>
      </c>
      <c r="T181" s="9">
        <f t="shared" si="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ROUND((E182/D182)*100,0)</f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8"/>
        <v>82</v>
      </c>
      <c r="Q182" t="s">
        <v>2035</v>
      </c>
      <c r="R182" t="s">
        <v>2044</v>
      </c>
      <c r="S182" s="8">
        <f t="shared" si="6"/>
        <v>40259.208333333336</v>
      </c>
      <c r="T182" s="9">
        <f t="shared" si="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ROUND((E183/D183)*100,0)</f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8"/>
        <v>39.1</v>
      </c>
      <c r="Q183" t="s">
        <v>2035</v>
      </c>
      <c r="R183" t="s">
        <v>2036</v>
      </c>
      <c r="S183" s="8">
        <f t="shared" si="6"/>
        <v>43012.208333333328</v>
      </c>
      <c r="T183" s="9">
        <f t="shared" si="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ROUND((E184/D184)*100,0)</f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8"/>
        <v>59</v>
      </c>
      <c r="Q184" t="s">
        <v>2037</v>
      </c>
      <c r="R184" t="s">
        <v>2038</v>
      </c>
      <c r="S184" s="8">
        <f t="shared" si="6"/>
        <v>43631.208333333328</v>
      </c>
      <c r="T184" s="9">
        <f t="shared" si="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ROUND((E185/D185)*100,0)</f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8"/>
        <v>41</v>
      </c>
      <c r="Q185" t="s">
        <v>2033</v>
      </c>
      <c r="R185" t="s">
        <v>2034</v>
      </c>
      <c r="S185" s="8">
        <f t="shared" si="6"/>
        <v>40430.208333333336</v>
      </c>
      <c r="T185" s="9">
        <f t="shared" si="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ROUND((E186/D186)*100,0)</f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8"/>
        <v>31</v>
      </c>
      <c r="Q186" t="s">
        <v>2037</v>
      </c>
      <c r="R186" t="s">
        <v>2038</v>
      </c>
      <c r="S186" s="8">
        <f t="shared" si="6"/>
        <v>43588.208333333328</v>
      </c>
      <c r="T186" s="9">
        <f t="shared" si="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ROUND((E187/D187)*100,0)</f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8"/>
        <v>37.799999999999997</v>
      </c>
      <c r="Q187" t="s">
        <v>2039</v>
      </c>
      <c r="R187" t="s">
        <v>2058</v>
      </c>
      <c r="S187" s="8">
        <f t="shared" si="6"/>
        <v>43233.208333333328</v>
      </c>
      <c r="T187" s="9">
        <f t="shared" si="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ROUND((E188/D188)*100,0)</f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8"/>
        <v>32</v>
      </c>
      <c r="Q188" t="s">
        <v>2037</v>
      </c>
      <c r="R188" t="s">
        <v>2038</v>
      </c>
      <c r="S188" s="8">
        <f t="shared" si="6"/>
        <v>41782.208333333336</v>
      </c>
      <c r="T188" s="9">
        <f t="shared" si="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ROUND((E189/D189)*100,0)</f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8"/>
        <v>96</v>
      </c>
      <c r="Q189" t="s">
        <v>2039</v>
      </c>
      <c r="R189" t="s">
        <v>2050</v>
      </c>
      <c r="S189" s="8">
        <f t="shared" si="6"/>
        <v>41328.25</v>
      </c>
      <c r="T189" s="9">
        <f t="shared" si="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ROUND((E190/D190)*100,0)</f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8"/>
        <v>75</v>
      </c>
      <c r="Q190" t="s">
        <v>2037</v>
      </c>
      <c r="R190" t="s">
        <v>2038</v>
      </c>
      <c r="S190" s="8">
        <f t="shared" si="6"/>
        <v>41975.25</v>
      </c>
      <c r="T190" s="9">
        <f t="shared" si="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ROUND((E191/D191)*100,0)</f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8"/>
        <v>102</v>
      </c>
      <c r="Q191" t="s">
        <v>2037</v>
      </c>
      <c r="R191" t="s">
        <v>2038</v>
      </c>
      <c r="S191" s="8">
        <f t="shared" si="6"/>
        <v>42433.25</v>
      </c>
      <c r="T191" s="9">
        <f t="shared" si="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ROUND((E192/D192)*100,0)</f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8"/>
        <v>105.8</v>
      </c>
      <c r="Q192" t="s">
        <v>2037</v>
      </c>
      <c r="R192" t="s">
        <v>2038</v>
      </c>
      <c r="S192" s="8">
        <f t="shared" si="6"/>
        <v>41429.208333333336</v>
      </c>
      <c r="T192" s="9">
        <f t="shared" si="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ROUND((E193/D193)*100,0)</f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8"/>
        <v>37.1</v>
      </c>
      <c r="Q193" t="s">
        <v>2037</v>
      </c>
      <c r="R193" t="s">
        <v>2038</v>
      </c>
      <c r="S193" s="8">
        <f t="shared" si="6"/>
        <v>43536.208333333328</v>
      </c>
      <c r="T193" s="9">
        <f t="shared" si="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ROUND((E194/D194)*100,0)</f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8"/>
        <v>35</v>
      </c>
      <c r="Q194" t="s">
        <v>2033</v>
      </c>
      <c r="R194" t="s">
        <v>2034</v>
      </c>
      <c r="S194" s="8">
        <f t="shared" si="6"/>
        <v>41817.208333333336</v>
      </c>
      <c r="T194" s="9">
        <f t="shared" si="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8"/>
        <v>46.3</v>
      </c>
      <c r="Q195" t="s">
        <v>2033</v>
      </c>
      <c r="R195" t="s">
        <v>2043</v>
      </c>
      <c r="S195" s="8">
        <f t="shared" ref="S195:S258" si="9">(((K195/60)/60)/24)+DATE(1970,1,1)</f>
        <v>43198.208333333328</v>
      </c>
      <c r="T195" s="9">
        <f t="shared" ref="T195:T258" si="10"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ROUND((E196/D196)*100,0)</f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ref="P196:P259" si="11">ROUND(AVERAGE(E196/H196),1)</f>
        <v>69.2</v>
      </c>
      <c r="Q196" t="s">
        <v>2033</v>
      </c>
      <c r="R196" t="s">
        <v>2055</v>
      </c>
      <c r="S196" s="8">
        <f t="shared" si="9"/>
        <v>42261.208333333328</v>
      </c>
      <c r="T196" s="9">
        <f t="shared" si="10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ROUND((E197/D197)*100,0)</f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1"/>
        <v>109.1</v>
      </c>
      <c r="Q197" t="s">
        <v>2033</v>
      </c>
      <c r="R197" t="s">
        <v>2041</v>
      </c>
      <c r="S197" s="8">
        <f t="shared" si="9"/>
        <v>43310.208333333328</v>
      </c>
      <c r="T197" s="9">
        <f t="shared" si="10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ROUND((E198/D198)*100,0)</f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1"/>
        <v>51.8</v>
      </c>
      <c r="Q198" t="s">
        <v>2035</v>
      </c>
      <c r="R198" t="s">
        <v>2044</v>
      </c>
      <c r="S198" s="8">
        <f t="shared" si="9"/>
        <v>42616.208333333328</v>
      </c>
      <c r="T198" s="9">
        <f t="shared" si="10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ROUND((E199/D199)*100,0)</f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1"/>
        <v>82</v>
      </c>
      <c r="Q199" t="s">
        <v>2039</v>
      </c>
      <c r="R199" t="s">
        <v>2042</v>
      </c>
      <c r="S199" s="8">
        <f t="shared" si="9"/>
        <v>42909.208333333328</v>
      </c>
      <c r="T199" s="9">
        <f t="shared" si="10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ROUND((E200/D200)*100,0)</f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1"/>
        <v>36</v>
      </c>
      <c r="Q200" t="s">
        <v>2033</v>
      </c>
      <c r="R200" t="s">
        <v>2041</v>
      </c>
      <c r="S200" s="8">
        <f t="shared" si="9"/>
        <v>40396.208333333336</v>
      </c>
      <c r="T200" s="9">
        <f t="shared" si="10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ROUND((E201/D201)*100,0)</f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1"/>
        <v>74.5</v>
      </c>
      <c r="Q201" t="s">
        <v>2033</v>
      </c>
      <c r="R201" t="s">
        <v>2034</v>
      </c>
      <c r="S201" s="8">
        <f t="shared" si="9"/>
        <v>42192.208333333328</v>
      </c>
      <c r="T201" s="9">
        <f t="shared" si="10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ROUND((E202/D202)*100,0)</f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1"/>
        <v>2</v>
      </c>
      <c r="Q202" t="s">
        <v>2037</v>
      </c>
      <c r="R202" t="s">
        <v>2038</v>
      </c>
      <c r="S202" s="8">
        <f t="shared" si="9"/>
        <v>40262.208333333336</v>
      </c>
      <c r="T202" s="9">
        <f t="shared" si="10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ROUND((E203/D203)*100,0)</f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1"/>
        <v>91.1</v>
      </c>
      <c r="Q203" t="s">
        <v>2035</v>
      </c>
      <c r="R203" t="s">
        <v>2036</v>
      </c>
      <c r="S203" s="8">
        <f t="shared" si="9"/>
        <v>41845.208333333336</v>
      </c>
      <c r="T203" s="9">
        <f t="shared" si="10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ROUND((E204/D204)*100,0)</f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1"/>
        <v>79.8</v>
      </c>
      <c r="Q204" t="s">
        <v>2031</v>
      </c>
      <c r="R204" t="s">
        <v>2032</v>
      </c>
      <c r="S204" s="8">
        <f t="shared" si="9"/>
        <v>40818.208333333336</v>
      </c>
      <c r="T204" s="9">
        <f t="shared" si="10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ROUND((E205/D205)*100,0)</f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1"/>
        <v>43</v>
      </c>
      <c r="Q205" t="s">
        <v>2037</v>
      </c>
      <c r="R205" t="s">
        <v>2038</v>
      </c>
      <c r="S205" s="8">
        <f t="shared" si="9"/>
        <v>42752.25</v>
      </c>
      <c r="T205" s="9">
        <f t="shared" si="10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ROUND((E206/D206)*100,0)</f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1"/>
        <v>63.2</v>
      </c>
      <c r="Q206" t="s">
        <v>2033</v>
      </c>
      <c r="R206" t="s">
        <v>2056</v>
      </c>
      <c r="S206" s="8">
        <f t="shared" si="9"/>
        <v>40636.208333333336</v>
      </c>
      <c r="T206" s="9">
        <f t="shared" si="10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ROUND((E207/D207)*100,0)</f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1"/>
        <v>70.2</v>
      </c>
      <c r="Q207" t="s">
        <v>2037</v>
      </c>
      <c r="R207" t="s">
        <v>2038</v>
      </c>
      <c r="S207" s="8">
        <f t="shared" si="9"/>
        <v>43390.208333333328</v>
      </c>
      <c r="T207" s="9">
        <f t="shared" si="10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ROUND((E208/D208)*100,0)</f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1"/>
        <v>61.3</v>
      </c>
      <c r="Q208" t="s">
        <v>2045</v>
      </c>
      <c r="R208" t="s">
        <v>2051</v>
      </c>
      <c r="S208" s="8">
        <f t="shared" si="9"/>
        <v>40236.25</v>
      </c>
      <c r="T208" s="9">
        <f t="shared" si="10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ROUND((E209/D209)*100,0)</f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1"/>
        <v>99</v>
      </c>
      <c r="Q209" t="s">
        <v>2033</v>
      </c>
      <c r="R209" t="s">
        <v>2034</v>
      </c>
      <c r="S209" s="8">
        <f t="shared" si="9"/>
        <v>43340.208333333328</v>
      </c>
      <c r="T209" s="9">
        <f t="shared" si="10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ROUND((E210/D210)*100,0)</f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1"/>
        <v>97</v>
      </c>
      <c r="Q210" t="s">
        <v>2039</v>
      </c>
      <c r="R210" t="s">
        <v>2040</v>
      </c>
      <c r="S210" s="8">
        <f t="shared" si="9"/>
        <v>43048.25</v>
      </c>
      <c r="T210" s="9">
        <f t="shared" si="10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ROUND((E211/D211)*100,0)</f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1"/>
        <v>51</v>
      </c>
      <c r="Q211" t="s">
        <v>2039</v>
      </c>
      <c r="R211" t="s">
        <v>2040</v>
      </c>
      <c r="S211" s="8">
        <f t="shared" si="9"/>
        <v>42496.208333333328</v>
      </c>
      <c r="T211" s="9">
        <f t="shared" si="10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ROUND((E212/D212)*100,0)</f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1"/>
        <v>28</v>
      </c>
      <c r="Q212" t="s">
        <v>2039</v>
      </c>
      <c r="R212" t="s">
        <v>2061</v>
      </c>
      <c r="S212" s="8">
        <f t="shared" si="9"/>
        <v>42797.25</v>
      </c>
      <c r="T212" s="9">
        <f t="shared" si="10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ROUND((E213/D213)*100,0)</f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1"/>
        <v>61</v>
      </c>
      <c r="Q213" t="s">
        <v>2037</v>
      </c>
      <c r="R213" t="s">
        <v>2038</v>
      </c>
      <c r="S213" s="8">
        <f t="shared" si="9"/>
        <v>41513.208333333336</v>
      </c>
      <c r="T213" s="9">
        <f t="shared" si="10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ROUND((E214/D214)*100,0)</f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1"/>
        <v>73.2</v>
      </c>
      <c r="Q214" t="s">
        <v>2037</v>
      </c>
      <c r="R214" t="s">
        <v>2038</v>
      </c>
      <c r="S214" s="8">
        <f t="shared" si="9"/>
        <v>43814.25</v>
      </c>
      <c r="T214" s="9">
        <f t="shared" si="10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ROUND((E215/D215)*100,0)</f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1"/>
        <v>40</v>
      </c>
      <c r="Q215" t="s">
        <v>2033</v>
      </c>
      <c r="R215" t="s">
        <v>2043</v>
      </c>
      <c r="S215" s="8">
        <f t="shared" si="9"/>
        <v>40488.208333333336</v>
      </c>
      <c r="T215" s="9">
        <f t="shared" si="10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ROUND((E216/D216)*100,0)</f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1"/>
        <v>86.8</v>
      </c>
      <c r="Q216" t="s">
        <v>2033</v>
      </c>
      <c r="R216" t="s">
        <v>2034</v>
      </c>
      <c r="S216" s="8">
        <f t="shared" si="9"/>
        <v>40409.208333333336</v>
      </c>
      <c r="T216" s="9">
        <f t="shared" si="10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ROUND((E217/D217)*100,0)</f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1"/>
        <v>42.1</v>
      </c>
      <c r="Q217" t="s">
        <v>2037</v>
      </c>
      <c r="R217" t="s">
        <v>2038</v>
      </c>
      <c r="S217" s="8">
        <f t="shared" si="9"/>
        <v>43509.25</v>
      </c>
      <c r="T217" s="9">
        <f t="shared" si="10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ROUND((E218/D218)*100,0)</f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1"/>
        <v>104</v>
      </c>
      <c r="Q218" t="s">
        <v>2037</v>
      </c>
      <c r="R218" t="s">
        <v>2038</v>
      </c>
      <c r="S218" s="8">
        <f t="shared" si="9"/>
        <v>40869.25</v>
      </c>
      <c r="T218" s="9">
        <f t="shared" si="10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ROUND((E219/D219)*100,0)</f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1"/>
        <v>62</v>
      </c>
      <c r="Q219" t="s">
        <v>2039</v>
      </c>
      <c r="R219" t="s">
        <v>2061</v>
      </c>
      <c r="S219" s="8">
        <f t="shared" si="9"/>
        <v>43583.208333333328</v>
      </c>
      <c r="T219" s="9">
        <f t="shared" si="10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ROUND((E220/D220)*100,0)</f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1"/>
        <v>31</v>
      </c>
      <c r="Q220" t="s">
        <v>2039</v>
      </c>
      <c r="R220" t="s">
        <v>2050</v>
      </c>
      <c r="S220" s="8">
        <f t="shared" si="9"/>
        <v>40858.25</v>
      </c>
      <c r="T220" s="9">
        <f t="shared" si="10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ROUND((E221/D221)*100,0)</f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1"/>
        <v>90</v>
      </c>
      <c r="Q221" t="s">
        <v>2039</v>
      </c>
      <c r="R221" t="s">
        <v>2047</v>
      </c>
      <c r="S221" s="8">
        <f t="shared" si="9"/>
        <v>41137.208333333336</v>
      </c>
      <c r="T221" s="9">
        <f t="shared" si="10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ROUND((E222/D222)*100,0)</f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1"/>
        <v>39.200000000000003</v>
      </c>
      <c r="Q222" t="s">
        <v>2037</v>
      </c>
      <c r="R222" t="s">
        <v>2038</v>
      </c>
      <c r="S222" s="8">
        <f t="shared" si="9"/>
        <v>40725.208333333336</v>
      </c>
      <c r="T222" s="9">
        <f t="shared" si="10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ROUND((E223/D223)*100,0)</f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1"/>
        <v>55</v>
      </c>
      <c r="Q223" t="s">
        <v>2031</v>
      </c>
      <c r="R223" t="s">
        <v>2032</v>
      </c>
      <c r="S223" s="8">
        <f t="shared" si="9"/>
        <v>41081.208333333336</v>
      </c>
      <c r="T223" s="9">
        <f t="shared" si="10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ROUND((E224/D224)*100,0)</f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1"/>
        <v>48</v>
      </c>
      <c r="Q224" t="s">
        <v>2052</v>
      </c>
      <c r="R224" t="s">
        <v>2053</v>
      </c>
      <c r="S224" s="8">
        <f t="shared" si="9"/>
        <v>41914.208333333336</v>
      </c>
      <c r="T224" s="9">
        <f t="shared" si="10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ROUND((E225/D225)*100,0)</f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1"/>
        <v>88</v>
      </c>
      <c r="Q225" t="s">
        <v>2037</v>
      </c>
      <c r="R225" t="s">
        <v>2038</v>
      </c>
      <c r="S225" s="8">
        <f t="shared" si="9"/>
        <v>42445.208333333328</v>
      </c>
      <c r="T225" s="9">
        <f t="shared" si="10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ROUND((E226/D226)*100,0)</f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1"/>
        <v>52</v>
      </c>
      <c r="Q226" t="s">
        <v>2039</v>
      </c>
      <c r="R226" t="s">
        <v>2061</v>
      </c>
      <c r="S226" s="8">
        <f t="shared" si="9"/>
        <v>41906.208333333336</v>
      </c>
      <c r="T226" s="9">
        <f t="shared" si="10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ROUND((E227/D227)*100,0)</f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1"/>
        <v>30</v>
      </c>
      <c r="Q227" t="s">
        <v>2033</v>
      </c>
      <c r="R227" t="s">
        <v>2034</v>
      </c>
      <c r="S227" s="8">
        <f t="shared" si="9"/>
        <v>41762.208333333336</v>
      </c>
      <c r="T227" s="9">
        <f t="shared" si="10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ROUND((E228/D228)*100,0)</f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1"/>
        <v>98.2</v>
      </c>
      <c r="Q228" t="s">
        <v>2052</v>
      </c>
      <c r="R228" t="s">
        <v>2053</v>
      </c>
      <c r="S228" s="8">
        <f t="shared" si="9"/>
        <v>40276.208333333336</v>
      </c>
      <c r="T228" s="9">
        <f t="shared" si="10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ROUND((E229/D229)*100,0)</f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1"/>
        <v>109</v>
      </c>
      <c r="Q229" t="s">
        <v>2048</v>
      </c>
      <c r="R229" t="s">
        <v>2059</v>
      </c>
      <c r="S229" s="8">
        <f t="shared" si="9"/>
        <v>42139.208333333328</v>
      </c>
      <c r="T229" s="9">
        <f t="shared" si="10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ROUND((E230/D230)*100,0)</f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1"/>
        <v>67</v>
      </c>
      <c r="Q230" t="s">
        <v>2039</v>
      </c>
      <c r="R230" t="s">
        <v>2047</v>
      </c>
      <c r="S230" s="8">
        <f t="shared" si="9"/>
        <v>42613.208333333328</v>
      </c>
      <c r="T230" s="9">
        <f t="shared" si="10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ROUND((E231/D231)*100,0)</f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1"/>
        <v>65</v>
      </c>
      <c r="Q231" t="s">
        <v>2048</v>
      </c>
      <c r="R231" t="s">
        <v>2059</v>
      </c>
      <c r="S231" s="8">
        <f t="shared" si="9"/>
        <v>42887.208333333328</v>
      </c>
      <c r="T231" s="9">
        <f t="shared" si="10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ROUND((E232/D232)*100,0)</f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1"/>
        <v>99.8</v>
      </c>
      <c r="Q232" t="s">
        <v>2048</v>
      </c>
      <c r="R232" t="s">
        <v>2049</v>
      </c>
      <c r="S232" s="8">
        <f t="shared" si="9"/>
        <v>43805.25</v>
      </c>
      <c r="T232" s="9">
        <f t="shared" si="10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ROUND((E233/D233)*100,0)</f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1"/>
        <v>82.4</v>
      </c>
      <c r="Q233" t="s">
        <v>2037</v>
      </c>
      <c r="R233" t="s">
        <v>2038</v>
      </c>
      <c r="S233" s="8">
        <f t="shared" si="9"/>
        <v>41415.208333333336</v>
      </c>
      <c r="T233" s="9">
        <f t="shared" si="10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ROUND((E234/D234)*100,0)</f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1"/>
        <v>63.3</v>
      </c>
      <c r="Q234" t="s">
        <v>2037</v>
      </c>
      <c r="R234" t="s">
        <v>2038</v>
      </c>
      <c r="S234" s="8">
        <f t="shared" si="9"/>
        <v>42576.208333333328</v>
      </c>
      <c r="T234" s="9">
        <f t="shared" si="10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ROUND((E235/D235)*100,0)</f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1"/>
        <v>96.8</v>
      </c>
      <c r="Q235" t="s">
        <v>2039</v>
      </c>
      <c r="R235" t="s">
        <v>2047</v>
      </c>
      <c r="S235" s="8">
        <f t="shared" si="9"/>
        <v>40706.208333333336</v>
      </c>
      <c r="T235" s="9">
        <f t="shared" si="10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ROUND((E236/D236)*100,0)</f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1"/>
        <v>54.9</v>
      </c>
      <c r="Q236" t="s">
        <v>2048</v>
      </c>
      <c r="R236" t="s">
        <v>2049</v>
      </c>
      <c r="S236" s="8">
        <f t="shared" si="9"/>
        <v>42969.208333333328</v>
      </c>
      <c r="T236" s="9">
        <f t="shared" si="10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ROUND((E237/D237)*100,0)</f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1"/>
        <v>39</v>
      </c>
      <c r="Q237" t="s">
        <v>2039</v>
      </c>
      <c r="R237" t="s">
        <v>2047</v>
      </c>
      <c r="S237" s="8">
        <f t="shared" si="9"/>
        <v>42779.25</v>
      </c>
      <c r="T237" s="9">
        <f t="shared" si="10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ROUND((E238/D238)*100,0)</f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1"/>
        <v>75.8</v>
      </c>
      <c r="Q238" t="s">
        <v>2033</v>
      </c>
      <c r="R238" t="s">
        <v>2034</v>
      </c>
      <c r="S238" s="8">
        <f t="shared" si="9"/>
        <v>43641.208333333328</v>
      </c>
      <c r="T238" s="9">
        <f t="shared" si="10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ROUND((E239/D239)*100,0)</f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1"/>
        <v>45.1</v>
      </c>
      <c r="Q239" t="s">
        <v>2039</v>
      </c>
      <c r="R239" t="s">
        <v>2047</v>
      </c>
      <c r="S239" s="8">
        <f t="shared" si="9"/>
        <v>41754.208333333336</v>
      </c>
      <c r="T239" s="9">
        <f t="shared" si="10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ROUND((E240/D240)*100,0)</f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1"/>
        <v>104.5</v>
      </c>
      <c r="Q240" t="s">
        <v>2037</v>
      </c>
      <c r="R240" t="s">
        <v>2038</v>
      </c>
      <c r="S240" s="8">
        <f t="shared" si="9"/>
        <v>43083.25</v>
      </c>
      <c r="T240" s="9">
        <f t="shared" si="10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ROUND((E241/D241)*100,0)</f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1"/>
        <v>76.3</v>
      </c>
      <c r="Q241" t="s">
        <v>2035</v>
      </c>
      <c r="R241" t="s">
        <v>2044</v>
      </c>
      <c r="S241" s="8">
        <f t="shared" si="9"/>
        <v>42245.208333333328</v>
      </c>
      <c r="T241" s="9">
        <f t="shared" si="10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ROUND((E242/D242)*100,0)</f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1"/>
        <v>69</v>
      </c>
      <c r="Q242" t="s">
        <v>2037</v>
      </c>
      <c r="R242" t="s">
        <v>2038</v>
      </c>
      <c r="S242" s="8">
        <f t="shared" si="9"/>
        <v>40396.208333333336</v>
      </c>
      <c r="T242" s="9">
        <f t="shared" si="10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ROUND((E243/D243)*100,0)</f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1"/>
        <v>102</v>
      </c>
      <c r="Q243" t="s">
        <v>2045</v>
      </c>
      <c r="R243" t="s">
        <v>2046</v>
      </c>
      <c r="S243" s="8">
        <f t="shared" si="9"/>
        <v>41742.208333333336</v>
      </c>
      <c r="T243" s="9">
        <f t="shared" si="10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ROUND((E244/D244)*100,0)</f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1"/>
        <v>42.9</v>
      </c>
      <c r="Q244" t="s">
        <v>2033</v>
      </c>
      <c r="R244" t="s">
        <v>2034</v>
      </c>
      <c r="S244" s="8">
        <f t="shared" si="9"/>
        <v>42865.208333333328</v>
      </c>
      <c r="T244" s="9">
        <f t="shared" si="10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ROUND((E245/D245)*100,0)</f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1"/>
        <v>43</v>
      </c>
      <c r="Q245" t="s">
        <v>2037</v>
      </c>
      <c r="R245" t="s">
        <v>2038</v>
      </c>
      <c r="S245" s="8">
        <f t="shared" si="9"/>
        <v>43163.25</v>
      </c>
      <c r="T245" s="9">
        <f t="shared" si="10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ROUND((E246/D246)*100,0)</f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1"/>
        <v>75.2</v>
      </c>
      <c r="Q246" t="s">
        <v>2037</v>
      </c>
      <c r="R246" t="s">
        <v>2038</v>
      </c>
      <c r="S246" s="8">
        <f t="shared" si="9"/>
        <v>41834.208333333336</v>
      </c>
      <c r="T246" s="9">
        <f t="shared" si="10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ROUND((E247/D247)*100,0)</f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1"/>
        <v>69</v>
      </c>
      <c r="Q247" t="s">
        <v>2037</v>
      </c>
      <c r="R247" t="s">
        <v>2038</v>
      </c>
      <c r="S247" s="8">
        <f t="shared" si="9"/>
        <v>41736.208333333336</v>
      </c>
      <c r="T247" s="9">
        <f t="shared" si="10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ROUND((E248/D248)*100,0)</f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1"/>
        <v>66</v>
      </c>
      <c r="Q248" t="s">
        <v>2035</v>
      </c>
      <c r="R248" t="s">
        <v>2036</v>
      </c>
      <c r="S248" s="8">
        <f t="shared" si="9"/>
        <v>41491.208333333336</v>
      </c>
      <c r="T248" s="9">
        <f t="shared" si="10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ROUND((E249/D249)*100,0)</f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1"/>
        <v>98</v>
      </c>
      <c r="Q249" t="s">
        <v>2045</v>
      </c>
      <c r="R249" t="s">
        <v>2051</v>
      </c>
      <c r="S249" s="8">
        <f t="shared" si="9"/>
        <v>42726.25</v>
      </c>
      <c r="T249" s="9">
        <f t="shared" si="10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ROUND((E250/D250)*100,0)</f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1"/>
        <v>60.1</v>
      </c>
      <c r="Q250" t="s">
        <v>2048</v>
      </c>
      <c r="R250" t="s">
        <v>2059</v>
      </c>
      <c r="S250" s="8">
        <f t="shared" si="9"/>
        <v>42004.25</v>
      </c>
      <c r="T250" s="9">
        <f t="shared" si="10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ROUND((E251/D251)*100,0)</f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1"/>
        <v>26</v>
      </c>
      <c r="Q251" t="s">
        <v>2045</v>
      </c>
      <c r="R251" t="s">
        <v>2057</v>
      </c>
      <c r="S251" s="8">
        <f t="shared" si="9"/>
        <v>42006.25</v>
      </c>
      <c r="T251" s="9">
        <f t="shared" si="10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ROUND((E252/D252)*100,0)</f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1"/>
        <v>3</v>
      </c>
      <c r="Q252" t="s">
        <v>2033</v>
      </c>
      <c r="R252" t="s">
        <v>2034</v>
      </c>
      <c r="S252" s="8">
        <f t="shared" si="9"/>
        <v>40203.25</v>
      </c>
      <c r="T252" s="9">
        <f t="shared" si="10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ROUND((E253/D253)*100,0)</f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1"/>
        <v>38</v>
      </c>
      <c r="Q253" t="s">
        <v>2037</v>
      </c>
      <c r="R253" t="s">
        <v>2038</v>
      </c>
      <c r="S253" s="8">
        <f t="shared" si="9"/>
        <v>41252.25</v>
      </c>
      <c r="T253" s="9">
        <f t="shared" si="10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ROUND((E254/D254)*100,0)</f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1"/>
        <v>106.2</v>
      </c>
      <c r="Q254" t="s">
        <v>2037</v>
      </c>
      <c r="R254" t="s">
        <v>2038</v>
      </c>
      <c r="S254" s="8">
        <f t="shared" si="9"/>
        <v>41572.208333333336</v>
      </c>
      <c r="T254" s="9">
        <f t="shared" si="10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ROUND((E255/D255)*100,0)</f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1"/>
        <v>81</v>
      </c>
      <c r="Q255" t="s">
        <v>2039</v>
      </c>
      <c r="R255" t="s">
        <v>2042</v>
      </c>
      <c r="S255" s="8">
        <f t="shared" si="9"/>
        <v>40641.208333333336</v>
      </c>
      <c r="T255" s="9">
        <f t="shared" si="10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ROUND((E256/D256)*100,0)</f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1"/>
        <v>96.6</v>
      </c>
      <c r="Q256" t="s">
        <v>2045</v>
      </c>
      <c r="R256" t="s">
        <v>2046</v>
      </c>
      <c r="S256" s="8">
        <f t="shared" si="9"/>
        <v>42787.25</v>
      </c>
      <c r="T256" s="9">
        <f t="shared" si="10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ROUND((E257/D257)*100,0)</f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1"/>
        <v>57</v>
      </c>
      <c r="Q257" t="s">
        <v>2033</v>
      </c>
      <c r="R257" t="s">
        <v>2034</v>
      </c>
      <c r="S257" s="8">
        <f t="shared" si="9"/>
        <v>40590.25</v>
      </c>
      <c r="T257" s="9">
        <f t="shared" si="10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ROUND((E258/D258)*100,0)</f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1"/>
        <v>63.9</v>
      </c>
      <c r="Q258" t="s">
        <v>2033</v>
      </c>
      <c r="R258" t="s">
        <v>2034</v>
      </c>
      <c r="S258" s="8">
        <f t="shared" si="9"/>
        <v>42393.25</v>
      </c>
      <c r="T258" s="9">
        <f t="shared" si="10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11"/>
        <v>90.5</v>
      </c>
      <c r="Q259" t="s">
        <v>2037</v>
      </c>
      <c r="R259" t="s">
        <v>2038</v>
      </c>
      <c r="S259" s="8">
        <f t="shared" ref="S259:S322" si="12">(((K259/60)/60)/24)+DATE(1970,1,1)</f>
        <v>41338.25</v>
      </c>
      <c r="T259" s="9">
        <f t="shared" ref="T259:T322" si="13"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ROUND((E260/D260)*100,0)</f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ref="P260:P323" si="14">ROUND(AVERAGE(E260/H260),1)</f>
        <v>72.2</v>
      </c>
      <c r="Q260" t="s">
        <v>2037</v>
      </c>
      <c r="R260" t="s">
        <v>2038</v>
      </c>
      <c r="S260" s="8">
        <f t="shared" si="12"/>
        <v>42712.25</v>
      </c>
      <c r="T260" s="9">
        <f t="shared" si="13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ROUND((E261/D261)*100,0)</f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14"/>
        <v>77.900000000000006</v>
      </c>
      <c r="Q261" t="s">
        <v>2052</v>
      </c>
      <c r="R261" t="s">
        <v>2053</v>
      </c>
      <c r="S261" s="8">
        <f t="shared" si="12"/>
        <v>41251.25</v>
      </c>
      <c r="T261" s="9">
        <f t="shared" si="13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ROUND((E262/D262)*100,0)</f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14"/>
        <v>38.1</v>
      </c>
      <c r="Q262" t="s">
        <v>2033</v>
      </c>
      <c r="R262" t="s">
        <v>2034</v>
      </c>
      <c r="S262" s="8">
        <f t="shared" si="12"/>
        <v>41180.208333333336</v>
      </c>
      <c r="T262" s="9">
        <f t="shared" si="13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ROUND((E263/D263)*100,0)</f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14"/>
        <v>57.9</v>
      </c>
      <c r="Q263" t="s">
        <v>2033</v>
      </c>
      <c r="R263" t="s">
        <v>2034</v>
      </c>
      <c r="S263" s="8">
        <f t="shared" si="12"/>
        <v>40415.208333333336</v>
      </c>
      <c r="T263" s="9">
        <f t="shared" si="13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ROUND((E264/D264)*100,0)</f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14"/>
        <v>49.8</v>
      </c>
      <c r="Q264" t="s">
        <v>2033</v>
      </c>
      <c r="R264" t="s">
        <v>2043</v>
      </c>
      <c r="S264" s="8">
        <f t="shared" si="12"/>
        <v>40638.208333333336</v>
      </c>
      <c r="T264" s="9">
        <f t="shared" si="13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ROUND((E265/D265)*100,0)</f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14"/>
        <v>54.1</v>
      </c>
      <c r="Q265" t="s">
        <v>2052</v>
      </c>
      <c r="R265" t="s">
        <v>2053</v>
      </c>
      <c r="S265" s="8">
        <f t="shared" si="12"/>
        <v>40187.25</v>
      </c>
      <c r="T265" s="9">
        <f t="shared" si="13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ROUND((E266/D266)*100,0)</f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14"/>
        <v>30</v>
      </c>
      <c r="Q266" t="s">
        <v>2037</v>
      </c>
      <c r="R266" t="s">
        <v>2038</v>
      </c>
      <c r="S266" s="8">
        <f t="shared" si="12"/>
        <v>41317.25</v>
      </c>
      <c r="T266" s="9">
        <f t="shared" si="13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ROUND((E267/D267)*100,0)</f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14"/>
        <v>70.099999999999994</v>
      </c>
      <c r="Q267" t="s">
        <v>2037</v>
      </c>
      <c r="R267" t="s">
        <v>2038</v>
      </c>
      <c r="S267" s="8">
        <f t="shared" si="12"/>
        <v>42372.25</v>
      </c>
      <c r="T267" s="9">
        <f t="shared" si="13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ROUND((E268/D268)*100,0)</f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14"/>
        <v>27</v>
      </c>
      <c r="Q268" t="s">
        <v>2033</v>
      </c>
      <c r="R268" t="s">
        <v>2056</v>
      </c>
      <c r="S268" s="8">
        <f t="shared" si="12"/>
        <v>41950.25</v>
      </c>
      <c r="T268" s="9">
        <f t="shared" si="13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ROUND((E269/D269)*100,0)</f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14"/>
        <v>52</v>
      </c>
      <c r="Q269" t="s">
        <v>2037</v>
      </c>
      <c r="R269" t="s">
        <v>2038</v>
      </c>
      <c r="S269" s="8">
        <f t="shared" si="12"/>
        <v>41206.208333333336</v>
      </c>
      <c r="T269" s="9">
        <f t="shared" si="13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ROUND((E270/D270)*100,0)</f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14"/>
        <v>56.4</v>
      </c>
      <c r="Q270" t="s">
        <v>2039</v>
      </c>
      <c r="R270" t="s">
        <v>2040</v>
      </c>
      <c r="S270" s="8">
        <f t="shared" si="12"/>
        <v>41186.208333333336</v>
      </c>
      <c r="T270" s="9">
        <f t="shared" si="13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ROUND((E271/D271)*100,0)</f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14"/>
        <v>101.6</v>
      </c>
      <c r="Q271" t="s">
        <v>2039</v>
      </c>
      <c r="R271" t="s">
        <v>2058</v>
      </c>
      <c r="S271" s="8">
        <f t="shared" si="12"/>
        <v>43496.25</v>
      </c>
      <c r="T271" s="9">
        <f t="shared" si="13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ROUND((E272/D272)*100,0)</f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14"/>
        <v>25</v>
      </c>
      <c r="Q272" t="s">
        <v>2048</v>
      </c>
      <c r="R272" t="s">
        <v>2049</v>
      </c>
      <c r="S272" s="8">
        <f t="shared" si="12"/>
        <v>40514.25</v>
      </c>
      <c r="T272" s="9">
        <f t="shared" si="13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ROUND((E273/D273)*100,0)</f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14"/>
        <v>32</v>
      </c>
      <c r="Q273" t="s">
        <v>2052</v>
      </c>
      <c r="R273" t="s">
        <v>2053</v>
      </c>
      <c r="S273" s="8">
        <f t="shared" si="12"/>
        <v>42345.25</v>
      </c>
      <c r="T273" s="9">
        <f t="shared" si="13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ROUND((E274/D274)*100,0)</f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14"/>
        <v>82</v>
      </c>
      <c r="Q274" t="s">
        <v>2037</v>
      </c>
      <c r="R274" t="s">
        <v>2038</v>
      </c>
      <c r="S274" s="8">
        <f t="shared" si="12"/>
        <v>43656.208333333328</v>
      </c>
      <c r="T274" s="9">
        <f t="shared" si="13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ROUND((E275/D275)*100,0)</f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14"/>
        <v>38</v>
      </c>
      <c r="Q275" t="s">
        <v>2037</v>
      </c>
      <c r="R275" t="s">
        <v>2038</v>
      </c>
      <c r="S275" s="8">
        <f t="shared" si="12"/>
        <v>42995.208333333328</v>
      </c>
      <c r="T275" s="9">
        <f t="shared" si="13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ROUND((E276/D276)*100,0)</f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14"/>
        <v>51.5</v>
      </c>
      <c r="Q276" t="s">
        <v>2037</v>
      </c>
      <c r="R276" t="s">
        <v>2038</v>
      </c>
      <c r="S276" s="8">
        <f t="shared" si="12"/>
        <v>43045.25</v>
      </c>
      <c r="T276" s="9">
        <f t="shared" si="13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ROUND((E277/D277)*100,0)</f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14"/>
        <v>81.2</v>
      </c>
      <c r="Q277" t="s">
        <v>2045</v>
      </c>
      <c r="R277" t="s">
        <v>2057</v>
      </c>
      <c r="S277" s="8">
        <f t="shared" si="12"/>
        <v>43561.208333333328</v>
      </c>
      <c r="T277" s="9">
        <f t="shared" si="13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ROUND((E278/D278)*100,0)</f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14"/>
        <v>40</v>
      </c>
      <c r="Q278" t="s">
        <v>2048</v>
      </c>
      <c r="R278" t="s">
        <v>2049</v>
      </c>
      <c r="S278" s="8">
        <f t="shared" si="12"/>
        <v>41018.208333333336</v>
      </c>
      <c r="T278" s="9">
        <f t="shared" si="13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ROUND((E279/D279)*100,0)</f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14"/>
        <v>89.9</v>
      </c>
      <c r="Q279" t="s">
        <v>2037</v>
      </c>
      <c r="R279" t="s">
        <v>2038</v>
      </c>
      <c r="S279" s="8">
        <f t="shared" si="12"/>
        <v>40378.208333333336</v>
      </c>
      <c r="T279" s="9">
        <f t="shared" si="13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ROUND((E280/D280)*100,0)</f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14"/>
        <v>96.7</v>
      </c>
      <c r="Q280" t="s">
        <v>2035</v>
      </c>
      <c r="R280" t="s">
        <v>2036</v>
      </c>
      <c r="S280" s="8">
        <f t="shared" si="12"/>
        <v>41239.25</v>
      </c>
      <c r="T280" s="9">
        <f t="shared" si="13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ROUND((E281/D281)*100,0)</f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14"/>
        <v>25</v>
      </c>
      <c r="Q281" t="s">
        <v>2037</v>
      </c>
      <c r="R281" t="s">
        <v>2038</v>
      </c>
      <c r="S281" s="8">
        <f t="shared" si="12"/>
        <v>43346.208333333328</v>
      </c>
      <c r="T281" s="9">
        <f t="shared" si="13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ROUND((E282/D282)*100,0)</f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14"/>
        <v>37</v>
      </c>
      <c r="Q282" t="s">
        <v>2039</v>
      </c>
      <c r="R282" t="s">
        <v>2047</v>
      </c>
      <c r="S282" s="8">
        <f t="shared" si="12"/>
        <v>43060.25</v>
      </c>
      <c r="T282" s="9">
        <f t="shared" si="13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ROUND((E283/D283)*100,0)</f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14"/>
        <v>73</v>
      </c>
      <c r="Q283" t="s">
        <v>2037</v>
      </c>
      <c r="R283" t="s">
        <v>2038</v>
      </c>
      <c r="S283" s="8">
        <f t="shared" si="12"/>
        <v>40979.25</v>
      </c>
      <c r="T283" s="9">
        <f t="shared" si="13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ROUND((E284/D284)*100,0)</f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14"/>
        <v>68.2</v>
      </c>
      <c r="Q284" t="s">
        <v>2039</v>
      </c>
      <c r="R284" t="s">
        <v>2058</v>
      </c>
      <c r="S284" s="8">
        <f t="shared" si="12"/>
        <v>42701.25</v>
      </c>
      <c r="T284" s="9">
        <f t="shared" si="13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ROUND((E285/D285)*100,0)</f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14"/>
        <v>52.3</v>
      </c>
      <c r="Q285" t="s">
        <v>2033</v>
      </c>
      <c r="R285" t="s">
        <v>2034</v>
      </c>
      <c r="S285" s="8">
        <f t="shared" si="12"/>
        <v>42520.208333333328</v>
      </c>
      <c r="T285" s="9">
        <f t="shared" si="13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ROUND((E286/D286)*100,0)</f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14"/>
        <v>61.8</v>
      </c>
      <c r="Q286" t="s">
        <v>2035</v>
      </c>
      <c r="R286" t="s">
        <v>2036</v>
      </c>
      <c r="S286" s="8">
        <f t="shared" si="12"/>
        <v>41030.208333333336</v>
      </c>
      <c r="T286" s="9">
        <f t="shared" si="13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ROUND((E287/D287)*100,0)</f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14"/>
        <v>25</v>
      </c>
      <c r="Q287" t="s">
        <v>2037</v>
      </c>
      <c r="R287" t="s">
        <v>2038</v>
      </c>
      <c r="S287" s="8">
        <f t="shared" si="12"/>
        <v>42623.208333333328</v>
      </c>
      <c r="T287" s="9">
        <f t="shared" si="13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ROUND((E288/D288)*100,0)</f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14"/>
        <v>106.3</v>
      </c>
      <c r="Q288" t="s">
        <v>2037</v>
      </c>
      <c r="R288" t="s">
        <v>2038</v>
      </c>
      <c r="S288" s="8">
        <f t="shared" si="12"/>
        <v>42697.25</v>
      </c>
      <c r="T288" s="9">
        <f t="shared" si="13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ROUND((E289/D289)*100,0)</f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14"/>
        <v>75.099999999999994</v>
      </c>
      <c r="Q289" t="s">
        <v>2033</v>
      </c>
      <c r="R289" t="s">
        <v>2041</v>
      </c>
      <c r="S289" s="8">
        <f t="shared" si="12"/>
        <v>42122.208333333328</v>
      </c>
      <c r="T289" s="9">
        <f t="shared" si="13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ROUND((E290/D290)*100,0)</f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14"/>
        <v>40</v>
      </c>
      <c r="Q290" t="s">
        <v>2033</v>
      </c>
      <c r="R290" t="s">
        <v>2055</v>
      </c>
      <c r="S290" s="8">
        <f t="shared" si="12"/>
        <v>40982.208333333336</v>
      </c>
      <c r="T290" s="9">
        <f t="shared" si="13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ROUND((E291/D291)*100,0)</f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14"/>
        <v>40</v>
      </c>
      <c r="Q291" t="s">
        <v>2037</v>
      </c>
      <c r="R291" t="s">
        <v>2038</v>
      </c>
      <c r="S291" s="8">
        <f t="shared" si="12"/>
        <v>42219.208333333328</v>
      </c>
      <c r="T291" s="9">
        <f t="shared" si="13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ROUND((E292/D292)*100,0)</f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14"/>
        <v>101</v>
      </c>
      <c r="Q292" t="s">
        <v>2039</v>
      </c>
      <c r="R292" t="s">
        <v>2040</v>
      </c>
      <c r="S292" s="8">
        <f t="shared" si="12"/>
        <v>41404.208333333336</v>
      </c>
      <c r="T292" s="9">
        <f t="shared" si="13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ROUND((E293/D293)*100,0)</f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14"/>
        <v>76.8</v>
      </c>
      <c r="Q293" t="s">
        <v>2035</v>
      </c>
      <c r="R293" t="s">
        <v>2036</v>
      </c>
      <c r="S293" s="8">
        <f t="shared" si="12"/>
        <v>40831.208333333336</v>
      </c>
      <c r="T293" s="9">
        <f t="shared" si="13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ROUND((E294/D294)*100,0)</f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14"/>
        <v>71.7</v>
      </c>
      <c r="Q294" t="s">
        <v>2031</v>
      </c>
      <c r="R294" t="s">
        <v>2032</v>
      </c>
      <c r="S294" s="8">
        <f t="shared" si="12"/>
        <v>40984.208333333336</v>
      </c>
      <c r="T294" s="9">
        <f t="shared" si="13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ROUND((E295/D295)*100,0)</f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14"/>
        <v>33.299999999999997</v>
      </c>
      <c r="Q295" t="s">
        <v>2037</v>
      </c>
      <c r="R295" t="s">
        <v>2038</v>
      </c>
      <c r="S295" s="8">
        <f t="shared" si="12"/>
        <v>40456.208333333336</v>
      </c>
      <c r="T295" s="9">
        <f t="shared" si="13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ROUND((E296/D296)*100,0)</f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14"/>
        <v>43.9</v>
      </c>
      <c r="Q296" t="s">
        <v>2037</v>
      </c>
      <c r="R296" t="s">
        <v>2038</v>
      </c>
      <c r="S296" s="8">
        <f t="shared" si="12"/>
        <v>43399.208333333328</v>
      </c>
      <c r="T296" s="9">
        <f t="shared" si="13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ROUND((E297/D297)*100,0)</f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14"/>
        <v>36</v>
      </c>
      <c r="Q297" t="s">
        <v>2037</v>
      </c>
      <c r="R297" t="s">
        <v>2038</v>
      </c>
      <c r="S297" s="8">
        <f t="shared" si="12"/>
        <v>41562.208333333336</v>
      </c>
      <c r="T297" s="9">
        <f t="shared" si="13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ROUND((E298/D298)*100,0)</f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14"/>
        <v>88.2</v>
      </c>
      <c r="Q298" t="s">
        <v>2037</v>
      </c>
      <c r="R298" t="s">
        <v>2038</v>
      </c>
      <c r="S298" s="8">
        <f t="shared" si="12"/>
        <v>43493.25</v>
      </c>
      <c r="T298" s="9">
        <f t="shared" si="13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ROUND((E299/D299)*100,0)</f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14"/>
        <v>65.2</v>
      </c>
      <c r="Q299" t="s">
        <v>2037</v>
      </c>
      <c r="R299" t="s">
        <v>2038</v>
      </c>
      <c r="S299" s="8">
        <f t="shared" si="12"/>
        <v>41653.25</v>
      </c>
      <c r="T299" s="9">
        <f t="shared" si="13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ROUND((E300/D300)*100,0)</f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14"/>
        <v>70</v>
      </c>
      <c r="Q300" t="s">
        <v>2033</v>
      </c>
      <c r="R300" t="s">
        <v>2034</v>
      </c>
      <c r="S300" s="8">
        <f t="shared" si="12"/>
        <v>42426.25</v>
      </c>
      <c r="T300" s="9">
        <f t="shared" si="13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ROUND((E301/D301)*100,0)</f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14"/>
        <v>39.9</v>
      </c>
      <c r="Q301" t="s">
        <v>2031</v>
      </c>
      <c r="R301" t="s">
        <v>2032</v>
      </c>
      <c r="S301" s="8">
        <f t="shared" si="12"/>
        <v>42432.25</v>
      </c>
      <c r="T301" s="9">
        <f t="shared" si="13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ROUND((E302/D302)*100,0)</f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14"/>
        <v>5</v>
      </c>
      <c r="Q302" t="s">
        <v>2045</v>
      </c>
      <c r="R302" t="s">
        <v>2046</v>
      </c>
      <c r="S302" s="8">
        <f t="shared" si="12"/>
        <v>42977.208333333328</v>
      </c>
      <c r="T302" s="9">
        <f t="shared" si="13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ROUND((E303/D303)*100,0)</f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14"/>
        <v>41</v>
      </c>
      <c r="Q303" t="s">
        <v>2039</v>
      </c>
      <c r="R303" t="s">
        <v>2040</v>
      </c>
      <c r="S303" s="8">
        <f t="shared" si="12"/>
        <v>42061.25</v>
      </c>
      <c r="T303" s="9">
        <f t="shared" si="13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ROUND((E304/D304)*100,0)</f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14"/>
        <v>98.9</v>
      </c>
      <c r="Q304" t="s">
        <v>2037</v>
      </c>
      <c r="R304" t="s">
        <v>2038</v>
      </c>
      <c r="S304" s="8">
        <f t="shared" si="12"/>
        <v>43345.208333333328</v>
      </c>
      <c r="T304" s="9">
        <f t="shared" si="13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ROUND((E305/D305)*100,0)</f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14"/>
        <v>87.8</v>
      </c>
      <c r="Q305" t="s">
        <v>2033</v>
      </c>
      <c r="R305" t="s">
        <v>2043</v>
      </c>
      <c r="S305" s="8">
        <f t="shared" si="12"/>
        <v>42376.25</v>
      </c>
      <c r="T305" s="9">
        <f t="shared" si="13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ROUND((E306/D306)*100,0)</f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14"/>
        <v>80.8</v>
      </c>
      <c r="Q306" t="s">
        <v>2039</v>
      </c>
      <c r="R306" t="s">
        <v>2040</v>
      </c>
      <c r="S306" s="8">
        <f t="shared" si="12"/>
        <v>42589.208333333328</v>
      </c>
      <c r="T306" s="9">
        <f t="shared" si="13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ROUND((E307/D307)*100,0)</f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14"/>
        <v>94.3</v>
      </c>
      <c r="Q307" t="s">
        <v>2037</v>
      </c>
      <c r="R307" t="s">
        <v>2038</v>
      </c>
      <c r="S307" s="8">
        <f t="shared" si="12"/>
        <v>42448.208333333328</v>
      </c>
      <c r="T307" s="9">
        <f t="shared" si="13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ROUND((E308/D308)*100,0)</f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14"/>
        <v>73.400000000000006</v>
      </c>
      <c r="Q308" t="s">
        <v>2037</v>
      </c>
      <c r="R308" t="s">
        <v>2038</v>
      </c>
      <c r="S308" s="8">
        <f t="shared" si="12"/>
        <v>42930.208333333328</v>
      </c>
      <c r="T308" s="9">
        <f t="shared" si="13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ROUND((E309/D309)*100,0)</f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14"/>
        <v>66</v>
      </c>
      <c r="Q309" t="s">
        <v>2045</v>
      </c>
      <c r="R309" t="s">
        <v>2051</v>
      </c>
      <c r="S309" s="8">
        <f t="shared" si="12"/>
        <v>41066.208333333336</v>
      </c>
      <c r="T309" s="9">
        <f t="shared" si="13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ROUND((E310/D310)*100,0)</f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14"/>
        <v>109</v>
      </c>
      <c r="Q310" t="s">
        <v>2037</v>
      </c>
      <c r="R310" t="s">
        <v>2038</v>
      </c>
      <c r="S310" s="8">
        <f t="shared" si="12"/>
        <v>40651.208333333336</v>
      </c>
      <c r="T310" s="9">
        <f t="shared" si="13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ROUND((E311/D311)*100,0)</f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14"/>
        <v>41.2</v>
      </c>
      <c r="Q311" t="s">
        <v>2033</v>
      </c>
      <c r="R311" t="s">
        <v>2043</v>
      </c>
      <c r="S311" s="8">
        <f t="shared" si="12"/>
        <v>40807.208333333336</v>
      </c>
      <c r="T311" s="9">
        <f t="shared" si="13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ROUND((E312/D312)*100,0)</f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14"/>
        <v>99.1</v>
      </c>
      <c r="Q312" t="s">
        <v>2048</v>
      </c>
      <c r="R312" t="s">
        <v>2049</v>
      </c>
      <c r="S312" s="8">
        <f t="shared" si="12"/>
        <v>40277.208333333336</v>
      </c>
      <c r="T312" s="9">
        <f t="shared" si="13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ROUND((E313/D313)*100,0)</f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14"/>
        <v>105.9</v>
      </c>
      <c r="Q313" t="s">
        <v>2037</v>
      </c>
      <c r="R313" t="s">
        <v>2038</v>
      </c>
      <c r="S313" s="8">
        <f t="shared" si="12"/>
        <v>40590.25</v>
      </c>
      <c r="T313" s="9">
        <f t="shared" si="13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ROUND((E314/D314)*100,0)</f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14"/>
        <v>49</v>
      </c>
      <c r="Q314" t="s">
        <v>2037</v>
      </c>
      <c r="R314" t="s">
        <v>2038</v>
      </c>
      <c r="S314" s="8">
        <f t="shared" si="12"/>
        <v>41572.208333333336</v>
      </c>
      <c r="T314" s="9">
        <f t="shared" si="13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ROUND((E315/D315)*100,0)</f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14"/>
        <v>39</v>
      </c>
      <c r="Q315" t="s">
        <v>2033</v>
      </c>
      <c r="R315" t="s">
        <v>2034</v>
      </c>
      <c r="S315" s="8">
        <f t="shared" si="12"/>
        <v>40966.25</v>
      </c>
      <c r="T315" s="9">
        <f t="shared" si="13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ROUND((E316/D316)*100,0)</f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14"/>
        <v>31</v>
      </c>
      <c r="Q316" t="s">
        <v>2039</v>
      </c>
      <c r="R316" t="s">
        <v>2040</v>
      </c>
      <c r="S316" s="8">
        <f t="shared" si="12"/>
        <v>43536.208333333328</v>
      </c>
      <c r="T316" s="9">
        <f t="shared" si="13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ROUND((E317/D317)*100,0)</f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14"/>
        <v>103.9</v>
      </c>
      <c r="Q317" t="s">
        <v>2037</v>
      </c>
      <c r="R317" t="s">
        <v>2038</v>
      </c>
      <c r="S317" s="8">
        <f t="shared" si="12"/>
        <v>41783.208333333336</v>
      </c>
      <c r="T317" s="9">
        <f t="shared" si="13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ROUND((E318/D318)*100,0)</f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14"/>
        <v>59.3</v>
      </c>
      <c r="Q318" t="s">
        <v>2031</v>
      </c>
      <c r="R318" t="s">
        <v>2032</v>
      </c>
      <c r="S318" s="8">
        <f t="shared" si="12"/>
        <v>43788.25</v>
      </c>
      <c r="T318" s="9">
        <f t="shared" si="13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ROUND((E319/D319)*100,0)</f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14"/>
        <v>42.3</v>
      </c>
      <c r="Q319" t="s">
        <v>2037</v>
      </c>
      <c r="R319" t="s">
        <v>2038</v>
      </c>
      <c r="S319" s="8">
        <f t="shared" si="12"/>
        <v>42869.208333333328</v>
      </c>
      <c r="T319" s="9">
        <f t="shared" si="13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ROUND((E320/D320)*100,0)</f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14"/>
        <v>53.1</v>
      </c>
      <c r="Q320" t="s">
        <v>2033</v>
      </c>
      <c r="R320" t="s">
        <v>2034</v>
      </c>
      <c r="S320" s="8">
        <f t="shared" si="12"/>
        <v>41684.25</v>
      </c>
      <c r="T320" s="9">
        <f t="shared" si="13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ROUND((E321/D321)*100,0)</f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14"/>
        <v>50.8</v>
      </c>
      <c r="Q321" t="s">
        <v>2035</v>
      </c>
      <c r="R321" t="s">
        <v>2036</v>
      </c>
      <c r="S321" s="8">
        <f t="shared" si="12"/>
        <v>40402.208333333336</v>
      </c>
      <c r="T321" s="9">
        <f t="shared" si="13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ROUND((E322/D322)*100,0)</f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14"/>
        <v>101.2</v>
      </c>
      <c r="Q322" t="s">
        <v>2045</v>
      </c>
      <c r="R322" t="s">
        <v>2051</v>
      </c>
      <c r="S322" s="8">
        <f t="shared" si="12"/>
        <v>40673.208333333336</v>
      </c>
      <c r="T322" s="9">
        <f t="shared" si="13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14"/>
        <v>65</v>
      </c>
      <c r="Q323" t="s">
        <v>2039</v>
      </c>
      <c r="R323" t="s">
        <v>2050</v>
      </c>
      <c r="S323" s="8">
        <f t="shared" ref="S323:S386" si="15">(((K323/60)/60)/24)+DATE(1970,1,1)</f>
        <v>40634.208333333336</v>
      </c>
      <c r="T323" s="9">
        <f t="shared" ref="T323:T386" si="16"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ROUND((E324/D324)*100,0)</f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ref="P324:P387" si="17">ROUND(AVERAGE(E324/H324),1)</f>
        <v>38</v>
      </c>
      <c r="Q324" t="s">
        <v>2037</v>
      </c>
      <c r="R324" t="s">
        <v>2038</v>
      </c>
      <c r="S324" s="8">
        <f t="shared" si="15"/>
        <v>40507.25</v>
      </c>
      <c r="T324" s="9">
        <f t="shared" si="16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ROUND((E325/D325)*100,0)</f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17"/>
        <v>82.6</v>
      </c>
      <c r="Q325" t="s">
        <v>2039</v>
      </c>
      <c r="R325" t="s">
        <v>2040</v>
      </c>
      <c r="S325" s="8">
        <f t="shared" si="15"/>
        <v>41725.208333333336</v>
      </c>
      <c r="T325" s="9">
        <f t="shared" si="16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ROUND((E326/D326)*100,0)</f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17"/>
        <v>37.9</v>
      </c>
      <c r="Q326" t="s">
        <v>2037</v>
      </c>
      <c r="R326" t="s">
        <v>2038</v>
      </c>
      <c r="S326" s="8">
        <f t="shared" si="15"/>
        <v>42176.208333333328</v>
      </c>
      <c r="T326" s="9">
        <f t="shared" si="16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ROUND((E327/D327)*100,0)</f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17"/>
        <v>80.8</v>
      </c>
      <c r="Q327" t="s">
        <v>2037</v>
      </c>
      <c r="R327" t="s">
        <v>2038</v>
      </c>
      <c r="S327" s="8">
        <f t="shared" si="15"/>
        <v>43267.208333333328</v>
      </c>
      <c r="T327" s="9">
        <f t="shared" si="16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ROUND((E328/D328)*100,0)</f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17"/>
        <v>26</v>
      </c>
      <c r="Q328" t="s">
        <v>2039</v>
      </c>
      <c r="R328" t="s">
        <v>2047</v>
      </c>
      <c r="S328" s="8">
        <f t="shared" si="15"/>
        <v>42364.25</v>
      </c>
      <c r="T328" s="9">
        <f t="shared" si="16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ROUND((E329/D329)*100,0)</f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17"/>
        <v>30.4</v>
      </c>
      <c r="Q329" t="s">
        <v>2037</v>
      </c>
      <c r="R329" t="s">
        <v>2038</v>
      </c>
      <c r="S329" s="8">
        <f t="shared" si="15"/>
        <v>43705.208333333328</v>
      </c>
      <c r="T329" s="9">
        <f t="shared" si="16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ROUND((E330/D330)*100,0)</f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17"/>
        <v>54</v>
      </c>
      <c r="Q330" t="s">
        <v>2033</v>
      </c>
      <c r="R330" t="s">
        <v>2034</v>
      </c>
      <c r="S330" s="8">
        <f t="shared" si="15"/>
        <v>43434.25</v>
      </c>
      <c r="T330" s="9">
        <f t="shared" si="16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ROUND((E331/D331)*100,0)</f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17"/>
        <v>101.8</v>
      </c>
      <c r="Q331" t="s">
        <v>2048</v>
      </c>
      <c r="R331" t="s">
        <v>2049</v>
      </c>
      <c r="S331" s="8">
        <f t="shared" si="15"/>
        <v>42716.25</v>
      </c>
      <c r="T331" s="9">
        <f t="shared" si="16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ROUND((E332/D332)*100,0)</f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17"/>
        <v>45</v>
      </c>
      <c r="Q332" t="s">
        <v>2039</v>
      </c>
      <c r="R332" t="s">
        <v>2040</v>
      </c>
      <c r="S332" s="8">
        <f t="shared" si="15"/>
        <v>43077.25</v>
      </c>
      <c r="T332" s="9">
        <f t="shared" si="16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ROUND((E333/D333)*100,0)</f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17"/>
        <v>77.099999999999994</v>
      </c>
      <c r="Q333" t="s">
        <v>2031</v>
      </c>
      <c r="R333" t="s">
        <v>2032</v>
      </c>
      <c r="S333" s="8">
        <f t="shared" si="15"/>
        <v>40896.25</v>
      </c>
      <c r="T333" s="9">
        <f t="shared" si="16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ROUND((E334/D334)*100,0)</f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17"/>
        <v>88.1</v>
      </c>
      <c r="Q334" t="s">
        <v>2035</v>
      </c>
      <c r="R334" t="s">
        <v>2044</v>
      </c>
      <c r="S334" s="8">
        <f t="shared" si="15"/>
        <v>41361.208333333336</v>
      </c>
      <c r="T334" s="9">
        <f t="shared" si="16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ROUND((E335/D335)*100,0)</f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17"/>
        <v>47</v>
      </c>
      <c r="Q335" t="s">
        <v>2037</v>
      </c>
      <c r="R335" t="s">
        <v>2038</v>
      </c>
      <c r="S335" s="8">
        <f t="shared" si="15"/>
        <v>43424.25</v>
      </c>
      <c r="T335" s="9">
        <f t="shared" si="16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ROUND((E336/D336)*100,0)</f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17"/>
        <v>111</v>
      </c>
      <c r="Q336" t="s">
        <v>2033</v>
      </c>
      <c r="R336" t="s">
        <v>2034</v>
      </c>
      <c r="S336" s="8">
        <f t="shared" si="15"/>
        <v>43110.25</v>
      </c>
      <c r="T336" s="9">
        <f t="shared" si="16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ROUND((E337/D337)*100,0)</f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17"/>
        <v>87</v>
      </c>
      <c r="Q337" t="s">
        <v>2033</v>
      </c>
      <c r="R337" t="s">
        <v>2034</v>
      </c>
      <c r="S337" s="8">
        <f t="shared" si="15"/>
        <v>43784.25</v>
      </c>
      <c r="T337" s="9">
        <f t="shared" si="16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ROUND((E338/D338)*100,0)</f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17"/>
        <v>64</v>
      </c>
      <c r="Q338" t="s">
        <v>2033</v>
      </c>
      <c r="R338" t="s">
        <v>2034</v>
      </c>
      <c r="S338" s="8">
        <f t="shared" si="15"/>
        <v>40527.25</v>
      </c>
      <c r="T338" s="9">
        <f t="shared" si="16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ROUND((E339/D339)*100,0)</f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17"/>
        <v>106</v>
      </c>
      <c r="Q339" t="s">
        <v>2037</v>
      </c>
      <c r="R339" t="s">
        <v>2038</v>
      </c>
      <c r="S339" s="8">
        <f t="shared" si="15"/>
        <v>43780.25</v>
      </c>
      <c r="T339" s="9">
        <f t="shared" si="16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ROUND((E340/D340)*100,0)</f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17"/>
        <v>74</v>
      </c>
      <c r="Q340" t="s">
        <v>2037</v>
      </c>
      <c r="R340" t="s">
        <v>2038</v>
      </c>
      <c r="S340" s="8">
        <f t="shared" si="15"/>
        <v>40821.208333333336</v>
      </c>
      <c r="T340" s="9">
        <f t="shared" si="16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ROUND((E341/D341)*100,0)</f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17"/>
        <v>84</v>
      </c>
      <c r="Q341" t="s">
        <v>2037</v>
      </c>
      <c r="R341" t="s">
        <v>2038</v>
      </c>
      <c r="S341" s="8">
        <f t="shared" si="15"/>
        <v>42949.208333333328</v>
      </c>
      <c r="T341" s="9">
        <f t="shared" si="16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ROUND((E342/D342)*100,0)</f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17"/>
        <v>89</v>
      </c>
      <c r="Q342" t="s">
        <v>2052</v>
      </c>
      <c r="R342" t="s">
        <v>2053</v>
      </c>
      <c r="S342" s="8">
        <f t="shared" si="15"/>
        <v>40889.25</v>
      </c>
      <c r="T342" s="9">
        <f t="shared" si="16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ROUND((E343/D343)*100,0)</f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17"/>
        <v>77</v>
      </c>
      <c r="Q343" t="s">
        <v>2033</v>
      </c>
      <c r="R343" t="s">
        <v>2043</v>
      </c>
      <c r="S343" s="8">
        <f t="shared" si="15"/>
        <v>42244.208333333328</v>
      </c>
      <c r="T343" s="9">
        <f t="shared" si="16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ROUND((E344/D344)*100,0)</f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17"/>
        <v>97.1</v>
      </c>
      <c r="Q344" t="s">
        <v>2037</v>
      </c>
      <c r="R344" t="s">
        <v>2038</v>
      </c>
      <c r="S344" s="8">
        <f t="shared" si="15"/>
        <v>41475.208333333336</v>
      </c>
      <c r="T344" s="9">
        <f t="shared" si="16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ROUND((E345/D345)*100,0)</f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17"/>
        <v>33</v>
      </c>
      <c r="Q345" t="s">
        <v>2037</v>
      </c>
      <c r="R345" t="s">
        <v>2038</v>
      </c>
      <c r="S345" s="8">
        <f t="shared" si="15"/>
        <v>41597.25</v>
      </c>
      <c r="T345" s="9">
        <f t="shared" si="16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ROUND((E346/D346)*100,0)</f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17"/>
        <v>100</v>
      </c>
      <c r="Q346" t="s">
        <v>2048</v>
      </c>
      <c r="R346" t="s">
        <v>2049</v>
      </c>
      <c r="S346" s="8">
        <f t="shared" si="15"/>
        <v>43122.25</v>
      </c>
      <c r="T346" s="9">
        <f t="shared" si="16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ROUND((E347/D347)*100,0)</f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17"/>
        <v>70</v>
      </c>
      <c r="Q347" t="s">
        <v>2039</v>
      </c>
      <c r="R347" t="s">
        <v>2042</v>
      </c>
      <c r="S347" s="8">
        <f t="shared" si="15"/>
        <v>42194.208333333328</v>
      </c>
      <c r="T347" s="9">
        <f t="shared" si="16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ROUND((E348/D348)*100,0)</f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17"/>
        <v>110.3</v>
      </c>
      <c r="Q348" t="s">
        <v>2033</v>
      </c>
      <c r="R348" t="s">
        <v>2043</v>
      </c>
      <c r="S348" s="8">
        <f t="shared" si="15"/>
        <v>42971.208333333328</v>
      </c>
      <c r="T348" s="9">
        <f t="shared" si="16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ROUND((E349/D349)*100,0)</f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17"/>
        <v>66</v>
      </c>
      <c r="Q349" t="s">
        <v>2035</v>
      </c>
      <c r="R349" t="s">
        <v>2036</v>
      </c>
      <c r="S349" s="8">
        <f t="shared" si="15"/>
        <v>42046.25</v>
      </c>
      <c r="T349" s="9">
        <f t="shared" si="16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ROUND((E350/D350)*100,0)</f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17"/>
        <v>41</v>
      </c>
      <c r="Q350" t="s">
        <v>2031</v>
      </c>
      <c r="R350" t="s">
        <v>2032</v>
      </c>
      <c r="S350" s="8">
        <f t="shared" si="15"/>
        <v>42782.25</v>
      </c>
      <c r="T350" s="9">
        <f t="shared" si="16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ROUND((E351/D351)*100,0)</f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17"/>
        <v>104</v>
      </c>
      <c r="Q351" t="s">
        <v>2037</v>
      </c>
      <c r="R351" t="s">
        <v>2038</v>
      </c>
      <c r="S351" s="8">
        <f t="shared" si="15"/>
        <v>42930.208333333328</v>
      </c>
      <c r="T351" s="9">
        <f t="shared" si="16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ROUND((E352/D352)*100,0)</f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17"/>
        <v>5</v>
      </c>
      <c r="Q352" t="s">
        <v>2033</v>
      </c>
      <c r="R352" t="s">
        <v>2056</v>
      </c>
      <c r="S352" s="8">
        <f t="shared" si="15"/>
        <v>42144.208333333328</v>
      </c>
      <c r="T352" s="9">
        <f t="shared" si="16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ROUND((E353/D353)*100,0)</f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17"/>
        <v>47</v>
      </c>
      <c r="Q353" t="s">
        <v>2033</v>
      </c>
      <c r="R353" t="s">
        <v>2034</v>
      </c>
      <c r="S353" s="8">
        <f t="shared" si="15"/>
        <v>42240.208333333328</v>
      </c>
      <c r="T353" s="9">
        <f t="shared" si="16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ROUND((E354/D354)*100,0)</f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17"/>
        <v>29.6</v>
      </c>
      <c r="Q354" t="s">
        <v>2037</v>
      </c>
      <c r="R354" t="s">
        <v>2038</v>
      </c>
      <c r="S354" s="8">
        <f t="shared" si="15"/>
        <v>42315.25</v>
      </c>
      <c r="T354" s="9">
        <f t="shared" si="16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ROUND((E355/D355)*100,0)</f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17"/>
        <v>81</v>
      </c>
      <c r="Q355" t="s">
        <v>2037</v>
      </c>
      <c r="R355" t="s">
        <v>2038</v>
      </c>
      <c r="S355" s="8">
        <f t="shared" si="15"/>
        <v>43651.208333333328</v>
      </c>
      <c r="T355" s="9">
        <f t="shared" si="16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ROUND((E356/D356)*100,0)</f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17"/>
        <v>94.4</v>
      </c>
      <c r="Q356" t="s">
        <v>2039</v>
      </c>
      <c r="R356" t="s">
        <v>2040</v>
      </c>
      <c r="S356" s="8">
        <f t="shared" si="15"/>
        <v>41520.208333333336</v>
      </c>
      <c r="T356" s="9">
        <f t="shared" si="16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ROUND((E357/D357)*100,0)</f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17"/>
        <v>26.1</v>
      </c>
      <c r="Q357" t="s">
        <v>2035</v>
      </c>
      <c r="R357" t="s">
        <v>2044</v>
      </c>
      <c r="S357" s="8">
        <f t="shared" si="15"/>
        <v>42757.25</v>
      </c>
      <c r="T357" s="9">
        <f t="shared" si="16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ROUND((E358/D358)*100,0)</f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17"/>
        <v>85.8</v>
      </c>
      <c r="Q358" t="s">
        <v>2037</v>
      </c>
      <c r="R358" t="s">
        <v>2038</v>
      </c>
      <c r="S358" s="8">
        <f t="shared" si="15"/>
        <v>40922.25</v>
      </c>
      <c r="T358" s="9">
        <f t="shared" si="16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ROUND((E359/D359)*100,0)</f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17"/>
        <v>103.7</v>
      </c>
      <c r="Q359" t="s">
        <v>2048</v>
      </c>
      <c r="R359" t="s">
        <v>2049</v>
      </c>
      <c r="S359" s="8">
        <f t="shared" si="15"/>
        <v>42250.208333333328</v>
      </c>
      <c r="T359" s="9">
        <f t="shared" si="16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ROUND((E360/D360)*100,0)</f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17"/>
        <v>49.8</v>
      </c>
      <c r="Q360" t="s">
        <v>2052</v>
      </c>
      <c r="R360" t="s">
        <v>2053</v>
      </c>
      <c r="S360" s="8">
        <f t="shared" si="15"/>
        <v>43322.208333333328</v>
      </c>
      <c r="T360" s="9">
        <f t="shared" si="16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ROUND((E361/D361)*100,0)</f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17"/>
        <v>63.9</v>
      </c>
      <c r="Q361" t="s">
        <v>2039</v>
      </c>
      <c r="R361" t="s">
        <v>2047</v>
      </c>
      <c r="S361" s="8">
        <f t="shared" si="15"/>
        <v>40782.208333333336</v>
      </c>
      <c r="T361" s="9">
        <f t="shared" si="16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ROUND((E362/D362)*100,0)</f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17"/>
        <v>47</v>
      </c>
      <c r="Q362" t="s">
        <v>2037</v>
      </c>
      <c r="R362" t="s">
        <v>2038</v>
      </c>
      <c r="S362" s="8">
        <f t="shared" si="15"/>
        <v>40544.25</v>
      </c>
      <c r="T362" s="9">
        <f t="shared" si="16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ROUND((E363/D363)*100,0)</f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17"/>
        <v>108.5</v>
      </c>
      <c r="Q363" t="s">
        <v>2037</v>
      </c>
      <c r="R363" t="s">
        <v>2038</v>
      </c>
      <c r="S363" s="8">
        <f t="shared" si="15"/>
        <v>43015.208333333328</v>
      </c>
      <c r="T363" s="9">
        <f t="shared" si="16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ROUND((E364/D364)*100,0)</f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17"/>
        <v>72</v>
      </c>
      <c r="Q364" t="s">
        <v>2033</v>
      </c>
      <c r="R364" t="s">
        <v>2034</v>
      </c>
      <c r="S364" s="8">
        <f t="shared" si="15"/>
        <v>40570.25</v>
      </c>
      <c r="T364" s="9">
        <f t="shared" si="16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ROUND((E365/D365)*100,0)</f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17"/>
        <v>59.9</v>
      </c>
      <c r="Q365" t="s">
        <v>2033</v>
      </c>
      <c r="R365" t="s">
        <v>2034</v>
      </c>
      <c r="S365" s="8">
        <f t="shared" si="15"/>
        <v>40904.25</v>
      </c>
      <c r="T365" s="9">
        <f t="shared" si="16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ROUND((E366/D366)*100,0)</f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17"/>
        <v>78.2</v>
      </c>
      <c r="Q366" t="s">
        <v>2033</v>
      </c>
      <c r="R366" t="s">
        <v>2043</v>
      </c>
      <c r="S366" s="8">
        <f t="shared" si="15"/>
        <v>43164.25</v>
      </c>
      <c r="T366" s="9">
        <f t="shared" si="16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ROUND((E367/D367)*100,0)</f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17"/>
        <v>104.8</v>
      </c>
      <c r="Q367" t="s">
        <v>2037</v>
      </c>
      <c r="R367" t="s">
        <v>2038</v>
      </c>
      <c r="S367" s="8">
        <f t="shared" si="15"/>
        <v>42733.25</v>
      </c>
      <c r="T367" s="9">
        <f t="shared" si="16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ROUND((E368/D368)*100,0)</f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17"/>
        <v>105.5</v>
      </c>
      <c r="Q368" t="s">
        <v>2037</v>
      </c>
      <c r="R368" t="s">
        <v>2038</v>
      </c>
      <c r="S368" s="8">
        <f t="shared" si="15"/>
        <v>40546.25</v>
      </c>
      <c r="T368" s="9">
        <f t="shared" si="16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ROUND((E369/D369)*100,0)</f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17"/>
        <v>24.9</v>
      </c>
      <c r="Q369" t="s">
        <v>2037</v>
      </c>
      <c r="R369" t="s">
        <v>2038</v>
      </c>
      <c r="S369" s="8">
        <f t="shared" si="15"/>
        <v>41930.208333333336</v>
      </c>
      <c r="T369" s="9">
        <f t="shared" si="16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ROUND((E370/D370)*100,0)</f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17"/>
        <v>69.900000000000006</v>
      </c>
      <c r="Q370" t="s">
        <v>2039</v>
      </c>
      <c r="R370" t="s">
        <v>2040</v>
      </c>
      <c r="S370" s="8">
        <f t="shared" si="15"/>
        <v>40464.208333333336</v>
      </c>
      <c r="T370" s="9">
        <f t="shared" si="16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ROUND((E371/D371)*100,0)</f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17"/>
        <v>95.7</v>
      </c>
      <c r="Q371" t="s">
        <v>2039</v>
      </c>
      <c r="R371" t="s">
        <v>2058</v>
      </c>
      <c r="S371" s="8">
        <f t="shared" si="15"/>
        <v>41308.25</v>
      </c>
      <c r="T371" s="9">
        <f t="shared" si="16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ROUND((E372/D372)*100,0)</f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17"/>
        <v>30</v>
      </c>
      <c r="Q372" t="s">
        <v>2037</v>
      </c>
      <c r="R372" t="s">
        <v>2038</v>
      </c>
      <c r="S372" s="8">
        <f t="shared" si="15"/>
        <v>43570.208333333328</v>
      </c>
      <c r="T372" s="9">
        <f t="shared" si="16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ROUND((E373/D373)*100,0)</f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17"/>
        <v>59</v>
      </c>
      <c r="Q373" t="s">
        <v>2037</v>
      </c>
      <c r="R373" t="s">
        <v>2038</v>
      </c>
      <c r="S373" s="8">
        <f t="shared" si="15"/>
        <v>42043.25</v>
      </c>
      <c r="T373" s="9">
        <f t="shared" si="16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ROUND((E374/D374)*100,0)</f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17"/>
        <v>84.8</v>
      </c>
      <c r="Q374" t="s">
        <v>2039</v>
      </c>
      <c r="R374" t="s">
        <v>2040</v>
      </c>
      <c r="S374" s="8">
        <f t="shared" si="15"/>
        <v>42012.25</v>
      </c>
      <c r="T374" s="9">
        <f t="shared" si="16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ROUND((E375/D375)*100,0)</f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17"/>
        <v>78</v>
      </c>
      <c r="Q375" t="s">
        <v>2037</v>
      </c>
      <c r="R375" t="s">
        <v>2038</v>
      </c>
      <c r="S375" s="8">
        <f t="shared" si="15"/>
        <v>42964.208333333328</v>
      </c>
      <c r="T375" s="9">
        <f t="shared" si="16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ROUND((E376/D376)*100,0)</f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17"/>
        <v>50.1</v>
      </c>
      <c r="Q376" t="s">
        <v>2039</v>
      </c>
      <c r="R376" t="s">
        <v>2040</v>
      </c>
      <c r="S376" s="8">
        <f t="shared" si="15"/>
        <v>43476.25</v>
      </c>
      <c r="T376" s="9">
        <f t="shared" si="16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ROUND((E377/D377)*100,0)</f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17"/>
        <v>59.2</v>
      </c>
      <c r="Q377" t="s">
        <v>2033</v>
      </c>
      <c r="R377" t="s">
        <v>2043</v>
      </c>
      <c r="S377" s="8">
        <f t="shared" si="15"/>
        <v>42293.208333333328</v>
      </c>
      <c r="T377" s="9">
        <f t="shared" si="16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ROUND((E378/D378)*100,0)</f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17"/>
        <v>93.7</v>
      </c>
      <c r="Q378" t="s">
        <v>2033</v>
      </c>
      <c r="R378" t="s">
        <v>2034</v>
      </c>
      <c r="S378" s="8">
        <f t="shared" si="15"/>
        <v>41826.208333333336</v>
      </c>
      <c r="T378" s="9">
        <f t="shared" si="16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ROUND((E379/D379)*100,0)</f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17"/>
        <v>40.1</v>
      </c>
      <c r="Q379" t="s">
        <v>2037</v>
      </c>
      <c r="R379" t="s">
        <v>2038</v>
      </c>
      <c r="S379" s="8">
        <f t="shared" si="15"/>
        <v>43760.208333333328</v>
      </c>
      <c r="T379" s="9">
        <f t="shared" si="16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ROUND((E380/D380)*100,0)</f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17"/>
        <v>70.099999999999994</v>
      </c>
      <c r="Q380" t="s">
        <v>2039</v>
      </c>
      <c r="R380" t="s">
        <v>2040</v>
      </c>
      <c r="S380" s="8">
        <f t="shared" si="15"/>
        <v>43241.208333333328</v>
      </c>
      <c r="T380" s="9">
        <f t="shared" si="16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ROUND((E381/D381)*100,0)</f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17"/>
        <v>66.2</v>
      </c>
      <c r="Q381" t="s">
        <v>2037</v>
      </c>
      <c r="R381" t="s">
        <v>2038</v>
      </c>
      <c r="S381" s="8">
        <f t="shared" si="15"/>
        <v>40843.208333333336</v>
      </c>
      <c r="T381" s="9">
        <f t="shared" si="16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ROUND((E382/D382)*100,0)</f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17"/>
        <v>47.7</v>
      </c>
      <c r="Q382" t="s">
        <v>2037</v>
      </c>
      <c r="R382" t="s">
        <v>2038</v>
      </c>
      <c r="S382" s="8">
        <f t="shared" si="15"/>
        <v>41448.208333333336</v>
      </c>
      <c r="T382" s="9">
        <f t="shared" si="16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ROUND((E383/D383)*100,0)</f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17"/>
        <v>62.9</v>
      </c>
      <c r="Q383" t="s">
        <v>2037</v>
      </c>
      <c r="R383" t="s">
        <v>2038</v>
      </c>
      <c r="S383" s="8">
        <f t="shared" si="15"/>
        <v>42163.208333333328</v>
      </c>
      <c r="T383" s="9">
        <f t="shared" si="16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ROUND((E384/D384)*100,0)</f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17"/>
        <v>86.6</v>
      </c>
      <c r="Q384" t="s">
        <v>2052</v>
      </c>
      <c r="R384" t="s">
        <v>2053</v>
      </c>
      <c r="S384" s="8">
        <f t="shared" si="15"/>
        <v>43024.208333333328</v>
      </c>
      <c r="T384" s="9">
        <f t="shared" si="16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ROUND((E385/D385)*100,0)</f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17"/>
        <v>75.099999999999994</v>
      </c>
      <c r="Q385" t="s">
        <v>2031</v>
      </c>
      <c r="R385" t="s">
        <v>2032</v>
      </c>
      <c r="S385" s="8">
        <f t="shared" si="15"/>
        <v>43509.25</v>
      </c>
      <c r="T385" s="9">
        <f t="shared" si="16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ROUND((E386/D386)*100,0)</f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17"/>
        <v>41</v>
      </c>
      <c r="Q386" t="s">
        <v>2039</v>
      </c>
      <c r="R386" t="s">
        <v>2040</v>
      </c>
      <c r="S386" s="8">
        <f t="shared" si="15"/>
        <v>42776.25</v>
      </c>
      <c r="T386" s="9">
        <f t="shared" si="16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17"/>
        <v>50</v>
      </c>
      <c r="Q387" t="s">
        <v>2045</v>
      </c>
      <c r="R387" t="s">
        <v>2046</v>
      </c>
      <c r="S387" s="8">
        <f t="shared" ref="S387:S450" si="18">(((K387/60)/60)/24)+DATE(1970,1,1)</f>
        <v>43553.208333333328</v>
      </c>
      <c r="T387" s="9">
        <f t="shared" ref="T387:T450" si="19"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ROUND((E388/D388)*100,0)</f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ref="P388:P451" si="20">ROUND(AVERAGE(E388/H388),1)</f>
        <v>97</v>
      </c>
      <c r="Q388" t="s">
        <v>2037</v>
      </c>
      <c r="R388" t="s">
        <v>2038</v>
      </c>
      <c r="S388" s="8">
        <f t="shared" si="18"/>
        <v>40355.208333333336</v>
      </c>
      <c r="T388" s="9">
        <f t="shared" si="1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ROUND((E389/D389)*100,0)</f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20"/>
        <v>100.9</v>
      </c>
      <c r="Q389" t="s">
        <v>2035</v>
      </c>
      <c r="R389" t="s">
        <v>2044</v>
      </c>
      <c r="S389" s="8">
        <f t="shared" si="18"/>
        <v>41072.208333333336</v>
      </c>
      <c r="T389" s="9">
        <f t="shared" si="1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ROUND((E390/D390)*100,0)</f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20"/>
        <v>89.2</v>
      </c>
      <c r="Q390" t="s">
        <v>2033</v>
      </c>
      <c r="R390" t="s">
        <v>2043</v>
      </c>
      <c r="S390" s="8">
        <f t="shared" si="18"/>
        <v>40912.25</v>
      </c>
      <c r="T390" s="9">
        <f t="shared" si="1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ROUND((E391/D391)*100,0)</f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20"/>
        <v>88</v>
      </c>
      <c r="Q391" t="s">
        <v>2037</v>
      </c>
      <c r="R391" t="s">
        <v>2038</v>
      </c>
      <c r="S391" s="8">
        <f t="shared" si="18"/>
        <v>40479.208333333336</v>
      </c>
      <c r="T391" s="9">
        <f t="shared" si="1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ROUND((E392/D392)*100,0)</f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20"/>
        <v>89.5</v>
      </c>
      <c r="Q392" t="s">
        <v>2052</v>
      </c>
      <c r="R392" t="s">
        <v>2053</v>
      </c>
      <c r="S392" s="8">
        <f t="shared" si="18"/>
        <v>41530.208333333336</v>
      </c>
      <c r="T392" s="9">
        <f t="shared" si="1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ROUND((E393/D393)*100,0)</f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20"/>
        <v>29.1</v>
      </c>
      <c r="Q393" t="s">
        <v>2045</v>
      </c>
      <c r="R393" t="s">
        <v>2046</v>
      </c>
      <c r="S393" s="8">
        <f t="shared" si="18"/>
        <v>41653.25</v>
      </c>
      <c r="T393" s="9">
        <f t="shared" si="1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ROUND((E394/D394)*100,0)</f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20"/>
        <v>42</v>
      </c>
      <c r="Q394" t="s">
        <v>2035</v>
      </c>
      <c r="R394" t="s">
        <v>2044</v>
      </c>
      <c r="S394" s="8">
        <f t="shared" si="18"/>
        <v>40549.25</v>
      </c>
      <c r="T394" s="9">
        <f t="shared" si="1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ROUND((E395/D395)*100,0)</f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20"/>
        <v>47</v>
      </c>
      <c r="Q395" t="s">
        <v>2033</v>
      </c>
      <c r="R395" t="s">
        <v>2056</v>
      </c>
      <c r="S395" s="8">
        <f t="shared" si="18"/>
        <v>42933.208333333328</v>
      </c>
      <c r="T395" s="9">
        <f t="shared" si="1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ROUND((E396/D396)*100,0)</f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20"/>
        <v>110.4</v>
      </c>
      <c r="Q396" t="s">
        <v>2039</v>
      </c>
      <c r="R396" t="s">
        <v>2040</v>
      </c>
      <c r="S396" s="8">
        <f t="shared" si="18"/>
        <v>41484.208333333336</v>
      </c>
      <c r="T396" s="9">
        <f t="shared" si="1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ROUND((E397/D397)*100,0)</f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20"/>
        <v>42</v>
      </c>
      <c r="Q397" t="s">
        <v>2037</v>
      </c>
      <c r="R397" t="s">
        <v>2038</v>
      </c>
      <c r="S397" s="8">
        <f t="shared" si="18"/>
        <v>40885.25</v>
      </c>
      <c r="T397" s="9">
        <f t="shared" si="1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ROUND((E398/D398)*100,0)</f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20"/>
        <v>48</v>
      </c>
      <c r="Q398" t="s">
        <v>2039</v>
      </c>
      <c r="R398" t="s">
        <v>2042</v>
      </c>
      <c r="S398" s="8">
        <f t="shared" si="18"/>
        <v>43378.208333333328</v>
      </c>
      <c r="T398" s="9">
        <f t="shared" si="1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ROUND((E399/D399)*100,0)</f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20"/>
        <v>31</v>
      </c>
      <c r="Q399" t="s">
        <v>2033</v>
      </c>
      <c r="R399" t="s">
        <v>2034</v>
      </c>
      <c r="S399" s="8">
        <f t="shared" si="18"/>
        <v>41417.208333333336</v>
      </c>
      <c r="T399" s="9">
        <f t="shared" si="1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ROUND((E400/D400)*100,0)</f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20"/>
        <v>99.2</v>
      </c>
      <c r="Q400" t="s">
        <v>2039</v>
      </c>
      <c r="R400" t="s">
        <v>2047</v>
      </c>
      <c r="S400" s="8">
        <f t="shared" si="18"/>
        <v>43228.208333333328</v>
      </c>
      <c r="T400" s="9">
        <f t="shared" si="1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ROUND((E401/D401)*100,0)</f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20"/>
        <v>66</v>
      </c>
      <c r="Q401" t="s">
        <v>2033</v>
      </c>
      <c r="R401" t="s">
        <v>2043</v>
      </c>
      <c r="S401" s="8">
        <f t="shared" si="18"/>
        <v>40576.25</v>
      </c>
      <c r="T401" s="9">
        <f t="shared" si="1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ROUND((E402/D402)*100,0)</f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20"/>
        <v>2</v>
      </c>
      <c r="Q402" t="s">
        <v>2052</v>
      </c>
      <c r="R402" t="s">
        <v>2053</v>
      </c>
      <c r="S402" s="8">
        <f t="shared" si="18"/>
        <v>41502.208333333336</v>
      </c>
      <c r="T402" s="9">
        <f t="shared" si="1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ROUND((E403/D403)*100,0)</f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20"/>
        <v>46.1</v>
      </c>
      <c r="Q403" t="s">
        <v>2037</v>
      </c>
      <c r="R403" t="s">
        <v>2038</v>
      </c>
      <c r="S403" s="8">
        <f t="shared" si="18"/>
        <v>43765.208333333328</v>
      </c>
      <c r="T403" s="9">
        <f t="shared" si="1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ROUND((E404/D404)*100,0)</f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20"/>
        <v>73.7</v>
      </c>
      <c r="Q404" t="s">
        <v>2039</v>
      </c>
      <c r="R404" t="s">
        <v>2050</v>
      </c>
      <c r="S404" s="8">
        <f t="shared" si="18"/>
        <v>40914.25</v>
      </c>
      <c r="T404" s="9">
        <f t="shared" si="1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ROUND((E405/D405)*100,0)</f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20"/>
        <v>56</v>
      </c>
      <c r="Q405" t="s">
        <v>2037</v>
      </c>
      <c r="R405" t="s">
        <v>2038</v>
      </c>
      <c r="S405" s="8">
        <f t="shared" si="18"/>
        <v>40310.208333333336</v>
      </c>
      <c r="T405" s="9">
        <f t="shared" si="1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ROUND((E406/D406)*100,0)</f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20"/>
        <v>69</v>
      </c>
      <c r="Q406" t="s">
        <v>2037</v>
      </c>
      <c r="R406" t="s">
        <v>2038</v>
      </c>
      <c r="S406" s="8">
        <f t="shared" si="18"/>
        <v>43053.25</v>
      </c>
      <c r="T406" s="9">
        <f t="shared" si="1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ROUND((E407/D407)*100,0)</f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20"/>
        <v>61</v>
      </c>
      <c r="Q407" t="s">
        <v>2037</v>
      </c>
      <c r="R407" t="s">
        <v>2038</v>
      </c>
      <c r="S407" s="8">
        <f t="shared" si="18"/>
        <v>43255.208333333328</v>
      </c>
      <c r="T407" s="9">
        <f t="shared" si="1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ROUND((E408/D408)*100,0)</f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20"/>
        <v>111</v>
      </c>
      <c r="Q408" t="s">
        <v>2039</v>
      </c>
      <c r="R408" t="s">
        <v>2040</v>
      </c>
      <c r="S408" s="8">
        <f t="shared" si="18"/>
        <v>41304.25</v>
      </c>
      <c r="T408" s="9">
        <f t="shared" si="1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ROUND((E409/D409)*100,0)</f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20"/>
        <v>25</v>
      </c>
      <c r="Q409" t="s">
        <v>2037</v>
      </c>
      <c r="R409" t="s">
        <v>2038</v>
      </c>
      <c r="S409" s="8">
        <f t="shared" si="18"/>
        <v>43751.208333333328</v>
      </c>
      <c r="T409" s="9">
        <f t="shared" si="1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ROUND((E410/D410)*100,0)</f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20"/>
        <v>78.8</v>
      </c>
      <c r="Q410" t="s">
        <v>2039</v>
      </c>
      <c r="R410" t="s">
        <v>2040</v>
      </c>
      <c r="S410" s="8">
        <f t="shared" si="18"/>
        <v>42541.208333333328</v>
      </c>
      <c r="T410" s="9">
        <f t="shared" si="1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ROUND((E411/D411)*100,0)</f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20"/>
        <v>88</v>
      </c>
      <c r="Q411" t="s">
        <v>2033</v>
      </c>
      <c r="R411" t="s">
        <v>2034</v>
      </c>
      <c r="S411" s="8">
        <f t="shared" si="18"/>
        <v>42843.208333333328</v>
      </c>
      <c r="T411" s="9">
        <f t="shared" si="1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ROUND((E412/D412)*100,0)</f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20"/>
        <v>50</v>
      </c>
      <c r="Q412" t="s">
        <v>2048</v>
      </c>
      <c r="R412" t="s">
        <v>2059</v>
      </c>
      <c r="S412" s="8">
        <f t="shared" si="18"/>
        <v>42122.208333333328</v>
      </c>
      <c r="T412" s="9">
        <f t="shared" si="1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ROUND((E413/D413)*100,0)</f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20"/>
        <v>99.5</v>
      </c>
      <c r="Q413" t="s">
        <v>2037</v>
      </c>
      <c r="R413" t="s">
        <v>2038</v>
      </c>
      <c r="S413" s="8">
        <f t="shared" si="18"/>
        <v>42884.208333333328</v>
      </c>
      <c r="T413" s="9">
        <f t="shared" si="1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ROUND((E414/D414)*100,0)</f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20"/>
        <v>104.8</v>
      </c>
      <c r="Q414" t="s">
        <v>2045</v>
      </c>
      <c r="R414" t="s">
        <v>2051</v>
      </c>
      <c r="S414" s="8">
        <f t="shared" si="18"/>
        <v>41642.25</v>
      </c>
      <c r="T414" s="9">
        <f t="shared" si="1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ROUND((E415/D415)*100,0)</f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20"/>
        <v>108</v>
      </c>
      <c r="Q415" t="s">
        <v>2039</v>
      </c>
      <c r="R415" t="s">
        <v>2047</v>
      </c>
      <c r="S415" s="8">
        <f t="shared" si="18"/>
        <v>43431.25</v>
      </c>
      <c r="T415" s="9">
        <f t="shared" si="1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ROUND((E416/D416)*100,0)</f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20"/>
        <v>29</v>
      </c>
      <c r="Q416" t="s">
        <v>2031</v>
      </c>
      <c r="R416" t="s">
        <v>2032</v>
      </c>
      <c r="S416" s="8">
        <f t="shared" si="18"/>
        <v>40288.208333333336</v>
      </c>
      <c r="T416" s="9">
        <f t="shared" si="1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ROUND((E417/D417)*100,0)</f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20"/>
        <v>30</v>
      </c>
      <c r="Q417" t="s">
        <v>2037</v>
      </c>
      <c r="R417" t="s">
        <v>2038</v>
      </c>
      <c r="S417" s="8">
        <f t="shared" si="18"/>
        <v>40921.25</v>
      </c>
      <c r="T417" s="9">
        <f t="shared" si="1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ROUND((E418/D418)*100,0)</f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20"/>
        <v>41</v>
      </c>
      <c r="Q418" t="s">
        <v>2039</v>
      </c>
      <c r="R418" t="s">
        <v>2040</v>
      </c>
      <c r="S418" s="8">
        <f t="shared" si="18"/>
        <v>40560.25</v>
      </c>
      <c r="T418" s="9">
        <f t="shared" si="1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ROUND((E419/D419)*100,0)</f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20"/>
        <v>62.9</v>
      </c>
      <c r="Q419" t="s">
        <v>2037</v>
      </c>
      <c r="R419" t="s">
        <v>2038</v>
      </c>
      <c r="S419" s="8">
        <f t="shared" si="18"/>
        <v>43407.208333333328</v>
      </c>
      <c r="T419" s="9">
        <f t="shared" si="1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ROUND((E420/D420)*100,0)</f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20"/>
        <v>47</v>
      </c>
      <c r="Q420" t="s">
        <v>2039</v>
      </c>
      <c r="R420" t="s">
        <v>2040</v>
      </c>
      <c r="S420" s="8">
        <f t="shared" si="18"/>
        <v>41035.208333333336</v>
      </c>
      <c r="T420" s="9">
        <f t="shared" si="1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ROUND((E421/D421)*100,0)</f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20"/>
        <v>27</v>
      </c>
      <c r="Q421" t="s">
        <v>2035</v>
      </c>
      <c r="R421" t="s">
        <v>2036</v>
      </c>
      <c r="S421" s="8">
        <f t="shared" si="18"/>
        <v>40899.25</v>
      </c>
      <c r="T421" s="9">
        <f t="shared" si="1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ROUND((E422/D422)*100,0)</f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20"/>
        <v>68.3</v>
      </c>
      <c r="Q422" t="s">
        <v>2037</v>
      </c>
      <c r="R422" t="s">
        <v>2038</v>
      </c>
      <c r="S422" s="8">
        <f t="shared" si="18"/>
        <v>42911.208333333328</v>
      </c>
      <c r="T422" s="9">
        <f t="shared" si="1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ROUND((E423/D423)*100,0)</f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20"/>
        <v>51</v>
      </c>
      <c r="Q423" t="s">
        <v>2035</v>
      </c>
      <c r="R423" t="s">
        <v>2044</v>
      </c>
      <c r="S423" s="8">
        <f t="shared" si="18"/>
        <v>42915.208333333328</v>
      </c>
      <c r="T423" s="9">
        <f t="shared" si="1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ROUND((E424/D424)*100,0)</f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20"/>
        <v>54</v>
      </c>
      <c r="Q424" t="s">
        <v>2037</v>
      </c>
      <c r="R424" t="s">
        <v>2038</v>
      </c>
      <c r="S424" s="8">
        <f t="shared" si="18"/>
        <v>40285.208333333336</v>
      </c>
      <c r="T424" s="9">
        <f t="shared" si="1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ROUND((E425/D425)*100,0)</f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20"/>
        <v>97.1</v>
      </c>
      <c r="Q425" t="s">
        <v>2031</v>
      </c>
      <c r="R425" t="s">
        <v>2032</v>
      </c>
      <c r="S425" s="8">
        <f t="shared" si="18"/>
        <v>40808.208333333336</v>
      </c>
      <c r="T425" s="9">
        <f t="shared" si="1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ROUND((E426/D426)*100,0)</f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20"/>
        <v>24.9</v>
      </c>
      <c r="Q426" t="s">
        <v>2033</v>
      </c>
      <c r="R426" t="s">
        <v>2043</v>
      </c>
      <c r="S426" s="8">
        <f t="shared" si="18"/>
        <v>43208.208333333328</v>
      </c>
      <c r="T426" s="9">
        <f t="shared" si="1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ROUND((E427/D427)*100,0)</f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20"/>
        <v>84.4</v>
      </c>
      <c r="Q427" t="s">
        <v>2052</v>
      </c>
      <c r="R427" t="s">
        <v>2053</v>
      </c>
      <c r="S427" s="8">
        <f t="shared" si="18"/>
        <v>42213.208333333328</v>
      </c>
      <c r="T427" s="9">
        <f t="shared" si="1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ROUND((E428/D428)*100,0)</f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20"/>
        <v>47.1</v>
      </c>
      <c r="Q428" t="s">
        <v>2037</v>
      </c>
      <c r="R428" t="s">
        <v>2038</v>
      </c>
      <c r="S428" s="8">
        <f t="shared" si="18"/>
        <v>41332.25</v>
      </c>
      <c r="T428" s="9">
        <f t="shared" si="1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ROUND((E429/D429)*100,0)</f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20"/>
        <v>78</v>
      </c>
      <c r="Q429" t="s">
        <v>2037</v>
      </c>
      <c r="R429" t="s">
        <v>2038</v>
      </c>
      <c r="S429" s="8">
        <f t="shared" si="18"/>
        <v>41895.208333333336</v>
      </c>
      <c r="T429" s="9">
        <f t="shared" si="1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ROUND((E430/D430)*100,0)</f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20"/>
        <v>63</v>
      </c>
      <c r="Q430" t="s">
        <v>2039</v>
      </c>
      <c r="R430" t="s">
        <v>2047</v>
      </c>
      <c r="S430" s="8">
        <f t="shared" si="18"/>
        <v>40585.25</v>
      </c>
      <c r="T430" s="9">
        <f t="shared" si="1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ROUND((E431/D431)*100,0)</f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20"/>
        <v>81</v>
      </c>
      <c r="Q431" t="s">
        <v>2052</v>
      </c>
      <c r="R431" t="s">
        <v>2053</v>
      </c>
      <c r="S431" s="8">
        <f t="shared" si="18"/>
        <v>41680.25</v>
      </c>
      <c r="T431" s="9">
        <f t="shared" si="1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ROUND((E432/D432)*100,0)</f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20"/>
        <v>65.3</v>
      </c>
      <c r="Q432" t="s">
        <v>2037</v>
      </c>
      <c r="R432" t="s">
        <v>2038</v>
      </c>
      <c r="S432" s="8">
        <f t="shared" si="18"/>
        <v>43737.208333333328</v>
      </c>
      <c r="T432" s="9">
        <f t="shared" si="1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ROUND((E433/D433)*100,0)</f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20"/>
        <v>104.4</v>
      </c>
      <c r="Q433" t="s">
        <v>2037</v>
      </c>
      <c r="R433" t="s">
        <v>2038</v>
      </c>
      <c r="S433" s="8">
        <f t="shared" si="18"/>
        <v>43273.208333333328</v>
      </c>
      <c r="T433" s="9">
        <f t="shared" si="1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ROUND((E434/D434)*100,0)</f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20"/>
        <v>70</v>
      </c>
      <c r="Q434" t="s">
        <v>2037</v>
      </c>
      <c r="R434" t="s">
        <v>2038</v>
      </c>
      <c r="S434" s="8">
        <f t="shared" si="18"/>
        <v>41761.208333333336</v>
      </c>
      <c r="T434" s="9">
        <f t="shared" si="1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ROUND((E435/D435)*100,0)</f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20"/>
        <v>83</v>
      </c>
      <c r="Q435" t="s">
        <v>2039</v>
      </c>
      <c r="R435" t="s">
        <v>2040</v>
      </c>
      <c r="S435" s="8">
        <f t="shared" si="18"/>
        <v>41603.25</v>
      </c>
      <c r="T435" s="9">
        <f t="shared" si="1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ROUND((E436/D436)*100,0)</f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20"/>
        <v>90.3</v>
      </c>
      <c r="Q436" t="s">
        <v>2037</v>
      </c>
      <c r="R436" t="s">
        <v>2038</v>
      </c>
      <c r="S436" s="8">
        <f t="shared" si="18"/>
        <v>42705.25</v>
      </c>
      <c r="T436" s="9">
        <f t="shared" si="1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ROUND((E437/D437)*100,0)</f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20"/>
        <v>104</v>
      </c>
      <c r="Q437" t="s">
        <v>2037</v>
      </c>
      <c r="R437" t="s">
        <v>2038</v>
      </c>
      <c r="S437" s="8">
        <f t="shared" si="18"/>
        <v>41988.25</v>
      </c>
      <c r="T437" s="9">
        <f t="shared" si="1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ROUND((E438/D438)*100,0)</f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20"/>
        <v>54.9</v>
      </c>
      <c r="Q438" t="s">
        <v>2033</v>
      </c>
      <c r="R438" t="s">
        <v>2056</v>
      </c>
      <c r="S438" s="8">
        <f t="shared" si="18"/>
        <v>43575.208333333328</v>
      </c>
      <c r="T438" s="9">
        <f t="shared" si="1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ROUND((E439/D439)*100,0)</f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20"/>
        <v>51.9</v>
      </c>
      <c r="Q439" t="s">
        <v>2039</v>
      </c>
      <c r="R439" t="s">
        <v>2047</v>
      </c>
      <c r="S439" s="8">
        <f t="shared" si="18"/>
        <v>42260.208333333328</v>
      </c>
      <c r="T439" s="9">
        <f t="shared" si="1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ROUND((E440/D440)*100,0)</f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20"/>
        <v>60</v>
      </c>
      <c r="Q440" t="s">
        <v>2037</v>
      </c>
      <c r="R440" t="s">
        <v>2038</v>
      </c>
      <c r="S440" s="8">
        <f t="shared" si="18"/>
        <v>41337.25</v>
      </c>
      <c r="T440" s="9">
        <f t="shared" si="1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ROUND((E441/D441)*100,0)</f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20"/>
        <v>44</v>
      </c>
      <c r="Q441" t="s">
        <v>2039</v>
      </c>
      <c r="R441" t="s">
        <v>2061</v>
      </c>
      <c r="S441" s="8">
        <f t="shared" si="18"/>
        <v>42680.208333333328</v>
      </c>
      <c r="T441" s="9">
        <f t="shared" si="1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ROUND((E442/D442)*100,0)</f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20"/>
        <v>53</v>
      </c>
      <c r="Q442" t="s">
        <v>2039</v>
      </c>
      <c r="R442" t="s">
        <v>2058</v>
      </c>
      <c r="S442" s="8">
        <f t="shared" si="18"/>
        <v>42916.208333333328</v>
      </c>
      <c r="T442" s="9">
        <f t="shared" si="1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ROUND((E443/D443)*100,0)</f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20"/>
        <v>54.5</v>
      </c>
      <c r="Q443" t="s">
        <v>2035</v>
      </c>
      <c r="R443" t="s">
        <v>2044</v>
      </c>
      <c r="S443" s="8">
        <f t="shared" si="18"/>
        <v>41025.208333333336</v>
      </c>
      <c r="T443" s="9">
        <f t="shared" si="1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ROUND((E444/D444)*100,0)</f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20"/>
        <v>75</v>
      </c>
      <c r="Q444" t="s">
        <v>2037</v>
      </c>
      <c r="R444" t="s">
        <v>2038</v>
      </c>
      <c r="S444" s="8">
        <f t="shared" si="18"/>
        <v>42980.208333333328</v>
      </c>
      <c r="T444" s="9">
        <f t="shared" si="1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ROUND((E445/D445)*100,0)</f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20"/>
        <v>35.9</v>
      </c>
      <c r="Q445" t="s">
        <v>2037</v>
      </c>
      <c r="R445" t="s">
        <v>2038</v>
      </c>
      <c r="S445" s="8">
        <f t="shared" si="18"/>
        <v>40451.208333333336</v>
      </c>
      <c r="T445" s="9">
        <f t="shared" si="1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ROUND((E446/D446)*100,0)</f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20"/>
        <v>37</v>
      </c>
      <c r="Q446" t="s">
        <v>2033</v>
      </c>
      <c r="R446" t="s">
        <v>2043</v>
      </c>
      <c r="S446" s="8">
        <f t="shared" si="18"/>
        <v>40748.208333333336</v>
      </c>
      <c r="T446" s="9">
        <f t="shared" si="1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ROUND((E447/D447)*100,0)</f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20"/>
        <v>63.2</v>
      </c>
      <c r="Q447" t="s">
        <v>2037</v>
      </c>
      <c r="R447" t="s">
        <v>2038</v>
      </c>
      <c r="S447" s="8">
        <f t="shared" si="18"/>
        <v>40515.25</v>
      </c>
      <c r="T447" s="9">
        <f t="shared" si="1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ROUND((E448/D448)*100,0)</f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20"/>
        <v>30</v>
      </c>
      <c r="Q448" t="s">
        <v>2035</v>
      </c>
      <c r="R448" t="s">
        <v>2044</v>
      </c>
      <c r="S448" s="8">
        <f t="shared" si="18"/>
        <v>41261.25</v>
      </c>
      <c r="T448" s="9">
        <f t="shared" si="1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ROUND((E449/D449)*100,0)</f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20"/>
        <v>86</v>
      </c>
      <c r="Q449" t="s">
        <v>2039</v>
      </c>
      <c r="R449" t="s">
        <v>2058</v>
      </c>
      <c r="S449" s="8">
        <f t="shared" si="18"/>
        <v>43088.25</v>
      </c>
      <c r="T449" s="9">
        <f t="shared" si="1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ROUND((E450/D450)*100,0)</f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20"/>
        <v>75</v>
      </c>
      <c r="Q450" t="s">
        <v>2048</v>
      </c>
      <c r="R450" t="s">
        <v>2049</v>
      </c>
      <c r="S450" s="8">
        <f t="shared" si="18"/>
        <v>41378.208333333336</v>
      </c>
      <c r="T450" s="9">
        <f t="shared" si="1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20"/>
        <v>101.2</v>
      </c>
      <c r="Q451" t="s">
        <v>2048</v>
      </c>
      <c r="R451" t="s">
        <v>2049</v>
      </c>
      <c r="S451" s="8">
        <f t="shared" ref="S451:S514" si="21">(((K451/60)/60)/24)+DATE(1970,1,1)</f>
        <v>43530.25</v>
      </c>
      <c r="T451" s="9">
        <f t="shared" ref="T451:T514" si="22"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ROUND((E452/D452)*100,0)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ref="P452:P515" si="23">ROUND(AVERAGE(E452/H452),1)</f>
        <v>4</v>
      </c>
      <c r="Q452" t="s">
        <v>2039</v>
      </c>
      <c r="R452" t="s">
        <v>2047</v>
      </c>
      <c r="S452" s="8">
        <f t="shared" si="21"/>
        <v>43394.208333333328</v>
      </c>
      <c r="T452" s="9">
        <f t="shared" si="22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ROUND((E453/D453)*100,0)</f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23"/>
        <v>29</v>
      </c>
      <c r="Q453" t="s">
        <v>2033</v>
      </c>
      <c r="R453" t="s">
        <v>2034</v>
      </c>
      <c r="S453" s="8">
        <f t="shared" si="21"/>
        <v>42935.208333333328</v>
      </c>
      <c r="T453" s="9">
        <f t="shared" si="22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ROUND((E454/D454)*100,0)</f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23"/>
        <v>98.2</v>
      </c>
      <c r="Q454" t="s">
        <v>2039</v>
      </c>
      <c r="R454" t="s">
        <v>2042</v>
      </c>
      <c r="S454" s="8">
        <f t="shared" si="21"/>
        <v>40365.208333333336</v>
      </c>
      <c r="T454" s="9">
        <f t="shared" si="22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ROUND((E455/D455)*100,0)</f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23"/>
        <v>87</v>
      </c>
      <c r="Q455" t="s">
        <v>2039</v>
      </c>
      <c r="R455" t="s">
        <v>2061</v>
      </c>
      <c r="S455" s="8">
        <f t="shared" si="21"/>
        <v>42705.25</v>
      </c>
      <c r="T455" s="9">
        <f t="shared" si="22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ROUND((E456/D456)*100,0)</f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23"/>
        <v>45.2</v>
      </c>
      <c r="Q456" t="s">
        <v>2039</v>
      </c>
      <c r="R456" t="s">
        <v>2042</v>
      </c>
      <c r="S456" s="8">
        <f t="shared" si="21"/>
        <v>41568.208333333336</v>
      </c>
      <c r="T456" s="9">
        <f t="shared" si="22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ROUND((E457/D457)*100,0)</f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23"/>
        <v>37</v>
      </c>
      <c r="Q457" t="s">
        <v>2037</v>
      </c>
      <c r="R457" t="s">
        <v>2038</v>
      </c>
      <c r="S457" s="8">
        <f t="shared" si="21"/>
        <v>40809.208333333336</v>
      </c>
      <c r="T457" s="9">
        <f t="shared" si="22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ROUND((E458/D458)*100,0)</f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23"/>
        <v>95</v>
      </c>
      <c r="Q458" t="s">
        <v>2033</v>
      </c>
      <c r="R458" t="s">
        <v>2043</v>
      </c>
      <c r="S458" s="8">
        <f t="shared" si="21"/>
        <v>43141.25</v>
      </c>
      <c r="T458" s="9">
        <f t="shared" si="22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ROUND((E459/D459)*100,0)</f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23"/>
        <v>29</v>
      </c>
      <c r="Q459" t="s">
        <v>2037</v>
      </c>
      <c r="R459" t="s">
        <v>2038</v>
      </c>
      <c r="S459" s="8">
        <f t="shared" si="21"/>
        <v>42657.208333333328</v>
      </c>
      <c r="T459" s="9">
        <f t="shared" si="22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ROUND((E460/D460)*100,0)</f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23"/>
        <v>56</v>
      </c>
      <c r="Q460" t="s">
        <v>2037</v>
      </c>
      <c r="R460" t="s">
        <v>2038</v>
      </c>
      <c r="S460" s="8">
        <f t="shared" si="21"/>
        <v>40265.208333333336</v>
      </c>
      <c r="T460" s="9">
        <f t="shared" si="22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ROUND((E461/D461)*100,0)</f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23"/>
        <v>54</v>
      </c>
      <c r="Q461" t="s">
        <v>2039</v>
      </c>
      <c r="R461" t="s">
        <v>2040</v>
      </c>
      <c r="S461" s="8">
        <f t="shared" si="21"/>
        <v>42001.25</v>
      </c>
      <c r="T461" s="9">
        <f t="shared" si="22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ROUND((E462/D462)*100,0)</f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23"/>
        <v>82.4</v>
      </c>
      <c r="Q462" t="s">
        <v>2037</v>
      </c>
      <c r="R462" t="s">
        <v>2038</v>
      </c>
      <c r="S462" s="8">
        <f t="shared" si="21"/>
        <v>40399.208333333336</v>
      </c>
      <c r="T462" s="9">
        <f t="shared" si="22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ROUND((E463/D463)*100,0)</f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23"/>
        <v>67</v>
      </c>
      <c r="Q463" t="s">
        <v>2039</v>
      </c>
      <c r="R463" t="s">
        <v>2042</v>
      </c>
      <c r="S463" s="8">
        <f t="shared" si="21"/>
        <v>41757.208333333336</v>
      </c>
      <c r="T463" s="9">
        <f t="shared" si="22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ROUND((E464/D464)*100,0)</f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23"/>
        <v>107.9</v>
      </c>
      <c r="Q464" t="s">
        <v>2048</v>
      </c>
      <c r="R464" t="s">
        <v>2059</v>
      </c>
      <c r="S464" s="8">
        <f t="shared" si="21"/>
        <v>41304.25</v>
      </c>
      <c r="T464" s="9">
        <f t="shared" si="22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ROUND((E465/D465)*100,0)</f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23"/>
        <v>69</v>
      </c>
      <c r="Q465" t="s">
        <v>2039</v>
      </c>
      <c r="R465" t="s">
        <v>2047</v>
      </c>
      <c r="S465" s="8">
        <f t="shared" si="21"/>
        <v>41639.25</v>
      </c>
      <c r="T465" s="9">
        <f t="shared" si="22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ROUND((E466/D466)*100,0)</f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23"/>
        <v>39</v>
      </c>
      <c r="Q466" t="s">
        <v>2037</v>
      </c>
      <c r="R466" t="s">
        <v>2038</v>
      </c>
      <c r="S466" s="8">
        <f t="shared" si="21"/>
        <v>43142.25</v>
      </c>
      <c r="T466" s="9">
        <f t="shared" si="22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ROUND((E467/D467)*100,0)</f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23"/>
        <v>110.4</v>
      </c>
      <c r="Q467" t="s">
        <v>2045</v>
      </c>
      <c r="R467" t="s">
        <v>2057</v>
      </c>
      <c r="S467" s="8">
        <f t="shared" si="21"/>
        <v>43127.25</v>
      </c>
      <c r="T467" s="9">
        <f t="shared" si="22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ROUND((E468/D468)*100,0)</f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23"/>
        <v>94.9</v>
      </c>
      <c r="Q468" t="s">
        <v>2035</v>
      </c>
      <c r="R468" t="s">
        <v>2044</v>
      </c>
      <c r="S468" s="8">
        <f t="shared" si="21"/>
        <v>41409.208333333336</v>
      </c>
      <c r="T468" s="9">
        <f t="shared" si="22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ROUND((E469/D469)*100,0)</f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23"/>
        <v>57.9</v>
      </c>
      <c r="Q469" t="s">
        <v>2035</v>
      </c>
      <c r="R469" t="s">
        <v>2036</v>
      </c>
      <c r="S469" s="8">
        <f t="shared" si="21"/>
        <v>42331.25</v>
      </c>
      <c r="T469" s="9">
        <f t="shared" si="22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ROUND((E470/D470)*100,0)</f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23"/>
        <v>101.3</v>
      </c>
      <c r="Q470" t="s">
        <v>2037</v>
      </c>
      <c r="R470" t="s">
        <v>2038</v>
      </c>
      <c r="S470" s="8">
        <f t="shared" si="21"/>
        <v>43569.208333333328</v>
      </c>
      <c r="T470" s="9">
        <f t="shared" si="22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ROUND((E471/D471)*100,0)</f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23"/>
        <v>65</v>
      </c>
      <c r="Q471" t="s">
        <v>2039</v>
      </c>
      <c r="R471" t="s">
        <v>2042</v>
      </c>
      <c r="S471" s="8">
        <f t="shared" si="21"/>
        <v>42142.208333333328</v>
      </c>
      <c r="T471" s="9">
        <f t="shared" si="22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ROUND((E472/D472)*100,0)</f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23"/>
        <v>27</v>
      </c>
      <c r="Q472" t="s">
        <v>2035</v>
      </c>
      <c r="R472" t="s">
        <v>2044</v>
      </c>
      <c r="S472" s="8">
        <f t="shared" si="21"/>
        <v>42716.25</v>
      </c>
      <c r="T472" s="9">
        <f t="shared" si="22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ROUND((E473/D473)*100,0)</f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23"/>
        <v>51</v>
      </c>
      <c r="Q473" t="s">
        <v>2031</v>
      </c>
      <c r="R473" t="s">
        <v>2032</v>
      </c>
      <c r="S473" s="8">
        <f t="shared" si="21"/>
        <v>41031.208333333336</v>
      </c>
      <c r="T473" s="9">
        <f t="shared" si="22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ROUND((E474/D474)*100,0)</f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23"/>
        <v>104.9</v>
      </c>
      <c r="Q474" t="s">
        <v>2033</v>
      </c>
      <c r="R474" t="s">
        <v>2034</v>
      </c>
      <c r="S474" s="8">
        <f t="shared" si="21"/>
        <v>43535.208333333328</v>
      </c>
      <c r="T474" s="9">
        <f t="shared" si="22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ROUND((E475/D475)*100,0)</f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23"/>
        <v>84</v>
      </c>
      <c r="Q475" t="s">
        <v>2033</v>
      </c>
      <c r="R475" t="s">
        <v>2041</v>
      </c>
      <c r="S475" s="8">
        <f t="shared" si="21"/>
        <v>43277.208333333328</v>
      </c>
      <c r="T475" s="9">
        <f t="shared" si="22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ROUND((E476/D476)*100,0)</f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23"/>
        <v>102.9</v>
      </c>
      <c r="Q476" t="s">
        <v>2039</v>
      </c>
      <c r="R476" t="s">
        <v>2058</v>
      </c>
      <c r="S476" s="8">
        <f t="shared" si="21"/>
        <v>41989.25</v>
      </c>
      <c r="T476" s="9">
        <f t="shared" si="22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ROUND((E477/D477)*100,0)</f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23"/>
        <v>40</v>
      </c>
      <c r="Q477" t="s">
        <v>2045</v>
      </c>
      <c r="R477" t="s">
        <v>2057</v>
      </c>
      <c r="S477" s="8">
        <f t="shared" si="21"/>
        <v>41450.208333333336</v>
      </c>
      <c r="T477" s="9">
        <f t="shared" si="22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ROUND((E478/D478)*100,0)</f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23"/>
        <v>51</v>
      </c>
      <c r="Q478" t="s">
        <v>2045</v>
      </c>
      <c r="R478" t="s">
        <v>2051</v>
      </c>
      <c r="S478" s="8">
        <f t="shared" si="21"/>
        <v>43322.208333333328</v>
      </c>
      <c r="T478" s="9">
        <f t="shared" si="22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ROUND((E479/D479)*100,0)</f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23"/>
        <v>40.799999999999997</v>
      </c>
      <c r="Q479" t="s">
        <v>2039</v>
      </c>
      <c r="R479" t="s">
        <v>2061</v>
      </c>
      <c r="S479" s="8">
        <f t="shared" si="21"/>
        <v>40720.208333333336</v>
      </c>
      <c r="T479" s="9">
        <f t="shared" si="22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ROUND((E480/D480)*100,0)</f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23"/>
        <v>59</v>
      </c>
      <c r="Q480" t="s">
        <v>2035</v>
      </c>
      <c r="R480" t="s">
        <v>2044</v>
      </c>
      <c r="S480" s="8">
        <f t="shared" si="21"/>
        <v>42072.208333333328</v>
      </c>
      <c r="T480" s="9">
        <f t="shared" si="22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ROUND((E481/D481)*100,0)</f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23"/>
        <v>71.2</v>
      </c>
      <c r="Q481" t="s">
        <v>2031</v>
      </c>
      <c r="R481" t="s">
        <v>2032</v>
      </c>
      <c r="S481" s="8">
        <f t="shared" si="21"/>
        <v>42945.208333333328</v>
      </c>
      <c r="T481" s="9">
        <f t="shared" si="22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ROUND((E482/D482)*100,0)</f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23"/>
        <v>99.5</v>
      </c>
      <c r="Q482" t="s">
        <v>2052</v>
      </c>
      <c r="R482" t="s">
        <v>2053</v>
      </c>
      <c r="S482" s="8">
        <f t="shared" si="21"/>
        <v>40248.25</v>
      </c>
      <c r="T482" s="9">
        <f t="shared" si="22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ROUND((E483/D483)*100,0)</f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23"/>
        <v>104</v>
      </c>
      <c r="Q483" t="s">
        <v>2037</v>
      </c>
      <c r="R483" t="s">
        <v>2038</v>
      </c>
      <c r="S483" s="8">
        <f t="shared" si="21"/>
        <v>41913.208333333336</v>
      </c>
      <c r="T483" s="9">
        <f t="shared" si="22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ROUND((E484/D484)*100,0)</f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23"/>
        <v>76.599999999999994</v>
      </c>
      <c r="Q484" t="s">
        <v>2045</v>
      </c>
      <c r="R484" t="s">
        <v>2051</v>
      </c>
      <c r="S484" s="8">
        <f t="shared" si="21"/>
        <v>40963.25</v>
      </c>
      <c r="T484" s="9">
        <f t="shared" si="22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ROUND((E485/D485)*100,0)</f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23"/>
        <v>87.1</v>
      </c>
      <c r="Q485" t="s">
        <v>2037</v>
      </c>
      <c r="R485" t="s">
        <v>2038</v>
      </c>
      <c r="S485" s="8">
        <f t="shared" si="21"/>
        <v>43811.25</v>
      </c>
      <c r="T485" s="9">
        <f t="shared" si="22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ROUND((E486/D486)*100,0)</f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23"/>
        <v>49</v>
      </c>
      <c r="Q486" t="s">
        <v>2031</v>
      </c>
      <c r="R486" t="s">
        <v>2032</v>
      </c>
      <c r="S486" s="8">
        <f t="shared" si="21"/>
        <v>41855.208333333336</v>
      </c>
      <c r="T486" s="9">
        <f t="shared" si="22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ROUND((E487/D487)*100,0)</f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23"/>
        <v>43</v>
      </c>
      <c r="Q487" t="s">
        <v>2037</v>
      </c>
      <c r="R487" t="s">
        <v>2038</v>
      </c>
      <c r="S487" s="8">
        <f t="shared" si="21"/>
        <v>43626.208333333328</v>
      </c>
      <c r="T487" s="9">
        <f t="shared" si="22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ROUND((E488/D488)*100,0)</f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23"/>
        <v>33.4</v>
      </c>
      <c r="Q488" t="s">
        <v>2045</v>
      </c>
      <c r="R488" t="s">
        <v>2057</v>
      </c>
      <c r="S488" s="8">
        <f t="shared" si="21"/>
        <v>43168.25</v>
      </c>
      <c r="T488" s="9">
        <f t="shared" si="22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ROUND((E489/D489)*100,0)</f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23"/>
        <v>84</v>
      </c>
      <c r="Q489" t="s">
        <v>2037</v>
      </c>
      <c r="R489" t="s">
        <v>2038</v>
      </c>
      <c r="S489" s="8">
        <f t="shared" si="21"/>
        <v>42845.208333333328</v>
      </c>
      <c r="T489" s="9">
        <f t="shared" si="22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ROUND((E490/D490)*100,0)</f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23"/>
        <v>101.4</v>
      </c>
      <c r="Q490" t="s">
        <v>2037</v>
      </c>
      <c r="R490" t="s">
        <v>2038</v>
      </c>
      <c r="S490" s="8">
        <f t="shared" si="21"/>
        <v>42403.25</v>
      </c>
      <c r="T490" s="9">
        <f t="shared" si="22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ROUND((E491/D491)*100,0)</f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23"/>
        <v>109.9</v>
      </c>
      <c r="Q491" t="s">
        <v>2035</v>
      </c>
      <c r="R491" t="s">
        <v>2044</v>
      </c>
      <c r="S491" s="8">
        <f t="shared" si="21"/>
        <v>40406.208333333336</v>
      </c>
      <c r="T491" s="9">
        <f t="shared" si="22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ROUND((E492/D492)*100,0)</f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23"/>
        <v>31.9</v>
      </c>
      <c r="Q492" t="s">
        <v>2062</v>
      </c>
      <c r="R492" t="s">
        <v>2063</v>
      </c>
      <c r="S492" s="8">
        <f t="shared" si="21"/>
        <v>43786.25</v>
      </c>
      <c r="T492" s="9">
        <f t="shared" si="22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ROUND((E493/D493)*100,0)</f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23"/>
        <v>71</v>
      </c>
      <c r="Q493" t="s">
        <v>2031</v>
      </c>
      <c r="R493" t="s">
        <v>2032</v>
      </c>
      <c r="S493" s="8">
        <f t="shared" si="21"/>
        <v>41456.208333333336</v>
      </c>
      <c r="T493" s="9">
        <f t="shared" si="22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ROUND((E494/D494)*100,0)</f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23"/>
        <v>77</v>
      </c>
      <c r="Q494" t="s">
        <v>2039</v>
      </c>
      <c r="R494" t="s">
        <v>2050</v>
      </c>
      <c r="S494" s="8">
        <f t="shared" si="21"/>
        <v>40336.208333333336</v>
      </c>
      <c r="T494" s="9">
        <f t="shared" si="22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ROUND((E495/D495)*100,0)</f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23"/>
        <v>101.8</v>
      </c>
      <c r="Q495" t="s">
        <v>2052</v>
      </c>
      <c r="R495" t="s">
        <v>2053</v>
      </c>
      <c r="S495" s="8">
        <f t="shared" si="21"/>
        <v>43645.208333333328</v>
      </c>
      <c r="T495" s="9">
        <f t="shared" si="22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ROUND((E496/D496)*100,0)</f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23"/>
        <v>51.1</v>
      </c>
      <c r="Q496" t="s">
        <v>2035</v>
      </c>
      <c r="R496" t="s">
        <v>2044</v>
      </c>
      <c r="S496" s="8">
        <f t="shared" si="21"/>
        <v>40990.208333333336</v>
      </c>
      <c r="T496" s="9">
        <f t="shared" si="22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ROUND((E497/D497)*100,0)</f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23"/>
        <v>68</v>
      </c>
      <c r="Q497" t="s">
        <v>2037</v>
      </c>
      <c r="R497" t="s">
        <v>2038</v>
      </c>
      <c r="S497" s="8">
        <f t="shared" si="21"/>
        <v>41800.208333333336</v>
      </c>
      <c r="T497" s="9">
        <f t="shared" si="22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ROUND((E498/D498)*100,0)</f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23"/>
        <v>30.9</v>
      </c>
      <c r="Q498" t="s">
        <v>2039</v>
      </c>
      <c r="R498" t="s">
        <v>2047</v>
      </c>
      <c r="S498" s="8">
        <f t="shared" si="21"/>
        <v>42876.208333333328</v>
      </c>
      <c r="T498" s="9">
        <f t="shared" si="22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ROUND((E499/D499)*100,0)</f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23"/>
        <v>27.9</v>
      </c>
      <c r="Q499" t="s">
        <v>2035</v>
      </c>
      <c r="R499" t="s">
        <v>2044</v>
      </c>
      <c r="S499" s="8">
        <f t="shared" si="21"/>
        <v>42724.25</v>
      </c>
      <c r="T499" s="9">
        <f t="shared" si="22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ROUND((E500/D500)*100,0)</f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23"/>
        <v>80</v>
      </c>
      <c r="Q500" t="s">
        <v>2035</v>
      </c>
      <c r="R500" t="s">
        <v>2036</v>
      </c>
      <c r="S500" s="8">
        <f t="shared" si="21"/>
        <v>42005.25</v>
      </c>
      <c r="T500" s="9">
        <f t="shared" si="22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ROUND((E501/D501)*100,0)</f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23"/>
        <v>38</v>
      </c>
      <c r="Q501" t="s">
        <v>2039</v>
      </c>
      <c r="R501" t="s">
        <v>2040</v>
      </c>
      <c r="S501" s="8">
        <f t="shared" si="21"/>
        <v>42444.208333333328</v>
      </c>
      <c r="T501" s="9">
        <f t="shared" si="22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ROUND((E502/D502)*100,0)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e">
        <f t="shared" si="23"/>
        <v>#DIV/0!</v>
      </c>
      <c r="Q502" t="s">
        <v>2037</v>
      </c>
      <c r="R502" t="s">
        <v>2038</v>
      </c>
      <c r="S502" s="8">
        <f t="shared" si="21"/>
        <v>41395.208333333336</v>
      </c>
      <c r="T502" s="9">
        <f t="shared" si="22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ROUND((E503/D503)*100,0)</f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23"/>
        <v>60</v>
      </c>
      <c r="Q503" t="s">
        <v>2039</v>
      </c>
      <c r="R503" t="s">
        <v>2040</v>
      </c>
      <c r="S503" s="8">
        <f t="shared" si="21"/>
        <v>41345.208333333336</v>
      </c>
      <c r="T503" s="9">
        <f t="shared" si="22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ROUND((E504/D504)*100,0)</f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23"/>
        <v>37</v>
      </c>
      <c r="Q504" t="s">
        <v>2048</v>
      </c>
      <c r="R504" t="s">
        <v>2049</v>
      </c>
      <c r="S504" s="8">
        <f t="shared" si="21"/>
        <v>41117.208333333336</v>
      </c>
      <c r="T504" s="9">
        <f t="shared" si="22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ROUND((E505/D505)*100,0)</f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23"/>
        <v>100</v>
      </c>
      <c r="Q505" t="s">
        <v>2039</v>
      </c>
      <c r="R505" t="s">
        <v>2042</v>
      </c>
      <c r="S505" s="8">
        <f t="shared" si="21"/>
        <v>42186.208333333328</v>
      </c>
      <c r="T505" s="9">
        <f t="shared" si="22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ROUND((E506/D506)*100,0)</f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23"/>
        <v>111.7</v>
      </c>
      <c r="Q506" t="s">
        <v>2033</v>
      </c>
      <c r="R506" t="s">
        <v>2034</v>
      </c>
      <c r="S506" s="8">
        <f t="shared" si="21"/>
        <v>42142.208333333328</v>
      </c>
      <c r="T506" s="9">
        <f t="shared" si="22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ROUND((E507/D507)*100,0)</f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23"/>
        <v>36</v>
      </c>
      <c r="Q507" t="s">
        <v>2045</v>
      </c>
      <c r="R507" t="s">
        <v>2054</v>
      </c>
      <c r="S507" s="8">
        <f t="shared" si="21"/>
        <v>41341.25</v>
      </c>
      <c r="T507" s="9">
        <f t="shared" si="22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ROUND((E508/D508)*100,0)</f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23"/>
        <v>66</v>
      </c>
      <c r="Q508" t="s">
        <v>2037</v>
      </c>
      <c r="R508" t="s">
        <v>2038</v>
      </c>
      <c r="S508" s="8">
        <f t="shared" si="21"/>
        <v>43062.25</v>
      </c>
      <c r="T508" s="9">
        <f t="shared" si="22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ROUND((E509/D509)*100,0)</f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23"/>
        <v>44.1</v>
      </c>
      <c r="Q509" t="s">
        <v>2035</v>
      </c>
      <c r="R509" t="s">
        <v>2036</v>
      </c>
      <c r="S509" s="8">
        <f t="shared" si="21"/>
        <v>41373.208333333336</v>
      </c>
      <c r="T509" s="9">
        <f t="shared" si="22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ROUND((E510/D510)*100,0)</f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23"/>
        <v>53</v>
      </c>
      <c r="Q510" t="s">
        <v>2037</v>
      </c>
      <c r="R510" t="s">
        <v>2038</v>
      </c>
      <c r="S510" s="8">
        <f t="shared" si="21"/>
        <v>43310.208333333328</v>
      </c>
      <c r="T510" s="9">
        <f t="shared" si="22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ROUND((E511/D511)*100,0)</f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23"/>
        <v>95</v>
      </c>
      <c r="Q511" t="s">
        <v>2037</v>
      </c>
      <c r="R511" t="s">
        <v>2038</v>
      </c>
      <c r="S511" s="8">
        <f t="shared" si="21"/>
        <v>41034.208333333336</v>
      </c>
      <c r="T511" s="9">
        <f t="shared" si="22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ROUND((E512/D512)*100,0)</f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23"/>
        <v>70.900000000000006</v>
      </c>
      <c r="Q512" t="s">
        <v>2039</v>
      </c>
      <c r="R512" t="s">
        <v>2042</v>
      </c>
      <c r="S512" s="8">
        <f t="shared" si="21"/>
        <v>43251.208333333328</v>
      </c>
      <c r="T512" s="9">
        <f t="shared" si="22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ROUND((E513/D513)*100,0)</f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23"/>
        <v>98.1</v>
      </c>
      <c r="Q513" t="s">
        <v>2037</v>
      </c>
      <c r="R513" t="s">
        <v>2038</v>
      </c>
      <c r="S513" s="8">
        <f t="shared" si="21"/>
        <v>43671.208333333328</v>
      </c>
      <c r="T513" s="9">
        <f t="shared" si="22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ROUND((E514/D514)*100,0)</f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23"/>
        <v>53</v>
      </c>
      <c r="Q514" t="s">
        <v>2048</v>
      </c>
      <c r="R514" t="s">
        <v>2049</v>
      </c>
      <c r="S514" s="8">
        <f t="shared" si="21"/>
        <v>41825.208333333336</v>
      </c>
      <c r="T514" s="9">
        <f t="shared" si="22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23"/>
        <v>93.1</v>
      </c>
      <c r="Q515" t="s">
        <v>2039</v>
      </c>
      <c r="R515" t="s">
        <v>2058</v>
      </c>
      <c r="S515" s="8">
        <f t="shared" ref="S515:S578" si="24">(((K515/60)/60)/24)+DATE(1970,1,1)</f>
        <v>40430.208333333336</v>
      </c>
      <c r="T515" s="9">
        <f t="shared" ref="T515:T578" si="25"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ROUND((E516/D516)*100,0)</f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ref="P516:P579" si="26">ROUND(AVERAGE(E516/H516),1)</f>
        <v>58.9</v>
      </c>
      <c r="Q516" t="s">
        <v>2033</v>
      </c>
      <c r="R516" t="s">
        <v>2034</v>
      </c>
      <c r="S516" s="8">
        <f t="shared" si="24"/>
        <v>41614.25</v>
      </c>
      <c r="T516" s="9">
        <f t="shared" si="2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ROUND((E517/D517)*100,0)</f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26"/>
        <v>36.1</v>
      </c>
      <c r="Q517" t="s">
        <v>2037</v>
      </c>
      <c r="R517" t="s">
        <v>2038</v>
      </c>
      <c r="S517" s="8">
        <f t="shared" si="24"/>
        <v>40900.25</v>
      </c>
      <c r="T517" s="9">
        <f t="shared" si="2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ROUND((E518/D518)*100,0)</f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26"/>
        <v>63</v>
      </c>
      <c r="Q518" t="s">
        <v>2045</v>
      </c>
      <c r="R518" t="s">
        <v>2046</v>
      </c>
      <c r="S518" s="8">
        <f t="shared" si="24"/>
        <v>40396.208333333336</v>
      </c>
      <c r="T518" s="9">
        <f t="shared" si="2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ROUND((E519/D519)*100,0)</f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26"/>
        <v>84.7</v>
      </c>
      <c r="Q519" t="s">
        <v>2031</v>
      </c>
      <c r="R519" t="s">
        <v>2032</v>
      </c>
      <c r="S519" s="8">
        <f t="shared" si="24"/>
        <v>42860.208333333328</v>
      </c>
      <c r="T519" s="9">
        <f t="shared" si="2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ROUND((E520/D520)*100,0)</f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26"/>
        <v>62.2</v>
      </c>
      <c r="Q520" t="s">
        <v>2039</v>
      </c>
      <c r="R520" t="s">
        <v>2047</v>
      </c>
      <c r="S520" s="8">
        <f t="shared" si="24"/>
        <v>43154.25</v>
      </c>
      <c r="T520" s="9">
        <f t="shared" si="2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ROUND((E521/D521)*100,0)</f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26"/>
        <v>102</v>
      </c>
      <c r="Q521" t="s">
        <v>2033</v>
      </c>
      <c r="R521" t="s">
        <v>2034</v>
      </c>
      <c r="S521" s="8">
        <f t="shared" si="24"/>
        <v>42012.25</v>
      </c>
      <c r="T521" s="9">
        <f t="shared" si="2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ROUND((E522/D522)*100,0)</f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26"/>
        <v>106.4</v>
      </c>
      <c r="Q522" t="s">
        <v>2037</v>
      </c>
      <c r="R522" t="s">
        <v>2038</v>
      </c>
      <c r="S522" s="8">
        <f t="shared" si="24"/>
        <v>43574.208333333328</v>
      </c>
      <c r="T522" s="9">
        <f t="shared" si="2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ROUND((E523/D523)*100,0)</f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26"/>
        <v>30</v>
      </c>
      <c r="Q523" t="s">
        <v>2039</v>
      </c>
      <c r="R523" t="s">
        <v>2042</v>
      </c>
      <c r="S523" s="8">
        <f t="shared" si="24"/>
        <v>42605.208333333328</v>
      </c>
      <c r="T523" s="9">
        <f t="shared" si="2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ROUND((E524/D524)*100,0)</f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26"/>
        <v>85.8</v>
      </c>
      <c r="Q524" t="s">
        <v>2039</v>
      </c>
      <c r="R524" t="s">
        <v>2050</v>
      </c>
      <c r="S524" s="8">
        <f t="shared" si="24"/>
        <v>41093.208333333336</v>
      </c>
      <c r="T524" s="9">
        <f t="shared" si="2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ROUND((E525/D525)*100,0)</f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26"/>
        <v>70.8</v>
      </c>
      <c r="Q525" t="s">
        <v>2039</v>
      </c>
      <c r="R525" t="s">
        <v>2050</v>
      </c>
      <c r="S525" s="8">
        <f t="shared" si="24"/>
        <v>40241.25</v>
      </c>
      <c r="T525" s="9">
        <f t="shared" si="2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ROUND((E526/D526)*100,0)</f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26"/>
        <v>41</v>
      </c>
      <c r="Q526" t="s">
        <v>2037</v>
      </c>
      <c r="R526" t="s">
        <v>2038</v>
      </c>
      <c r="S526" s="8">
        <f t="shared" si="24"/>
        <v>40294.208333333336</v>
      </c>
      <c r="T526" s="9">
        <f t="shared" si="2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ROUND((E527/D527)*100,0)</f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26"/>
        <v>28.1</v>
      </c>
      <c r="Q527" t="s">
        <v>2035</v>
      </c>
      <c r="R527" t="s">
        <v>2044</v>
      </c>
      <c r="S527" s="8">
        <f t="shared" si="24"/>
        <v>40505.25</v>
      </c>
      <c r="T527" s="9">
        <f t="shared" si="2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ROUND((E528/D528)*100,0)</f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26"/>
        <v>88.1</v>
      </c>
      <c r="Q528" t="s">
        <v>2037</v>
      </c>
      <c r="R528" t="s">
        <v>2038</v>
      </c>
      <c r="S528" s="8">
        <f t="shared" si="24"/>
        <v>42364.25</v>
      </c>
      <c r="T528" s="9">
        <f t="shared" si="2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ROUND((E529/D529)*100,0)</f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26"/>
        <v>31</v>
      </c>
      <c r="Q529" t="s">
        <v>2039</v>
      </c>
      <c r="R529" t="s">
        <v>2047</v>
      </c>
      <c r="S529" s="8">
        <f t="shared" si="24"/>
        <v>42405.25</v>
      </c>
      <c r="T529" s="9">
        <f t="shared" si="2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ROUND((E530/D530)*100,0)</f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26"/>
        <v>90.3</v>
      </c>
      <c r="Q530" t="s">
        <v>2033</v>
      </c>
      <c r="R530" t="s">
        <v>2043</v>
      </c>
      <c r="S530" s="8">
        <f t="shared" si="24"/>
        <v>41601.25</v>
      </c>
      <c r="T530" s="9">
        <f t="shared" si="2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ROUND((E531/D531)*100,0)</f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26"/>
        <v>63.8</v>
      </c>
      <c r="Q531" t="s">
        <v>2048</v>
      </c>
      <c r="R531" t="s">
        <v>2049</v>
      </c>
      <c r="S531" s="8">
        <f t="shared" si="24"/>
        <v>41769.208333333336</v>
      </c>
      <c r="T531" s="9">
        <f t="shared" si="2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ROUND((E532/D532)*100,0)</f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26"/>
        <v>54</v>
      </c>
      <c r="Q532" t="s">
        <v>2045</v>
      </c>
      <c r="R532" t="s">
        <v>2051</v>
      </c>
      <c r="S532" s="8">
        <f t="shared" si="24"/>
        <v>40421.208333333336</v>
      </c>
      <c r="T532" s="9">
        <f t="shared" si="2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ROUND((E533/D533)*100,0)</f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26"/>
        <v>49</v>
      </c>
      <c r="Q533" t="s">
        <v>2048</v>
      </c>
      <c r="R533" t="s">
        <v>2049</v>
      </c>
      <c r="S533" s="8">
        <f t="shared" si="24"/>
        <v>41589.25</v>
      </c>
      <c r="T533" s="9">
        <f t="shared" si="2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ROUND((E534/D534)*100,0)</f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26"/>
        <v>63.9</v>
      </c>
      <c r="Q534" t="s">
        <v>2037</v>
      </c>
      <c r="R534" t="s">
        <v>2038</v>
      </c>
      <c r="S534" s="8">
        <f t="shared" si="24"/>
        <v>43125.25</v>
      </c>
      <c r="T534" s="9">
        <f t="shared" si="2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ROUND((E535/D535)*100,0)</f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26"/>
        <v>83</v>
      </c>
      <c r="Q535" t="s">
        <v>2033</v>
      </c>
      <c r="R535" t="s">
        <v>2043</v>
      </c>
      <c r="S535" s="8">
        <f t="shared" si="24"/>
        <v>41479.208333333336</v>
      </c>
      <c r="T535" s="9">
        <f t="shared" si="2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ROUND((E536/D536)*100,0)</f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26"/>
        <v>55.1</v>
      </c>
      <c r="Q536" t="s">
        <v>2039</v>
      </c>
      <c r="R536" t="s">
        <v>2042</v>
      </c>
      <c r="S536" s="8">
        <f t="shared" si="24"/>
        <v>43329.208333333328</v>
      </c>
      <c r="T536" s="9">
        <f t="shared" si="2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ROUND((E537/D537)*100,0)</f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26"/>
        <v>62</v>
      </c>
      <c r="Q537" t="s">
        <v>2037</v>
      </c>
      <c r="R537" t="s">
        <v>2038</v>
      </c>
      <c r="S537" s="8">
        <f t="shared" si="24"/>
        <v>43259.208333333328</v>
      </c>
      <c r="T537" s="9">
        <f t="shared" si="2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ROUND((E538/D538)*100,0)</f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26"/>
        <v>105</v>
      </c>
      <c r="Q538" t="s">
        <v>2045</v>
      </c>
      <c r="R538" t="s">
        <v>2051</v>
      </c>
      <c r="S538" s="8">
        <f t="shared" si="24"/>
        <v>40414.208333333336</v>
      </c>
      <c r="T538" s="9">
        <f t="shared" si="2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ROUND((E539/D539)*100,0)</f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26"/>
        <v>94</v>
      </c>
      <c r="Q539" t="s">
        <v>2039</v>
      </c>
      <c r="R539" t="s">
        <v>2040</v>
      </c>
      <c r="S539" s="8">
        <f t="shared" si="24"/>
        <v>43342.208333333328</v>
      </c>
      <c r="T539" s="9">
        <f t="shared" si="2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ROUND((E540/D540)*100,0)</f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26"/>
        <v>44</v>
      </c>
      <c r="Q540" t="s">
        <v>2048</v>
      </c>
      <c r="R540" t="s">
        <v>2059</v>
      </c>
      <c r="S540" s="8">
        <f t="shared" si="24"/>
        <v>41539.208333333336</v>
      </c>
      <c r="T540" s="9">
        <f t="shared" si="2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ROUND((E541/D541)*100,0)</f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26"/>
        <v>92.5</v>
      </c>
      <c r="Q541" t="s">
        <v>2031</v>
      </c>
      <c r="R541" t="s">
        <v>2032</v>
      </c>
      <c r="S541" s="8">
        <f t="shared" si="24"/>
        <v>43647.208333333328</v>
      </c>
      <c r="T541" s="9">
        <f t="shared" si="2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ROUND((E542/D542)*100,0)</f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26"/>
        <v>57.1</v>
      </c>
      <c r="Q542" t="s">
        <v>2052</v>
      </c>
      <c r="R542" t="s">
        <v>2053</v>
      </c>
      <c r="S542" s="8">
        <f t="shared" si="24"/>
        <v>43225.208333333328</v>
      </c>
      <c r="T542" s="9">
        <f t="shared" si="2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ROUND((E543/D543)*100,0)</f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26"/>
        <v>109.1</v>
      </c>
      <c r="Q543" t="s">
        <v>2048</v>
      </c>
      <c r="R543" t="s">
        <v>2059</v>
      </c>
      <c r="S543" s="8">
        <f t="shared" si="24"/>
        <v>42165.208333333328</v>
      </c>
      <c r="T543" s="9">
        <f t="shared" si="2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ROUND((E544/D544)*100,0)</f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26"/>
        <v>39.4</v>
      </c>
      <c r="Q544" t="s">
        <v>2033</v>
      </c>
      <c r="R544" t="s">
        <v>2043</v>
      </c>
      <c r="S544" s="8">
        <f t="shared" si="24"/>
        <v>42391.25</v>
      </c>
      <c r="T544" s="9">
        <f t="shared" si="2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ROUND((E545/D545)*100,0)</f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26"/>
        <v>77</v>
      </c>
      <c r="Q545" t="s">
        <v>2048</v>
      </c>
      <c r="R545" t="s">
        <v>2049</v>
      </c>
      <c r="S545" s="8">
        <f t="shared" si="24"/>
        <v>41528.208333333336</v>
      </c>
      <c r="T545" s="9">
        <f t="shared" si="2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ROUND((E546/D546)*100,0)</f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26"/>
        <v>92.2</v>
      </c>
      <c r="Q546" t="s">
        <v>2033</v>
      </c>
      <c r="R546" t="s">
        <v>2034</v>
      </c>
      <c r="S546" s="8">
        <f t="shared" si="24"/>
        <v>42377.25</v>
      </c>
      <c r="T546" s="9">
        <f t="shared" si="2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ROUND((E547/D547)*100,0)</f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26"/>
        <v>61</v>
      </c>
      <c r="Q547" t="s">
        <v>2037</v>
      </c>
      <c r="R547" t="s">
        <v>2038</v>
      </c>
      <c r="S547" s="8">
        <f t="shared" si="24"/>
        <v>43824.25</v>
      </c>
      <c r="T547" s="9">
        <f t="shared" si="2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ROUND((E548/D548)*100,0)</f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26"/>
        <v>78.099999999999994</v>
      </c>
      <c r="Q548" t="s">
        <v>2037</v>
      </c>
      <c r="R548" t="s">
        <v>2038</v>
      </c>
      <c r="S548" s="8">
        <f t="shared" si="24"/>
        <v>43360.208333333328</v>
      </c>
      <c r="T548" s="9">
        <f t="shared" si="2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ROUND((E549/D549)*100,0)</f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26"/>
        <v>80.8</v>
      </c>
      <c r="Q549" t="s">
        <v>2039</v>
      </c>
      <c r="R549" t="s">
        <v>2042</v>
      </c>
      <c r="S549" s="8">
        <f t="shared" si="24"/>
        <v>42029.25</v>
      </c>
      <c r="T549" s="9">
        <f t="shared" si="2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ROUND((E550/D550)*100,0)</f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26"/>
        <v>60</v>
      </c>
      <c r="Q550" t="s">
        <v>2037</v>
      </c>
      <c r="R550" t="s">
        <v>2038</v>
      </c>
      <c r="S550" s="8">
        <f t="shared" si="24"/>
        <v>42461.208333333328</v>
      </c>
      <c r="T550" s="9">
        <f t="shared" si="2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ROUND((E551/D551)*100,0)</f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26"/>
        <v>110</v>
      </c>
      <c r="Q551" t="s">
        <v>2035</v>
      </c>
      <c r="R551" t="s">
        <v>2044</v>
      </c>
      <c r="S551" s="8">
        <f t="shared" si="24"/>
        <v>41422.208333333336</v>
      </c>
      <c r="T551" s="9">
        <f t="shared" si="2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ROUND((E552/D552)*100,0)</f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26"/>
        <v>4</v>
      </c>
      <c r="Q552" t="s">
        <v>2033</v>
      </c>
      <c r="R552" t="s">
        <v>2043</v>
      </c>
      <c r="S552" s="8">
        <f t="shared" si="24"/>
        <v>40968.25</v>
      </c>
      <c r="T552" s="9">
        <f t="shared" si="2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ROUND((E553/D553)*100,0)</f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26"/>
        <v>38</v>
      </c>
      <c r="Q553" t="s">
        <v>2035</v>
      </c>
      <c r="R553" t="s">
        <v>2036</v>
      </c>
      <c r="S553" s="8">
        <f t="shared" si="24"/>
        <v>41993.25</v>
      </c>
      <c r="T553" s="9">
        <f t="shared" si="2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ROUND((E554/D554)*100,0)</f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26"/>
        <v>96.4</v>
      </c>
      <c r="Q554" t="s">
        <v>2037</v>
      </c>
      <c r="R554" t="s">
        <v>2038</v>
      </c>
      <c r="S554" s="8">
        <f t="shared" si="24"/>
        <v>42700.25</v>
      </c>
      <c r="T554" s="9">
        <f t="shared" si="2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ROUND((E555/D555)*100,0)</f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26"/>
        <v>73</v>
      </c>
      <c r="Q555" t="s">
        <v>2033</v>
      </c>
      <c r="R555" t="s">
        <v>2034</v>
      </c>
      <c r="S555" s="8">
        <f t="shared" si="24"/>
        <v>40545.25</v>
      </c>
      <c r="T555" s="9">
        <f t="shared" si="2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ROUND((E556/D556)*100,0)</f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26"/>
        <v>26</v>
      </c>
      <c r="Q556" t="s">
        <v>2033</v>
      </c>
      <c r="R556" t="s">
        <v>2043</v>
      </c>
      <c r="S556" s="8">
        <f t="shared" si="24"/>
        <v>42723.25</v>
      </c>
      <c r="T556" s="9">
        <f t="shared" si="2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ROUND((E557/D557)*100,0)</f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26"/>
        <v>104.4</v>
      </c>
      <c r="Q557" t="s">
        <v>2033</v>
      </c>
      <c r="R557" t="s">
        <v>2034</v>
      </c>
      <c r="S557" s="8">
        <f t="shared" si="24"/>
        <v>41731.208333333336</v>
      </c>
      <c r="T557" s="9">
        <f t="shared" si="2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ROUND((E558/D558)*100,0)</f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26"/>
        <v>102.2</v>
      </c>
      <c r="Q558" t="s">
        <v>2045</v>
      </c>
      <c r="R558" t="s">
        <v>2057</v>
      </c>
      <c r="S558" s="8">
        <f t="shared" si="24"/>
        <v>40792.208333333336</v>
      </c>
      <c r="T558" s="9">
        <f t="shared" si="2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ROUND((E559/D559)*100,0)</f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26"/>
        <v>54.1</v>
      </c>
      <c r="Q559" t="s">
        <v>2039</v>
      </c>
      <c r="R559" t="s">
        <v>2061</v>
      </c>
      <c r="S559" s="8">
        <f t="shared" si="24"/>
        <v>42279.208333333328</v>
      </c>
      <c r="T559" s="9">
        <f t="shared" si="2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ROUND((E560/D560)*100,0)</f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26"/>
        <v>63.2</v>
      </c>
      <c r="Q560" t="s">
        <v>2037</v>
      </c>
      <c r="R560" t="s">
        <v>2038</v>
      </c>
      <c r="S560" s="8">
        <f t="shared" si="24"/>
        <v>42424.25</v>
      </c>
      <c r="T560" s="9">
        <f t="shared" si="2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ROUND((E561/D561)*100,0)</f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26"/>
        <v>104</v>
      </c>
      <c r="Q561" t="s">
        <v>2037</v>
      </c>
      <c r="R561" t="s">
        <v>2038</v>
      </c>
      <c r="S561" s="8">
        <f t="shared" si="24"/>
        <v>42584.208333333328</v>
      </c>
      <c r="T561" s="9">
        <f t="shared" si="2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ROUND((E562/D562)*100,0)</f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26"/>
        <v>50</v>
      </c>
      <c r="Q562" t="s">
        <v>2039</v>
      </c>
      <c r="R562" t="s">
        <v>2047</v>
      </c>
      <c r="S562" s="8">
        <f t="shared" si="24"/>
        <v>40865.25</v>
      </c>
      <c r="T562" s="9">
        <f t="shared" si="2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ROUND((E563/D563)*100,0)</f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26"/>
        <v>56</v>
      </c>
      <c r="Q563" t="s">
        <v>2037</v>
      </c>
      <c r="R563" t="s">
        <v>2038</v>
      </c>
      <c r="S563" s="8">
        <f t="shared" si="24"/>
        <v>40833.208333333336</v>
      </c>
      <c r="T563" s="9">
        <f t="shared" si="2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ROUND((E564/D564)*100,0)</f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26"/>
        <v>48.8</v>
      </c>
      <c r="Q564" t="s">
        <v>2033</v>
      </c>
      <c r="R564" t="s">
        <v>2034</v>
      </c>
      <c r="S564" s="8">
        <f t="shared" si="24"/>
        <v>43536.208333333328</v>
      </c>
      <c r="T564" s="9">
        <f t="shared" si="2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ROUND((E565/D565)*100,0)</f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26"/>
        <v>60.1</v>
      </c>
      <c r="Q565" t="s">
        <v>2039</v>
      </c>
      <c r="R565" t="s">
        <v>2040</v>
      </c>
      <c r="S565" s="8">
        <f t="shared" si="24"/>
        <v>43417.25</v>
      </c>
      <c r="T565" s="9">
        <f t="shared" si="2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ROUND((E566/D566)*100,0)</f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26"/>
        <v>79</v>
      </c>
      <c r="Q566" t="s">
        <v>2037</v>
      </c>
      <c r="R566" t="s">
        <v>2038</v>
      </c>
      <c r="S566" s="8">
        <f t="shared" si="24"/>
        <v>42078.208333333328</v>
      </c>
      <c r="T566" s="9">
        <f t="shared" si="2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ROUND((E567/D567)*100,0)</f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26"/>
        <v>54</v>
      </c>
      <c r="Q567" t="s">
        <v>2037</v>
      </c>
      <c r="R567" t="s">
        <v>2038</v>
      </c>
      <c r="S567" s="8">
        <f t="shared" si="24"/>
        <v>40862.25</v>
      </c>
      <c r="T567" s="9">
        <f t="shared" si="2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ROUND((E568/D568)*100,0)</f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26"/>
        <v>111.5</v>
      </c>
      <c r="Q568" t="s">
        <v>2033</v>
      </c>
      <c r="R568" t="s">
        <v>2041</v>
      </c>
      <c r="S568" s="8">
        <f t="shared" si="24"/>
        <v>42424.25</v>
      </c>
      <c r="T568" s="9">
        <f t="shared" si="2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ROUND((E569/D569)*100,0)</f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26"/>
        <v>60.9</v>
      </c>
      <c r="Q569" t="s">
        <v>2033</v>
      </c>
      <c r="R569" t="s">
        <v>2034</v>
      </c>
      <c r="S569" s="8">
        <f t="shared" si="24"/>
        <v>41830.208333333336</v>
      </c>
      <c r="T569" s="9">
        <f t="shared" si="2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ROUND((E570/D570)*100,0)</f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26"/>
        <v>26</v>
      </c>
      <c r="Q570" t="s">
        <v>2037</v>
      </c>
      <c r="R570" t="s">
        <v>2038</v>
      </c>
      <c r="S570" s="8">
        <f t="shared" si="24"/>
        <v>40374.208333333336</v>
      </c>
      <c r="T570" s="9">
        <f t="shared" si="2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ROUND((E571/D571)*100,0)</f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26"/>
        <v>81</v>
      </c>
      <c r="Q571" t="s">
        <v>2039</v>
      </c>
      <c r="R571" t="s">
        <v>2047</v>
      </c>
      <c r="S571" s="8">
        <f t="shared" si="24"/>
        <v>40554.25</v>
      </c>
      <c r="T571" s="9">
        <f t="shared" si="2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ROUND((E572/D572)*100,0)</f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26"/>
        <v>35</v>
      </c>
      <c r="Q572" t="s">
        <v>2033</v>
      </c>
      <c r="R572" t="s">
        <v>2034</v>
      </c>
      <c r="S572" s="8">
        <f t="shared" si="24"/>
        <v>41993.25</v>
      </c>
      <c r="T572" s="9">
        <f t="shared" si="2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ROUND((E573/D573)*100,0)</f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26"/>
        <v>94.1</v>
      </c>
      <c r="Q573" t="s">
        <v>2039</v>
      </c>
      <c r="R573" t="s">
        <v>2050</v>
      </c>
      <c r="S573" s="8">
        <f t="shared" si="24"/>
        <v>42174.208333333328</v>
      </c>
      <c r="T573" s="9">
        <f t="shared" si="2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ROUND((E574/D574)*100,0)</f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26"/>
        <v>52.1</v>
      </c>
      <c r="Q574" t="s">
        <v>2033</v>
      </c>
      <c r="R574" t="s">
        <v>2034</v>
      </c>
      <c r="S574" s="8">
        <f t="shared" si="24"/>
        <v>42275.208333333328</v>
      </c>
      <c r="T574" s="9">
        <f t="shared" si="2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ROUND((E575/D575)*100,0)</f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26"/>
        <v>25</v>
      </c>
      <c r="Q575" t="s">
        <v>2062</v>
      </c>
      <c r="R575" t="s">
        <v>2063</v>
      </c>
      <c r="S575" s="8">
        <f t="shared" si="24"/>
        <v>41761.208333333336</v>
      </c>
      <c r="T575" s="9">
        <f t="shared" si="2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ROUND((E576/D576)*100,0)</f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26"/>
        <v>69.2</v>
      </c>
      <c r="Q576" t="s">
        <v>2031</v>
      </c>
      <c r="R576" t="s">
        <v>2032</v>
      </c>
      <c r="S576" s="8">
        <f t="shared" si="24"/>
        <v>43806.25</v>
      </c>
      <c r="T576" s="9">
        <f t="shared" si="2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ROUND((E577/D577)*100,0)</f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26"/>
        <v>93.9</v>
      </c>
      <c r="Q577" t="s">
        <v>2037</v>
      </c>
      <c r="R577" t="s">
        <v>2038</v>
      </c>
      <c r="S577" s="8">
        <f t="shared" si="24"/>
        <v>41779.208333333336</v>
      </c>
      <c r="T577" s="9">
        <f t="shared" si="2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ROUND((E578/D578)*100,0)</f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26"/>
        <v>98.4</v>
      </c>
      <c r="Q578" t="s">
        <v>2037</v>
      </c>
      <c r="R578" t="s">
        <v>2038</v>
      </c>
      <c r="S578" s="8">
        <f t="shared" si="24"/>
        <v>43040.208333333328</v>
      </c>
      <c r="T578" s="9">
        <f t="shared" si="2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26"/>
        <v>41.8</v>
      </c>
      <c r="Q579" t="s">
        <v>2033</v>
      </c>
      <c r="R579" t="s">
        <v>2056</v>
      </c>
      <c r="S579" s="8">
        <f t="shared" ref="S579:S642" si="27">(((K579/60)/60)/24)+DATE(1970,1,1)</f>
        <v>40613.25</v>
      </c>
      <c r="T579" s="9">
        <f t="shared" ref="T579:T642" si="28"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ROUND((E580/D580)*100,0)</f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ref="P580:P643" si="29">ROUND(AVERAGE(E580/H580),1)</f>
        <v>66</v>
      </c>
      <c r="Q580" t="s">
        <v>2039</v>
      </c>
      <c r="R580" t="s">
        <v>2061</v>
      </c>
      <c r="S580" s="8">
        <f t="shared" si="27"/>
        <v>40878.25</v>
      </c>
      <c r="T580" s="9">
        <f t="shared" si="2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ROUND((E581/D581)*100,0)</f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29"/>
        <v>72.099999999999994</v>
      </c>
      <c r="Q581" t="s">
        <v>2033</v>
      </c>
      <c r="R581" t="s">
        <v>2056</v>
      </c>
      <c r="S581" s="8">
        <f t="shared" si="27"/>
        <v>40762.208333333336</v>
      </c>
      <c r="T581" s="9">
        <f t="shared" si="2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ROUND((E582/D582)*100,0)</f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29"/>
        <v>48</v>
      </c>
      <c r="Q582" t="s">
        <v>2037</v>
      </c>
      <c r="R582" t="s">
        <v>2038</v>
      </c>
      <c r="S582" s="8">
        <f t="shared" si="27"/>
        <v>41696.25</v>
      </c>
      <c r="T582" s="9">
        <f t="shared" si="2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ROUND((E583/D583)*100,0)</f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29"/>
        <v>54.1</v>
      </c>
      <c r="Q583" t="s">
        <v>2035</v>
      </c>
      <c r="R583" t="s">
        <v>2036</v>
      </c>
      <c r="S583" s="8">
        <f t="shared" si="27"/>
        <v>40662.208333333336</v>
      </c>
      <c r="T583" s="9">
        <f t="shared" si="2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ROUND((E584/D584)*100,0)</f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29"/>
        <v>107.9</v>
      </c>
      <c r="Q584" t="s">
        <v>2048</v>
      </c>
      <c r="R584" t="s">
        <v>2049</v>
      </c>
      <c r="S584" s="8">
        <f t="shared" si="27"/>
        <v>42165.208333333328</v>
      </c>
      <c r="T584" s="9">
        <f t="shared" si="2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ROUND((E585/D585)*100,0)</f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29"/>
        <v>67</v>
      </c>
      <c r="Q585" t="s">
        <v>2039</v>
      </c>
      <c r="R585" t="s">
        <v>2040</v>
      </c>
      <c r="S585" s="8">
        <f t="shared" si="27"/>
        <v>40959.25</v>
      </c>
      <c r="T585" s="9">
        <f t="shared" si="2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ROUND((E586/D586)*100,0)</f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29"/>
        <v>64</v>
      </c>
      <c r="Q586" t="s">
        <v>2035</v>
      </c>
      <c r="R586" t="s">
        <v>2036</v>
      </c>
      <c r="S586" s="8">
        <f t="shared" si="27"/>
        <v>41024.208333333336</v>
      </c>
      <c r="T586" s="9">
        <f t="shared" si="2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ROUND((E587/D587)*100,0)</f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29"/>
        <v>96.1</v>
      </c>
      <c r="Q587" t="s">
        <v>2045</v>
      </c>
      <c r="R587" t="s">
        <v>2057</v>
      </c>
      <c r="S587" s="8">
        <f t="shared" si="27"/>
        <v>40255.208333333336</v>
      </c>
      <c r="T587" s="9">
        <f t="shared" si="2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ROUND((E588/D588)*100,0)</f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29"/>
        <v>51.2</v>
      </c>
      <c r="Q588" t="s">
        <v>2033</v>
      </c>
      <c r="R588" t="s">
        <v>2034</v>
      </c>
      <c r="S588" s="8">
        <f t="shared" si="27"/>
        <v>40499.25</v>
      </c>
      <c r="T588" s="9">
        <f t="shared" si="2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ROUND((E589/D589)*100,0)</f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29"/>
        <v>43.9</v>
      </c>
      <c r="Q589" t="s">
        <v>2031</v>
      </c>
      <c r="R589" t="s">
        <v>2032</v>
      </c>
      <c r="S589" s="8">
        <f t="shared" si="27"/>
        <v>43484.25</v>
      </c>
      <c r="T589" s="9">
        <f t="shared" si="2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ROUND((E590/D590)*100,0)</f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29"/>
        <v>91</v>
      </c>
      <c r="Q590" t="s">
        <v>2037</v>
      </c>
      <c r="R590" t="s">
        <v>2038</v>
      </c>
      <c r="S590" s="8">
        <f t="shared" si="27"/>
        <v>40262.208333333336</v>
      </c>
      <c r="T590" s="9">
        <f t="shared" si="2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ROUND((E591/D591)*100,0)</f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29"/>
        <v>50.1</v>
      </c>
      <c r="Q591" t="s">
        <v>2039</v>
      </c>
      <c r="R591" t="s">
        <v>2040</v>
      </c>
      <c r="S591" s="8">
        <f t="shared" si="27"/>
        <v>42190.208333333328</v>
      </c>
      <c r="T591" s="9">
        <f t="shared" si="2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ROUND((E592/D592)*100,0)</f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29"/>
        <v>67.7</v>
      </c>
      <c r="Q592" t="s">
        <v>2045</v>
      </c>
      <c r="R592" t="s">
        <v>2054</v>
      </c>
      <c r="S592" s="8">
        <f t="shared" si="27"/>
        <v>41994.25</v>
      </c>
      <c r="T592" s="9">
        <f t="shared" si="2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ROUND((E593/D593)*100,0)</f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29"/>
        <v>61</v>
      </c>
      <c r="Q593" t="s">
        <v>2048</v>
      </c>
      <c r="R593" t="s">
        <v>2049</v>
      </c>
      <c r="S593" s="8">
        <f t="shared" si="27"/>
        <v>40373.208333333336</v>
      </c>
      <c r="T593" s="9">
        <f t="shared" si="2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ROUND((E594/D594)*100,0)</f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29"/>
        <v>80</v>
      </c>
      <c r="Q594" t="s">
        <v>2037</v>
      </c>
      <c r="R594" t="s">
        <v>2038</v>
      </c>
      <c r="S594" s="8">
        <f t="shared" si="27"/>
        <v>41789.208333333336</v>
      </c>
      <c r="T594" s="9">
        <f t="shared" si="2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ROUND((E595/D595)*100,0)</f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29"/>
        <v>47</v>
      </c>
      <c r="Q595" t="s">
        <v>2039</v>
      </c>
      <c r="R595" t="s">
        <v>2047</v>
      </c>
      <c r="S595" s="8">
        <f t="shared" si="27"/>
        <v>41724.208333333336</v>
      </c>
      <c r="T595" s="9">
        <f t="shared" si="2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ROUND((E596/D596)*100,0)</f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29"/>
        <v>71.099999999999994</v>
      </c>
      <c r="Q596" t="s">
        <v>2037</v>
      </c>
      <c r="R596" t="s">
        <v>2038</v>
      </c>
      <c r="S596" s="8">
        <f t="shared" si="27"/>
        <v>42548.208333333328</v>
      </c>
      <c r="T596" s="9">
        <f t="shared" si="2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ROUND((E597/D597)*100,0)</f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29"/>
        <v>90</v>
      </c>
      <c r="Q597" t="s">
        <v>2037</v>
      </c>
      <c r="R597" t="s">
        <v>2038</v>
      </c>
      <c r="S597" s="8">
        <f t="shared" si="27"/>
        <v>40253.208333333336</v>
      </c>
      <c r="T597" s="9">
        <f t="shared" si="2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ROUND((E598/D598)*100,0)</f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29"/>
        <v>43</v>
      </c>
      <c r="Q598" t="s">
        <v>2039</v>
      </c>
      <c r="R598" t="s">
        <v>2042</v>
      </c>
      <c r="S598" s="8">
        <f t="shared" si="27"/>
        <v>42434.25</v>
      </c>
      <c r="T598" s="9">
        <f t="shared" si="2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ROUND((E599/D599)*100,0)</f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29"/>
        <v>68</v>
      </c>
      <c r="Q599" t="s">
        <v>2037</v>
      </c>
      <c r="R599" t="s">
        <v>2038</v>
      </c>
      <c r="S599" s="8">
        <f t="shared" si="27"/>
        <v>43786.25</v>
      </c>
      <c r="T599" s="9">
        <f t="shared" si="2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ROUND((E600/D600)*100,0)</f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29"/>
        <v>73</v>
      </c>
      <c r="Q600" t="s">
        <v>2033</v>
      </c>
      <c r="R600" t="s">
        <v>2034</v>
      </c>
      <c r="S600" s="8">
        <f t="shared" si="27"/>
        <v>40344.208333333336</v>
      </c>
      <c r="T600" s="9">
        <f t="shared" si="2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ROUND((E601/D601)*100,0)</f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29"/>
        <v>62.3</v>
      </c>
      <c r="Q601" t="s">
        <v>2039</v>
      </c>
      <c r="R601" t="s">
        <v>2040</v>
      </c>
      <c r="S601" s="8">
        <f t="shared" si="27"/>
        <v>42047.25</v>
      </c>
      <c r="T601" s="9">
        <f t="shared" si="2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ROUND((E602/D602)*100,0)</f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29"/>
        <v>5</v>
      </c>
      <c r="Q602" t="s">
        <v>2031</v>
      </c>
      <c r="R602" t="s">
        <v>2032</v>
      </c>
      <c r="S602" s="8">
        <f t="shared" si="27"/>
        <v>41485.208333333336</v>
      </c>
      <c r="T602" s="9">
        <f t="shared" si="2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ROUND((E603/D603)*100,0)</f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29"/>
        <v>67.099999999999994</v>
      </c>
      <c r="Q603" t="s">
        <v>2035</v>
      </c>
      <c r="R603" t="s">
        <v>2044</v>
      </c>
      <c r="S603" s="8">
        <f t="shared" si="27"/>
        <v>41789.208333333336</v>
      </c>
      <c r="T603" s="9">
        <f t="shared" si="2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ROUND((E604/D604)*100,0)</f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29"/>
        <v>80</v>
      </c>
      <c r="Q604" t="s">
        <v>2037</v>
      </c>
      <c r="R604" t="s">
        <v>2038</v>
      </c>
      <c r="S604" s="8">
        <f t="shared" si="27"/>
        <v>42160.208333333328</v>
      </c>
      <c r="T604" s="9">
        <f t="shared" si="2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ROUND((E605/D605)*100,0)</f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29"/>
        <v>62.2</v>
      </c>
      <c r="Q605" t="s">
        <v>2037</v>
      </c>
      <c r="R605" t="s">
        <v>2038</v>
      </c>
      <c r="S605" s="8">
        <f t="shared" si="27"/>
        <v>43573.208333333328</v>
      </c>
      <c r="T605" s="9">
        <f t="shared" si="2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ROUND((E606/D606)*100,0)</f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29"/>
        <v>53</v>
      </c>
      <c r="Q606" t="s">
        <v>2037</v>
      </c>
      <c r="R606" t="s">
        <v>2038</v>
      </c>
      <c r="S606" s="8">
        <f t="shared" si="27"/>
        <v>40565.25</v>
      </c>
      <c r="T606" s="9">
        <f t="shared" si="2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ROUND((E607/D607)*100,0)</f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29"/>
        <v>57.7</v>
      </c>
      <c r="Q607" t="s">
        <v>2045</v>
      </c>
      <c r="R607" t="s">
        <v>2046</v>
      </c>
      <c r="S607" s="8">
        <f t="shared" si="27"/>
        <v>42280.208333333328</v>
      </c>
      <c r="T607" s="9">
        <f t="shared" si="2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ROUND((E608/D608)*100,0)</f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29"/>
        <v>40</v>
      </c>
      <c r="Q608" t="s">
        <v>2033</v>
      </c>
      <c r="R608" t="s">
        <v>2034</v>
      </c>
      <c r="S608" s="8">
        <f t="shared" si="27"/>
        <v>42436.25</v>
      </c>
      <c r="T608" s="9">
        <f t="shared" si="2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ROUND((E609/D609)*100,0)</f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29"/>
        <v>81</v>
      </c>
      <c r="Q609" t="s">
        <v>2031</v>
      </c>
      <c r="R609" t="s">
        <v>2032</v>
      </c>
      <c r="S609" s="8">
        <f t="shared" si="27"/>
        <v>41721.208333333336</v>
      </c>
      <c r="T609" s="9">
        <f t="shared" si="2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ROUND((E610/D610)*100,0)</f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29"/>
        <v>35</v>
      </c>
      <c r="Q610" t="s">
        <v>2033</v>
      </c>
      <c r="R610" t="s">
        <v>2056</v>
      </c>
      <c r="S610" s="8">
        <f t="shared" si="27"/>
        <v>43530.25</v>
      </c>
      <c r="T610" s="9">
        <f t="shared" si="2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ROUND((E611/D611)*100,0)</f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29"/>
        <v>102.9</v>
      </c>
      <c r="Q611" t="s">
        <v>2039</v>
      </c>
      <c r="R611" t="s">
        <v>2061</v>
      </c>
      <c r="S611" s="8">
        <f t="shared" si="27"/>
        <v>43481.25</v>
      </c>
      <c r="T611" s="9">
        <f t="shared" si="2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ROUND((E612/D612)*100,0)</f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29"/>
        <v>28</v>
      </c>
      <c r="Q612" t="s">
        <v>2037</v>
      </c>
      <c r="R612" t="s">
        <v>2038</v>
      </c>
      <c r="S612" s="8">
        <f t="shared" si="27"/>
        <v>41259.25</v>
      </c>
      <c r="T612" s="9">
        <f t="shared" si="2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ROUND((E613/D613)*100,0)</f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29"/>
        <v>75.7</v>
      </c>
      <c r="Q613" t="s">
        <v>2037</v>
      </c>
      <c r="R613" t="s">
        <v>2038</v>
      </c>
      <c r="S613" s="8">
        <f t="shared" si="27"/>
        <v>41480.208333333336</v>
      </c>
      <c r="T613" s="9">
        <f t="shared" si="2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ROUND((E614/D614)*100,0)</f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29"/>
        <v>45</v>
      </c>
      <c r="Q614" t="s">
        <v>2033</v>
      </c>
      <c r="R614" t="s">
        <v>2041</v>
      </c>
      <c r="S614" s="8">
        <f t="shared" si="27"/>
        <v>40474.208333333336</v>
      </c>
      <c r="T614" s="9">
        <f t="shared" si="2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ROUND((E615/D615)*100,0)</f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29"/>
        <v>73.599999999999994</v>
      </c>
      <c r="Q615" t="s">
        <v>2037</v>
      </c>
      <c r="R615" t="s">
        <v>2038</v>
      </c>
      <c r="S615" s="8">
        <f t="shared" si="27"/>
        <v>42973.208333333328</v>
      </c>
      <c r="T615" s="9">
        <f t="shared" si="2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ROUND((E616/D616)*100,0)</f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29"/>
        <v>57</v>
      </c>
      <c r="Q616" t="s">
        <v>2037</v>
      </c>
      <c r="R616" t="s">
        <v>2038</v>
      </c>
      <c r="S616" s="8">
        <f t="shared" si="27"/>
        <v>42746.25</v>
      </c>
      <c r="T616" s="9">
        <f t="shared" si="2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ROUND((E617/D617)*100,0)</f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29"/>
        <v>85.2</v>
      </c>
      <c r="Q617" t="s">
        <v>2037</v>
      </c>
      <c r="R617" t="s">
        <v>2038</v>
      </c>
      <c r="S617" s="8">
        <f t="shared" si="27"/>
        <v>42489.208333333328</v>
      </c>
      <c r="T617" s="9">
        <f t="shared" si="2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ROUND((E618/D618)*100,0)</f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29"/>
        <v>51</v>
      </c>
      <c r="Q618" t="s">
        <v>2033</v>
      </c>
      <c r="R618" t="s">
        <v>2043</v>
      </c>
      <c r="S618" s="8">
        <f t="shared" si="27"/>
        <v>41537.208333333336</v>
      </c>
      <c r="T618" s="9">
        <f t="shared" si="2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ROUND((E619/D619)*100,0)</f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29"/>
        <v>63.6</v>
      </c>
      <c r="Q619" t="s">
        <v>2037</v>
      </c>
      <c r="R619" t="s">
        <v>2038</v>
      </c>
      <c r="S619" s="8">
        <f t="shared" si="27"/>
        <v>41794.208333333336</v>
      </c>
      <c r="T619" s="9">
        <f t="shared" si="2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ROUND((E620/D620)*100,0)</f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29"/>
        <v>81</v>
      </c>
      <c r="Q620" t="s">
        <v>2045</v>
      </c>
      <c r="R620" t="s">
        <v>2046</v>
      </c>
      <c r="S620" s="8">
        <f t="shared" si="27"/>
        <v>41396.208333333336</v>
      </c>
      <c r="T620" s="9">
        <f t="shared" si="2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ROUND((E621/D621)*100,0)</f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29"/>
        <v>86</v>
      </c>
      <c r="Q621" t="s">
        <v>2037</v>
      </c>
      <c r="R621" t="s">
        <v>2038</v>
      </c>
      <c r="S621" s="8">
        <f t="shared" si="27"/>
        <v>40669.208333333336</v>
      </c>
      <c r="T621" s="9">
        <f t="shared" si="2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ROUND((E622/D622)*100,0)</f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29"/>
        <v>90</v>
      </c>
      <c r="Q622" t="s">
        <v>2052</v>
      </c>
      <c r="R622" t="s">
        <v>2053</v>
      </c>
      <c r="S622" s="8">
        <f t="shared" si="27"/>
        <v>42559.208333333328</v>
      </c>
      <c r="T622" s="9">
        <f t="shared" si="2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ROUND((E623/D623)*100,0)</f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29"/>
        <v>74</v>
      </c>
      <c r="Q623" t="s">
        <v>2037</v>
      </c>
      <c r="R623" t="s">
        <v>2038</v>
      </c>
      <c r="S623" s="8">
        <f t="shared" si="27"/>
        <v>42626.208333333328</v>
      </c>
      <c r="T623" s="9">
        <f t="shared" si="2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ROUND((E624/D624)*100,0)</f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29"/>
        <v>92.4</v>
      </c>
      <c r="Q624" t="s">
        <v>2033</v>
      </c>
      <c r="R624" t="s">
        <v>2043</v>
      </c>
      <c r="S624" s="8">
        <f t="shared" si="27"/>
        <v>43205.208333333328</v>
      </c>
      <c r="T624" s="9">
        <f t="shared" si="2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ROUND((E625/D625)*100,0)</f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29"/>
        <v>56</v>
      </c>
      <c r="Q625" t="s">
        <v>2037</v>
      </c>
      <c r="R625" t="s">
        <v>2038</v>
      </c>
      <c r="S625" s="8">
        <f t="shared" si="27"/>
        <v>42201.208333333328</v>
      </c>
      <c r="T625" s="9">
        <f t="shared" si="2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ROUND((E626/D626)*100,0)</f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29"/>
        <v>33</v>
      </c>
      <c r="Q626" t="s">
        <v>2052</v>
      </c>
      <c r="R626" t="s">
        <v>2053</v>
      </c>
      <c r="S626" s="8">
        <f t="shared" si="27"/>
        <v>42029.25</v>
      </c>
      <c r="T626" s="9">
        <f t="shared" si="2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ROUND((E627/D627)*100,0)</f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29"/>
        <v>93.6</v>
      </c>
      <c r="Q627" t="s">
        <v>2037</v>
      </c>
      <c r="R627" t="s">
        <v>2038</v>
      </c>
      <c r="S627" s="8">
        <f t="shared" si="27"/>
        <v>43857.25</v>
      </c>
      <c r="T627" s="9">
        <f t="shared" si="2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ROUND((E628/D628)*100,0)</f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29"/>
        <v>69.900000000000006</v>
      </c>
      <c r="Q628" t="s">
        <v>2037</v>
      </c>
      <c r="R628" t="s">
        <v>2038</v>
      </c>
      <c r="S628" s="8">
        <f t="shared" si="27"/>
        <v>40449.208333333336</v>
      </c>
      <c r="T628" s="9">
        <f t="shared" si="2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ROUND((E629/D629)*100,0)</f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29"/>
        <v>72.099999999999994</v>
      </c>
      <c r="Q629" t="s">
        <v>2031</v>
      </c>
      <c r="R629" t="s">
        <v>2032</v>
      </c>
      <c r="S629" s="8">
        <f t="shared" si="27"/>
        <v>40345.208333333336</v>
      </c>
      <c r="T629" s="9">
        <f t="shared" si="2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ROUND((E630/D630)*100,0)</f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29"/>
        <v>30</v>
      </c>
      <c r="Q630" t="s">
        <v>2033</v>
      </c>
      <c r="R630" t="s">
        <v>2043</v>
      </c>
      <c r="S630" s="8">
        <f t="shared" si="27"/>
        <v>40455.208333333336</v>
      </c>
      <c r="T630" s="9">
        <f t="shared" si="2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ROUND((E631/D631)*100,0)</f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29"/>
        <v>74</v>
      </c>
      <c r="Q631" t="s">
        <v>2037</v>
      </c>
      <c r="R631" t="s">
        <v>2038</v>
      </c>
      <c r="S631" s="8">
        <f t="shared" si="27"/>
        <v>42557.208333333328</v>
      </c>
      <c r="T631" s="9">
        <f t="shared" si="2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ROUND((E632/D632)*100,0)</f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29"/>
        <v>68.7</v>
      </c>
      <c r="Q632" t="s">
        <v>2037</v>
      </c>
      <c r="R632" t="s">
        <v>2038</v>
      </c>
      <c r="S632" s="8">
        <f t="shared" si="27"/>
        <v>43586.208333333328</v>
      </c>
      <c r="T632" s="9">
        <f t="shared" si="2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ROUND((E633/D633)*100,0)</f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29"/>
        <v>60</v>
      </c>
      <c r="Q633" t="s">
        <v>2037</v>
      </c>
      <c r="R633" t="s">
        <v>2038</v>
      </c>
      <c r="S633" s="8">
        <f t="shared" si="27"/>
        <v>43550.208333333328</v>
      </c>
      <c r="T633" s="9">
        <f t="shared" si="2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ROUND((E634/D634)*100,0)</f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29"/>
        <v>111.2</v>
      </c>
      <c r="Q634" t="s">
        <v>2037</v>
      </c>
      <c r="R634" t="s">
        <v>2038</v>
      </c>
      <c r="S634" s="8">
        <f t="shared" si="27"/>
        <v>41945.208333333336</v>
      </c>
      <c r="T634" s="9">
        <f t="shared" si="2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ROUND((E635/D635)*100,0)</f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29"/>
        <v>53</v>
      </c>
      <c r="Q635" t="s">
        <v>2039</v>
      </c>
      <c r="R635" t="s">
        <v>2047</v>
      </c>
      <c r="S635" s="8">
        <f t="shared" si="27"/>
        <v>42315.25</v>
      </c>
      <c r="T635" s="9">
        <f t="shared" si="2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ROUND((E636/D636)*100,0)</f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29"/>
        <v>56</v>
      </c>
      <c r="Q636" t="s">
        <v>2039</v>
      </c>
      <c r="R636" t="s">
        <v>2058</v>
      </c>
      <c r="S636" s="8">
        <f t="shared" si="27"/>
        <v>42819.208333333328</v>
      </c>
      <c r="T636" s="9">
        <f t="shared" si="2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ROUND((E637/D637)*100,0)</f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29"/>
        <v>70</v>
      </c>
      <c r="Q637" t="s">
        <v>2039</v>
      </c>
      <c r="R637" t="s">
        <v>2058</v>
      </c>
      <c r="S637" s="8">
        <f t="shared" si="27"/>
        <v>41314.25</v>
      </c>
      <c r="T637" s="9">
        <f t="shared" si="2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ROUND((E638/D638)*100,0)</f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29"/>
        <v>49</v>
      </c>
      <c r="Q638" t="s">
        <v>2039</v>
      </c>
      <c r="R638" t="s">
        <v>2047</v>
      </c>
      <c r="S638" s="8">
        <f t="shared" si="27"/>
        <v>40926.25</v>
      </c>
      <c r="T638" s="9">
        <f t="shared" si="2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ROUND((E639/D639)*100,0)</f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29"/>
        <v>103.8</v>
      </c>
      <c r="Q639" t="s">
        <v>2037</v>
      </c>
      <c r="R639" t="s">
        <v>2038</v>
      </c>
      <c r="S639" s="8">
        <f t="shared" si="27"/>
        <v>42688.25</v>
      </c>
      <c r="T639" s="9">
        <f t="shared" si="2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ROUND((E640/D640)*100,0)</f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29"/>
        <v>99.1</v>
      </c>
      <c r="Q640" t="s">
        <v>2037</v>
      </c>
      <c r="R640" t="s">
        <v>2038</v>
      </c>
      <c r="S640" s="8">
        <f t="shared" si="27"/>
        <v>40386.208333333336</v>
      </c>
      <c r="T640" s="9">
        <f t="shared" si="2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ROUND((E641/D641)*100,0)</f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29"/>
        <v>107.4</v>
      </c>
      <c r="Q641" t="s">
        <v>2039</v>
      </c>
      <c r="R641" t="s">
        <v>2042</v>
      </c>
      <c r="S641" s="8">
        <f t="shared" si="27"/>
        <v>43309.208333333328</v>
      </c>
      <c r="T641" s="9">
        <f t="shared" si="2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ROUND((E642/D642)*100,0)</f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29"/>
        <v>76.900000000000006</v>
      </c>
      <c r="Q642" t="s">
        <v>2037</v>
      </c>
      <c r="R642" t="s">
        <v>2038</v>
      </c>
      <c r="S642" s="8">
        <f t="shared" si="27"/>
        <v>42387.25</v>
      </c>
      <c r="T642" s="9">
        <f t="shared" si="2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29"/>
        <v>58.1</v>
      </c>
      <c r="Q643" t="s">
        <v>2037</v>
      </c>
      <c r="R643" t="s">
        <v>2038</v>
      </c>
      <c r="S643" s="8">
        <f t="shared" ref="S643:S706" si="30">(((K643/60)/60)/24)+DATE(1970,1,1)</f>
        <v>42786.25</v>
      </c>
      <c r="T643" s="9">
        <f t="shared" ref="T643:T706" si="31"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ROUND((E644/D644)*100,0)</f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ref="P644:P707" si="32">ROUND(AVERAGE(E644/H644),1)</f>
        <v>103.7</v>
      </c>
      <c r="Q644" t="s">
        <v>2035</v>
      </c>
      <c r="R644" t="s">
        <v>2044</v>
      </c>
      <c r="S644" s="8">
        <f t="shared" si="30"/>
        <v>43451.25</v>
      </c>
      <c r="T644" s="9">
        <f t="shared" si="3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ROUND((E645/D645)*100,0)</f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32"/>
        <v>88</v>
      </c>
      <c r="Q645" t="s">
        <v>2037</v>
      </c>
      <c r="R645" t="s">
        <v>2038</v>
      </c>
      <c r="S645" s="8">
        <f t="shared" si="30"/>
        <v>42795.25</v>
      </c>
      <c r="T645" s="9">
        <f t="shared" si="3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ROUND((E646/D646)*100,0)</f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32"/>
        <v>28</v>
      </c>
      <c r="Q646" t="s">
        <v>2037</v>
      </c>
      <c r="R646" t="s">
        <v>2038</v>
      </c>
      <c r="S646" s="8">
        <f t="shared" si="30"/>
        <v>43452.25</v>
      </c>
      <c r="T646" s="9">
        <f t="shared" si="3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ROUND((E647/D647)*100,0)</f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32"/>
        <v>38</v>
      </c>
      <c r="Q647" t="s">
        <v>2033</v>
      </c>
      <c r="R647" t="s">
        <v>2034</v>
      </c>
      <c r="S647" s="8">
        <f t="shared" si="30"/>
        <v>43369.208333333328</v>
      </c>
      <c r="T647" s="9">
        <f t="shared" si="3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ROUND((E648/D648)*100,0)</f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32"/>
        <v>30</v>
      </c>
      <c r="Q648" t="s">
        <v>2048</v>
      </c>
      <c r="R648" t="s">
        <v>2049</v>
      </c>
      <c r="S648" s="8">
        <f t="shared" si="30"/>
        <v>41346.208333333336</v>
      </c>
      <c r="T648" s="9">
        <f t="shared" si="3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ROUND((E649/D649)*100,0)</f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32"/>
        <v>103.5</v>
      </c>
      <c r="Q649" t="s">
        <v>2045</v>
      </c>
      <c r="R649" t="s">
        <v>2057</v>
      </c>
      <c r="S649" s="8">
        <f t="shared" si="30"/>
        <v>43199.208333333328</v>
      </c>
      <c r="T649" s="9">
        <f t="shared" si="3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ROUND((E650/D650)*100,0)</f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32"/>
        <v>86</v>
      </c>
      <c r="Q650" t="s">
        <v>2031</v>
      </c>
      <c r="R650" t="s">
        <v>2032</v>
      </c>
      <c r="S650" s="8">
        <f t="shared" si="30"/>
        <v>42922.208333333328</v>
      </c>
      <c r="T650" s="9">
        <f t="shared" si="3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ROUND((E651/D651)*100,0)</f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32"/>
        <v>98</v>
      </c>
      <c r="Q651" t="s">
        <v>2037</v>
      </c>
      <c r="R651" t="s">
        <v>2038</v>
      </c>
      <c r="S651" s="8">
        <f t="shared" si="30"/>
        <v>40471.208333333336</v>
      </c>
      <c r="T651" s="9">
        <f t="shared" si="3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ROUND((E652/D652)*100,0)</f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32"/>
        <v>2</v>
      </c>
      <c r="Q652" t="s">
        <v>2033</v>
      </c>
      <c r="R652" t="s">
        <v>2056</v>
      </c>
      <c r="S652" s="8">
        <f t="shared" si="30"/>
        <v>41828.208333333336</v>
      </c>
      <c r="T652" s="9">
        <f t="shared" si="3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ROUND((E653/D653)*100,0)</f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32"/>
        <v>45</v>
      </c>
      <c r="Q653" t="s">
        <v>2039</v>
      </c>
      <c r="R653" t="s">
        <v>2050</v>
      </c>
      <c r="S653" s="8">
        <f t="shared" si="30"/>
        <v>41692.25</v>
      </c>
      <c r="T653" s="9">
        <f t="shared" si="3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ROUND((E654/D654)*100,0)</f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32"/>
        <v>31</v>
      </c>
      <c r="Q654" t="s">
        <v>2035</v>
      </c>
      <c r="R654" t="s">
        <v>2036</v>
      </c>
      <c r="S654" s="8">
        <f t="shared" si="30"/>
        <v>42587.208333333328</v>
      </c>
      <c r="T654" s="9">
        <f t="shared" si="3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ROUND((E655/D655)*100,0)</f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32"/>
        <v>60</v>
      </c>
      <c r="Q655" t="s">
        <v>2035</v>
      </c>
      <c r="R655" t="s">
        <v>2036</v>
      </c>
      <c r="S655" s="8">
        <f t="shared" si="30"/>
        <v>42468.208333333328</v>
      </c>
      <c r="T655" s="9">
        <f t="shared" si="3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ROUND((E656/D656)*100,0)</f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32"/>
        <v>59</v>
      </c>
      <c r="Q656" t="s">
        <v>2033</v>
      </c>
      <c r="R656" t="s">
        <v>2055</v>
      </c>
      <c r="S656" s="8">
        <f t="shared" si="30"/>
        <v>42240.208333333328</v>
      </c>
      <c r="T656" s="9">
        <f t="shared" si="3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ROUND((E657/D657)*100,0)</f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32"/>
        <v>50</v>
      </c>
      <c r="Q657" t="s">
        <v>2052</v>
      </c>
      <c r="R657" t="s">
        <v>2053</v>
      </c>
      <c r="S657" s="8">
        <f t="shared" si="30"/>
        <v>42796.25</v>
      </c>
      <c r="T657" s="9">
        <f t="shared" si="3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ROUND((E658/D658)*100,0)</f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32"/>
        <v>99</v>
      </c>
      <c r="Q658" t="s">
        <v>2031</v>
      </c>
      <c r="R658" t="s">
        <v>2032</v>
      </c>
      <c r="S658" s="8">
        <f t="shared" si="30"/>
        <v>43097.25</v>
      </c>
      <c r="T658" s="9">
        <f t="shared" si="3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ROUND((E659/D659)*100,0)</f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32"/>
        <v>58.9</v>
      </c>
      <c r="Q659" t="s">
        <v>2039</v>
      </c>
      <c r="R659" t="s">
        <v>2061</v>
      </c>
      <c r="S659" s="8">
        <f t="shared" si="30"/>
        <v>43096.25</v>
      </c>
      <c r="T659" s="9">
        <f t="shared" si="3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ROUND((E660/D660)*100,0)</f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32"/>
        <v>81</v>
      </c>
      <c r="Q660" t="s">
        <v>2033</v>
      </c>
      <c r="R660" t="s">
        <v>2034</v>
      </c>
      <c r="S660" s="8">
        <f t="shared" si="30"/>
        <v>42246.208333333328</v>
      </c>
      <c r="T660" s="9">
        <f t="shared" si="3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ROUND((E661/D661)*100,0)</f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32"/>
        <v>76</v>
      </c>
      <c r="Q661" t="s">
        <v>2039</v>
      </c>
      <c r="R661" t="s">
        <v>2040</v>
      </c>
      <c r="S661" s="8">
        <f t="shared" si="30"/>
        <v>40570.25</v>
      </c>
      <c r="T661" s="9">
        <f t="shared" si="3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ROUND((E662/D662)*100,0)</f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32"/>
        <v>96.6</v>
      </c>
      <c r="Q662" t="s">
        <v>2037</v>
      </c>
      <c r="R662" t="s">
        <v>2038</v>
      </c>
      <c r="S662" s="8">
        <f t="shared" si="30"/>
        <v>42237.208333333328</v>
      </c>
      <c r="T662" s="9">
        <f t="shared" si="3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ROUND((E663/D663)*100,0)</f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32"/>
        <v>77</v>
      </c>
      <c r="Q663" t="s">
        <v>2033</v>
      </c>
      <c r="R663" t="s">
        <v>2056</v>
      </c>
      <c r="S663" s="8">
        <f t="shared" si="30"/>
        <v>40996.208333333336</v>
      </c>
      <c r="T663" s="9">
        <f t="shared" si="3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ROUND((E664/D664)*100,0)</f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32"/>
        <v>68</v>
      </c>
      <c r="Q664" t="s">
        <v>2037</v>
      </c>
      <c r="R664" t="s">
        <v>2038</v>
      </c>
      <c r="S664" s="8">
        <f t="shared" si="30"/>
        <v>43443.25</v>
      </c>
      <c r="T664" s="9">
        <f t="shared" si="3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ROUND((E665/D665)*100,0)</f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32"/>
        <v>88.8</v>
      </c>
      <c r="Q665" t="s">
        <v>2037</v>
      </c>
      <c r="R665" t="s">
        <v>2038</v>
      </c>
      <c r="S665" s="8">
        <f t="shared" si="30"/>
        <v>40458.208333333336</v>
      </c>
      <c r="T665" s="9">
        <f t="shared" si="3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ROUND((E666/D666)*100,0)</f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32"/>
        <v>25</v>
      </c>
      <c r="Q666" t="s">
        <v>2033</v>
      </c>
      <c r="R666" t="s">
        <v>2056</v>
      </c>
      <c r="S666" s="8">
        <f t="shared" si="30"/>
        <v>40959.25</v>
      </c>
      <c r="T666" s="9">
        <f t="shared" si="3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ROUND((E667/D667)*100,0)</f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32"/>
        <v>44.9</v>
      </c>
      <c r="Q667" t="s">
        <v>2039</v>
      </c>
      <c r="R667" t="s">
        <v>2040</v>
      </c>
      <c r="S667" s="8">
        <f t="shared" si="30"/>
        <v>40733.208333333336</v>
      </c>
      <c r="T667" s="9">
        <f t="shared" si="3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ROUND((E668/D668)*100,0)</f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32"/>
        <v>79.400000000000006</v>
      </c>
      <c r="Q668" t="s">
        <v>2037</v>
      </c>
      <c r="R668" t="s">
        <v>2038</v>
      </c>
      <c r="S668" s="8">
        <f t="shared" si="30"/>
        <v>41516.208333333336</v>
      </c>
      <c r="T668" s="9">
        <f t="shared" si="3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ROUND((E669/D669)*100,0)</f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32"/>
        <v>29</v>
      </c>
      <c r="Q669" t="s">
        <v>2062</v>
      </c>
      <c r="R669" t="s">
        <v>2063</v>
      </c>
      <c r="S669" s="8">
        <f t="shared" si="30"/>
        <v>41892.208333333336</v>
      </c>
      <c r="T669" s="9">
        <f t="shared" si="3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ROUND((E670/D670)*100,0)</f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32"/>
        <v>73.599999999999994</v>
      </c>
      <c r="Q670" t="s">
        <v>2037</v>
      </c>
      <c r="R670" t="s">
        <v>2038</v>
      </c>
      <c r="S670" s="8">
        <f t="shared" si="30"/>
        <v>41122.208333333336</v>
      </c>
      <c r="T670" s="9">
        <f t="shared" si="3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ROUND((E671/D671)*100,0)</f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32"/>
        <v>108</v>
      </c>
      <c r="Q671" t="s">
        <v>2037</v>
      </c>
      <c r="R671" t="s">
        <v>2038</v>
      </c>
      <c r="S671" s="8">
        <f t="shared" si="30"/>
        <v>42912.208333333328</v>
      </c>
      <c r="T671" s="9">
        <f t="shared" si="3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ROUND((E672/D672)*100,0)</f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32"/>
        <v>69</v>
      </c>
      <c r="Q672" t="s">
        <v>2033</v>
      </c>
      <c r="R672" t="s">
        <v>2043</v>
      </c>
      <c r="S672" s="8">
        <f t="shared" si="30"/>
        <v>42425.25</v>
      </c>
      <c r="T672" s="9">
        <f t="shared" si="3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ROUND((E673/D673)*100,0)</f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32"/>
        <v>111</v>
      </c>
      <c r="Q673" t="s">
        <v>2037</v>
      </c>
      <c r="R673" t="s">
        <v>2038</v>
      </c>
      <c r="S673" s="8">
        <f t="shared" si="30"/>
        <v>40390.208333333336</v>
      </c>
      <c r="T673" s="9">
        <f t="shared" si="3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ROUND((E674/D674)*100,0)</f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32"/>
        <v>25</v>
      </c>
      <c r="Q674" t="s">
        <v>2037</v>
      </c>
      <c r="R674" t="s">
        <v>2038</v>
      </c>
      <c r="S674" s="8">
        <f t="shared" si="30"/>
        <v>43180.208333333328</v>
      </c>
      <c r="T674" s="9">
        <f t="shared" si="3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ROUND((E675/D675)*100,0)</f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32"/>
        <v>42.2</v>
      </c>
      <c r="Q675" t="s">
        <v>2033</v>
      </c>
      <c r="R675" t="s">
        <v>2043</v>
      </c>
      <c r="S675" s="8">
        <f t="shared" si="30"/>
        <v>42475.208333333328</v>
      </c>
      <c r="T675" s="9">
        <f t="shared" si="3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ROUND((E676/D676)*100,0)</f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32"/>
        <v>47</v>
      </c>
      <c r="Q676" t="s">
        <v>2052</v>
      </c>
      <c r="R676" t="s">
        <v>2053</v>
      </c>
      <c r="S676" s="8">
        <f t="shared" si="30"/>
        <v>40774.208333333336</v>
      </c>
      <c r="T676" s="9">
        <f t="shared" si="3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ROUND((E677/D677)*100,0)</f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32"/>
        <v>36</v>
      </c>
      <c r="Q677" t="s">
        <v>2062</v>
      </c>
      <c r="R677" t="s">
        <v>2063</v>
      </c>
      <c r="S677" s="8">
        <f t="shared" si="30"/>
        <v>43719.208333333328</v>
      </c>
      <c r="T677" s="9">
        <f t="shared" si="3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ROUND((E678/D678)*100,0)</f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32"/>
        <v>101</v>
      </c>
      <c r="Q678" t="s">
        <v>2052</v>
      </c>
      <c r="R678" t="s">
        <v>2053</v>
      </c>
      <c r="S678" s="8">
        <f t="shared" si="30"/>
        <v>41178.208333333336</v>
      </c>
      <c r="T678" s="9">
        <f t="shared" si="3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ROUND((E679/D679)*100,0)</f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32"/>
        <v>39.9</v>
      </c>
      <c r="Q679" t="s">
        <v>2045</v>
      </c>
      <c r="R679" t="s">
        <v>2051</v>
      </c>
      <c r="S679" s="8">
        <f t="shared" si="30"/>
        <v>42561.208333333328</v>
      </c>
      <c r="T679" s="9">
        <f t="shared" si="3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ROUND((E680/D680)*100,0)</f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32"/>
        <v>83.2</v>
      </c>
      <c r="Q680" t="s">
        <v>2039</v>
      </c>
      <c r="R680" t="s">
        <v>2042</v>
      </c>
      <c r="S680" s="8">
        <f t="shared" si="30"/>
        <v>43484.25</v>
      </c>
      <c r="T680" s="9">
        <f t="shared" si="3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ROUND((E681/D681)*100,0)</f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32"/>
        <v>40</v>
      </c>
      <c r="Q681" t="s">
        <v>2031</v>
      </c>
      <c r="R681" t="s">
        <v>2032</v>
      </c>
      <c r="S681" s="8">
        <f t="shared" si="30"/>
        <v>43756.208333333328</v>
      </c>
      <c r="T681" s="9">
        <f t="shared" si="3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ROUND((E682/D682)*100,0)</f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32"/>
        <v>48</v>
      </c>
      <c r="Q682" t="s">
        <v>2048</v>
      </c>
      <c r="R682" t="s">
        <v>2059</v>
      </c>
      <c r="S682" s="8">
        <f t="shared" si="30"/>
        <v>43813.25</v>
      </c>
      <c r="T682" s="9">
        <f t="shared" si="3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ROUND((E683/D683)*100,0)</f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32"/>
        <v>96</v>
      </c>
      <c r="Q683" t="s">
        <v>2037</v>
      </c>
      <c r="R683" t="s">
        <v>2038</v>
      </c>
      <c r="S683" s="8">
        <f t="shared" si="30"/>
        <v>40898.25</v>
      </c>
      <c r="T683" s="9">
        <f t="shared" si="3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ROUND((E684/D684)*100,0)</f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32"/>
        <v>78.7</v>
      </c>
      <c r="Q684" t="s">
        <v>2037</v>
      </c>
      <c r="R684" t="s">
        <v>2038</v>
      </c>
      <c r="S684" s="8">
        <f t="shared" si="30"/>
        <v>41619.25</v>
      </c>
      <c r="T684" s="9">
        <f t="shared" si="3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ROUND((E685/D685)*100,0)</f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32"/>
        <v>56.1</v>
      </c>
      <c r="Q685" t="s">
        <v>2037</v>
      </c>
      <c r="R685" t="s">
        <v>2038</v>
      </c>
      <c r="S685" s="8">
        <f t="shared" si="30"/>
        <v>43359.208333333328</v>
      </c>
      <c r="T685" s="9">
        <f t="shared" si="3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ROUND((E686/D686)*100,0)</f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32"/>
        <v>69.099999999999994</v>
      </c>
      <c r="Q686" t="s">
        <v>2045</v>
      </c>
      <c r="R686" t="s">
        <v>2046</v>
      </c>
      <c r="S686" s="8">
        <f t="shared" si="30"/>
        <v>40358.208333333336</v>
      </c>
      <c r="T686" s="9">
        <f t="shared" si="3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ROUND((E687/D687)*100,0)</f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32"/>
        <v>102.1</v>
      </c>
      <c r="Q687" t="s">
        <v>2037</v>
      </c>
      <c r="R687" t="s">
        <v>2038</v>
      </c>
      <c r="S687" s="8">
        <f t="shared" si="30"/>
        <v>42239.208333333328</v>
      </c>
      <c r="T687" s="9">
        <f t="shared" si="3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ROUND((E688/D688)*100,0)</f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32"/>
        <v>107.3</v>
      </c>
      <c r="Q688" t="s">
        <v>2035</v>
      </c>
      <c r="R688" t="s">
        <v>2044</v>
      </c>
      <c r="S688" s="8">
        <f t="shared" si="30"/>
        <v>43186.208333333328</v>
      </c>
      <c r="T688" s="9">
        <f t="shared" si="3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ROUND((E689/D689)*100,0)</f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32"/>
        <v>52</v>
      </c>
      <c r="Q689" t="s">
        <v>2037</v>
      </c>
      <c r="R689" t="s">
        <v>2038</v>
      </c>
      <c r="S689" s="8">
        <f t="shared" si="30"/>
        <v>42806.25</v>
      </c>
      <c r="T689" s="9">
        <f t="shared" si="3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ROUND((E690/D690)*100,0)</f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32"/>
        <v>71.099999999999994</v>
      </c>
      <c r="Q690" t="s">
        <v>2039</v>
      </c>
      <c r="R690" t="s">
        <v>2058</v>
      </c>
      <c r="S690" s="8">
        <f t="shared" si="30"/>
        <v>43475.25</v>
      </c>
      <c r="T690" s="9">
        <f t="shared" si="3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ROUND((E691/D691)*100,0)</f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32"/>
        <v>106.5</v>
      </c>
      <c r="Q691" t="s">
        <v>2035</v>
      </c>
      <c r="R691" t="s">
        <v>2036</v>
      </c>
      <c r="S691" s="8">
        <f t="shared" si="30"/>
        <v>41576.208333333336</v>
      </c>
      <c r="T691" s="9">
        <f t="shared" si="3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ROUND((E692/D692)*100,0)</f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32"/>
        <v>42.9</v>
      </c>
      <c r="Q692" t="s">
        <v>2039</v>
      </c>
      <c r="R692" t="s">
        <v>2040</v>
      </c>
      <c r="S692" s="8">
        <f t="shared" si="30"/>
        <v>40874.25</v>
      </c>
      <c r="T692" s="9">
        <f t="shared" si="3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ROUND((E693/D693)*100,0)</f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32"/>
        <v>30</v>
      </c>
      <c r="Q693" t="s">
        <v>2039</v>
      </c>
      <c r="R693" t="s">
        <v>2040</v>
      </c>
      <c r="S693" s="8">
        <f t="shared" si="30"/>
        <v>41185.208333333336</v>
      </c>
      <c r="T693" s="9">
        <f t="shared" si="3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ROUND((E694/D694)*100,0)</f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32"/>
        <v>70.599999999999994</v>
      </c>
      <c r="Q694" t="s">
        <v>2033</v>
      </c>
      <c r="R694" t="s">
        <v>2034</v>
      </c>
      <c r="S694" s="8">
        <f t="shared" si="30"/>
        <v>43655.208333333328</v>
      </c>
      <c r="T694" s="9">
        <f t="shared" si="3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ROUND((E695/D695)*100,0)</f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32"/>
        <v>66</v>
      </c>
      <c r="Q695" t="s">
        <v>2037</v>
      </c>
      <c r="R695" t="s">
        <v>2038</v>
      </c>
      <c r="S695" s="8">
        <f t="shared" si="30"/>
        <v>43025.208333333328</v>
      </c>
      <c r="T695" s="9">
        <f t="shared" si="3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ROUND((E696/D696)*100,0)</f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32"/>
        <v>96.9</v>
      </c>
      <c r="Q696" t="s">
        <v>2037</v>
      </c>
      <c r="R696" t="s">
        <v>2038</v>
      </c>
      <c r="S696" s="8">
        <f t="shared" si="30"/>
        <v>43066.25</v>
      </c>
      <c r="T696" s="9">
        <f t="shared" si="3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ROUND((E697/D697)*100,0)</f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32"/>
        <v>62.9</v>
      </c>
      <c r="Q697" t="s">
        <v>2033</v>
      </c>
      <c r="R697" t="s">
        <v>2034</v>
      </c>
      <c r="S697" s="8">
        <f t="shared" si="30"/>
        <v>42322.25</v>
      </c>
      <c r="T697" s="9">
        <f t="shared" si="3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ROUND((E698/D698)*100,0)</f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32"/>
        <v>109</v>
      </c>
      <c r="Q698" t="s">
        <v>2037</v>
      </c>
      <c r="R698" t="s">
        <v>2038</v>
      </c>
      <c r="S698" s="8">
        <f t="shared" si="30"/>
        <v>42114.208333333328</v>
      </c>
      <c r="T698" s="9">
        <f t="shared" si="3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ROUND((E699/D699)*100,0)</f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32"/>
        <v>27</v>
      </c>
      <c r="Q699" t="s">
        <v>2033</v>
      </c>
      <c r="R699" t="s">
        <v>2041</v>
      </c>
      <c r="S699" s="8">
        <f t="shared" si="30"/>
        <v>43190.208333333328</v>
      </c>
      <c r="T699" s="9">
        <f t="shared" si="3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ROUND((E700/D700)*100,0)</f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32"/>
        <v>65</v>
      </c>
      <c r="Q700" t="s">
        <v>2035</v>
      </c>
      <c r="R700" t="s">
        <v>2044</v>
      </c>
      <c r="S700" s="8">
        <f t="shared" si="30"/>
        <v>40871.25</v>
      </c>
      <c r="T700" s="9">
        <f t="shared" si="3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ROUND((E701/D701)*100,0)</f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32"/>
        <v>111.5</v>
      </c>
      <c r="Q701" t="s">
        <v>2039</v>
      </c>
      <c r="R701" t="s">
        <v>2042</v>
      </c>
      <c r="S701" s="8">
        <f t="shared" si="30"/>
        <v>43641.208333333328</v>
      </c>
      <c r="T701" s="9">
        <f t="shared" si="3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ROUND((E702/D702)*100,0)</f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32"/>
        <v>3</v>
      </c>
      <c r="Q702" t="s">
        <v>2035</v>
      </c>
      <c r="R702" t="s">
        <v>2044</v>
      </c>
      <c r="S702" s="8">
        <f t="shared" si="30"/>
        <v>40203.25</v>
      </c>
      <c r="T702" s="9">
        <f t="shared" si="3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ROUND((E703/D703)*100,0)</f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32"/>
        <v>111</v>
      </c>
      <c r="Q703" t="s">
        <v>2037</v>
      </c>
      <c r="R703" t="s">
        <v>2038</v>
      </c>
      <c r="S703" s="8">
        <f t="shared" si="30"/>
        <v>40629.208333333336</v>
      </c>
      <c r="T703" s="9">
        <f t="shared" si="3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ROUND((E704/D704)*100,0)</f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32"/>
        <v>56.7</v>
      </c>
      <c r="Q704" t="s">
        <v>2035</v>
      </c>
      <c r="R704" t="s">
        <v>2044</v>
      </c>
      <c r="S704" s="8">
        <f t="shared" si="30"/>
        <v>41477.208333333336</v>
      </c>
      <c r="T704" s="9">
        <f t="shared" si="3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ROUND((E705/D705)*100,0)</f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32"/>
        <v>97</v>
      </c>
      <c r="Q705" t="s">
        <v>2045</v>
      </c>
      <c r="R705" t="s">
        <v>2057</v>
      </c>
      <c r="S705" s="8">
        <f t="shared" si="30"/>
        <v>41020.208333333336</v>
      </c>
      <c r="T705" s="9">
        <f t="shared" si="3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ROUND((E706/D706)*100,0)</f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32"/>
        <v>92.1</v>
      </c>
      <c r="Q706" t="s">
        <v>2039</v>
      </c>
      <c r="R706" t="s">
        <v>2047</v>
      </c>
      <c r="S706" s="8">
        <f t="shared" si="30"/>
        <v>42555.208333333328</v>
      </c>
      <c r="T706" s="9">
        <f t="shared" si="3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32"/>
        <v>83</v>
      </c>
      <c r="Q707" t="s">
        <v>2045</v>
      </c>
      <c r="R707" t="s">
        <v>2046</v>
      </c>
      <c r="S707" s="8">
        <f t="shared" ref="S707:S770" si="33">(((K707/60)/60)/24)+DATE(1970,1,1)</f>
        <v>41619.25</v>
      </c>
      <c r="T707" s="9">
        <f t="shared" ref="T707:T770" si="34"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ROUND((E708/D708)*100,0)</f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ref="P708:P771" si="35">ROUND(AVERAGE(E708/H708),1)</f>
        <v>103</v>
      </c>
      <c r="Q708" t="s">
        <v>2035</v>
      </c>
      <c r="R708" t="s">
        <v>2036</v>
      </c>
      <c r="S708" s="8">
        <f t="shared" si="33"/>
        <v>43471.25</v>
      </c>
      <c r="T708" s="9">
        <f t="shared" si="34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ROUND((E709/D709)*100,0)</f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35"/>
        <v>68.900000000000006</v>
      </c>
      <c r="Q709" t="s">
        <v>2039</v>
      </c>
      <c r="R709" t="s">
        <v>2042</v>
      </c>
      <c r="S709" s="8">
        <f t="shared" si="33"/>
        <v>43442.25</v>
      </c>
      <c r="T709" s="9">
        <f t="shared" si="34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ROUND((E710/D710)*100,0)</f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35"/>
        <v>87.7</v>
      </c>
      <c r="Q710" t="s">
        <v>2037</v>
      </c>
      <c r="R710" t="s">
        <v>2038</v>
      </c>
      <c r="S710" s="8">
        <f t="shared" si="33"/>
        <v>42877.208333333328</v>
      </c>
      <c r="T710" s="9">
        <f t="shared" si="34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ROUND((E711/D711)*100,0)</f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35"/>
        <v>75</v>
      </c>
      <c r="Q711" t="s">
        <v>2037</v>
      </c>
      <c r="R711" t="s">
        <v>2038</v>
      </c>
      <c r="S711" s="8">
        <f t="shared" si="33"/>
        <v>41018.208333333336</v>
      </c>
      <c r="T711" s="9">
        <f t="shared" si="34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ROUND((E712/D712)*100,0)</f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35"/>
        <v>50.9</v>
      </c>
      <c r="Q712" t="s">
        <v>2037</v>
      </c>
      <c r="R712" t="s">
        <v>2038</v>
      </c>
      <c r="S712" s="8">
        <f t="shared" si="33"/>
        <v>43295.208333333328</v>
      </c>
      <c r="T712" s="9">
        <f t="shared" si="34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ROUND((E713/D713)*100,0)</f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35"/>
        <v>90</v>
      </c>
      <c r="Q713" t="s">
        <v>2037</v>
      </c>
      <c r="R713" t="s">
        <v>2038</v>
      </c>
      <c r="S713" s="8">
        <f t="shared" si="33"/>
        <v>42393.25</v>
      </c>
      <c r="T713" s="9">
        <f t="shared" si="34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ROUND((E714/D714)*100,0)</f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35"/>
        <v>72.900000000000006</v>
      </c>
      <c r="Q714" t="s">
        <v>2037</v>
      </c>
      <c r="R714" t="s">
        <v>2038</v>
      </c>
      <c r="S714" s="8">
        <f t="shared" si="33"/>
        <v>42559.208333333328</v>
      </c>
      <c r="T714" s="9">
        <f t="shared" si="34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ROUND((E715/D715)*100,0)</f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35"/>
        <v>108.5</v>
      </c>
      <c r="Q715" t="s">
        <v>2045</v>
      </c>
      <c r="R715" t="s">
        <v>2054</v>
      </c>
      <c r="S715" s="8">
        <f t="shared" si="33"/>
        <v>42604.208333333328</v>
      </c>
      <c r="T715" s="9">
        <f t="shared" si="34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ROUND((E716/D716)*100,0)</f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35"/>
        <v>102</v>
      </c>
      <c r="Q716" t="s">
        <v>2033</v>
      </c>
      <c r="R716" t="s">
        <v>2034</v>
      </c>
      <c r="S716" s="8">
        <f t="shared" si="33"/>
        <v>41870.208333333336</v>
      </c>
      <c r="T716" s="9">
        <f t="shared" si="34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ROUND((E717/D717)*100,0)</f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35"/>
        <v>44</v>
      </c>
      <c r="Q717" t="s">
        <v>2048</v>
      </c>
      <c r="R717" t="s">
        <v>2059</v>
      </c>
      <c r="S717" s="8">
        <f t="shared" si="33"/>
        <v>40397.208333333336</v>
      </c>
      <c r="T717" s="9">
        <f t="shared" si="34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ROUND((E718/D718)*100,0)</f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35"/>
        <v>65.900000000000006</v>
      </c>
      <c r="Q718" t="s">
        <v>2037</v>
      </c>
      <c r="R718" t="s">
        <v>2038</v>
      </c>
      <c r="S718" s="8">
        <f t="shared" si="33"/>
        <v>41465.208333333336</v>
      </c>
      <c r="T718" s="9">
        <f t="shared" si="34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ROUND((E719/D719)*100,0)</f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35"/>
        <v>25</v>
      </c>
      <c r="Q719" t="s">
        <v>2039</v>
      </c>
      <c r="R719" t="s">
        <v>2040</v>
      </c>
      <c r="S719" s="8">
        <f t="shared" si="33"/>
        <v>40777.208333333336</v>
      </c>
      <c r="T719" s="9">
        <f t="shared" si="34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ROUND((E720/D720)*100,0)</f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35"/>
        <v>28</v>
      </c>
      <c r="Q720" t="s">
        <v>2035</v>
      </c>
      <c r="R720" t="s">
        <v>2044</v>
      </c>
      <c r="S720" s="8">
        <f t="shared" si="33"/>
        <v>41442.208333333336</v>
      </c>
      <c r="T720" s="9">
        <f t="shared" si="34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ROUND((E721/D721)*100,0)</f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35"/>
        <v>85.8</v>
      </c>
      <c r="Q721" t="s">
        <v>2045</v>
      </c>
      <c r="R721" t="s">
        <v>2051</v>
      </c>
      <c r="S721" s="8">
        <f t="shared" si="33"/>
        <v>41058.208333333336</v>
      </c>
      <c r="T721" s="9">
        <f t="shared" si="34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ROUND((E722/D722)*100,0)</f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35"/>
        <v>84.9</v>
      </c>
      <c r="Q722" t="s">
        <v>2037</v>
      </c>
      <c r="R722" t="s">
        <v>2038</v>
      </c>
      <c r="S722" s="8">
        <f t="shared" si="33"/>
        <v>43152.25</v>
      </c>
      <c r="T722" s="9">
        <f t="shared" si="34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ROUND((E723/D723)*100,0)</f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35"/>
        <v>90.5</v>
      </c>
      <c r="Q723" t="s">
        <v>2033</v>
      </c>
      <c r="R723" t="s">
        <v>2034</v>
      </c>
      <c r="S723" s="8">
        <f t="shared" si="33"/>
        <v>43194.208333333328</v>
      </c>
      <c r="T723" s="9">
        <f t="shared" si="34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ROUND((E724/D724)*100,0)</f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35"/>
        <v>25</v>
      </c>
      <c r="Q724" t="s">
        <v>2039</v>
      </c>
      <c r="R724" t="s">
        <v>2040</v>
      </c>
      <c r="S724" s="8">
        <f t="shared" si="33"/>
        <v>43045.25</v>
      </c>
      <c r="T724" s="9">
        <f t="shared" si="34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ROUND((E725/D725)*100,0)</f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35"/>
        <v>92</v>
      </c>
      <c r="Q725" t="s">
        <v>2037</v>
      </c>
      <c r="R725" t="s">
        <v>2038</v>
      </c>
      <c r="S725" s="8">
        <f t="shared" si="33"/>
        <v>42431.25</v>
      </c>
      <c r="T725" s="9">
        <f t="shared" si="34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ROUND((E726/D726)*100,0)</f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35"/>
        <v>93.1</v>
      </c>
      <c r="Q726" t="s">
        <v>2037</v>
      </c>
      <c r="R726" t="s">
        <v>2038</v>
      </c>
      <c r="S726" s="8">
        <f t="shared" si="33"/>
        <v>41934.208333333336</v>
      </c>
      <c r="T726" s="9">
        <f t="shared" si="34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ROUND((E727/D727)*100,0)</f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35"/>
        <v>61</v>
      </c>
      <c r="Q727" t="s">
        <v>2048</v>
      </c>
      <c r="R727" t="s">
        <v>2059</v>
      </c>
      <c r="S727" s="8">
        <f t="shared" si="33"/>
        <v>41958.25</v>
      </c>
      <c r="T727" s="9">
        <f t="shared" si="34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ROUND((E728/D728)*100,0)</f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35"/>
        <v>92</v>
      </c>
      <c r="Q728" t="s">
        <v>2037</v>
      </c>
      <c r="R728" t="s">
        <v>2038</v>
      </c>
      <c r="S728" s="8">
        <f t="shared" si="33"/>
        <v>40476.208333333336</v>
      </c>
      <c r="T728" s="9">
        <f t="shared" si="34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ROUND((E729/D729)*100,0)</f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35"/>
        <v>81.099999999999994</v>
      </c>
      <c r="Q729" t="s">
        <v>2035</v>
      </c>
      <c r="R729" t="s">
        <v>2036</v>
      </c>
      <c r="S729" s="8">
        <f t="shared" si="33"/>
        <v>43485.25</v>
      </c>
      <c r="T729" s="9">
        <f t="shared" si="34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ROUND((E730/D730)*100,0)</f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35"/>
        <v>73.5</v>
      </c>
      <c r="Q730" t="s">
        <v>2037</v>
      </c>
      <c r="R730" t="s">
        <v>2038</v>
      </c>
      <c r="S730" s="8">
        <f t="shared" si="33"/>
        <v>42515.208333333328</v>
      </c>
      <c r="T730" s="9">
        <f t="shared" si="34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ROUND((E731/D731)*100,0)</f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35"/>
        <v>85.2</v>
      </c>
      <c r="Q731" t="s">
        <v>2039</v>
      </c>
      <c r="R731" t="s">
        <v>2042</v>
      </c>
      <c r="S731" s="8">
        <f t="shared" si="33"/>
        <v>41309.25</v>
      </c>
      <c r="T731" s="9">
        <f t="shared" si="34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ROUND((E732/D732)*100,0)</f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35"/>
        <v>111</v>
      </c>
      <c r="Q732" t="s">
        <v>2035</v>
      </c>
      <c r="R732" t="s">
        <v>2044</v>
      </c>
      <c r="S732" s="8">
        <f t="shared" si="33"/>
        <v>42147.208333333328</v>
      </c>
      <c r="T732" s="9">
        <f t="shared" si="34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ROUND((E733/D733)*100,0)</f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35"/>
        <v>33</v>
      </c>
      <c r="Q733" t="s">
        <v>2035</v>
      </c>
      <c r="R733" t="s">
        <v>2036</v>
      </c>
      <c r="S733" s="8">
        <f t="shared" si="33"/>
        <v>42939.208333333328</v>
      </c>
      <c r="T733" s="9">
        <f t="shared" si="34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ROUND((E734/D734)*100,0)</f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35"/>
        <v>96</v>
      </c>
      <c r="Q734" t="s">
        <v>2033</v>
      </c>
      <c r="R734" t="s">
        <v>2034</v>
      </c>
      <c r="S734" s="8">
        <f t="shared" si="33"/>
        <v>42816.208333333328</v>
      </c>
      <c r="T734" s="9">
        <f t="shared" si="34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ROUND((E735/D735)*100,0)</f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35"/>
        <v>85</v>
      </c>
      <c r="Q735" t="s">
        <v>2033</v>
      </c>
      <c r="R735" t="s">
        <v>2055</v>
      </c>
      <c r="S735" s="8">
        <f t="shared" si="33"/>
        <v>41844.208333333336</v>
      </c>
      <c r="T735" s="9">
        <f t="shared" si="34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ROUND((E736/D736)*100,0)</f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35"/>
        <v>25</v>
      </c>
      <c r="Q736" t="s">
        <v>2037</v>
      </c>
      <c r="R736" t="s">
        <v>2038</v>
      </c>
      <c r="S736" s="8">
        <f t="shared" si="33"/>
        <v>42763.25</v>
      </c>
      <c r="T736" s="9">
        <f t="shared" si="34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ROUND((E737/D737)*100,0)</f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35"/>
        <v>66</v>
      </c>
      <c r="Q737" t="s">
        <v>2052</v>
      </c>
      <c r="R737" t="s">
        <v>2053</v>
      </c>
      <c r="S737" s="8">
        <f t="shared" si="33"/>
        <v>42459.208333333328</v>
      </c>
      <c r="T737" s="9">
        <f t="shared" si="34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ROUND((E738/D738)*100,0)</f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35"/>
        <v>87.3</v>
      </c>
      <c r="Q738" t="s">
        <v>2045</v>
      </c>
      <c r="R738" t="s">
        <v>2046</v>
      </c>
      <c r="S738" s="8">
        <f t="shared" si="33"/>
        <v>42055.25</v>
      </c>
      <c r="T738" s="9">
        <f t="shared" si="34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ROUND((E739/D739)*100,0)</f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35"/>
        <v>27.9</v>
      </c>
      <c r="Q739" t="s">
        <v>2033</v>
      </c>
      <c r="R739" t="s">
        <v>2043</v>
      </c>
      <c r="S739" s="8">
        <f t="shared" si="33"/>
        <v>42685.25</v>
      </c>
      <c r="T739" s="9">
        <f t="shared" si="34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ROUND((E740/D740)*100,0)</f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35"/>
        <v>103.8</v>
      </c>
      <c r="Q740" t="s">
        <v>2037</v>
      </c>
      <c r="R740" t="s">
        <v>2038</v>
      </c>
      <c r="S740" s="8">
        <f t="shared" si="33"/>
        <v>41959.25</v>
      </c>
      <c r="T740" s="9">
        <f t="shared" si="34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ROUND((E741/D741)*100,0)</f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35"/>
        <v>31.9</v>
      </c>
      <c r="Q741" t="s">
        <v>2033</v>
      </c>
      <c r="R741" t="s">
        <v>2043</v>
      </c>
      <c r="S741" s="8">
        <f t="shared" si="33"/>
        <v>41089.208333333336</v>
      </c>
      <c r="T741" s="9">
        <f t="shared" si="34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ROUND((E742/D742)*100,0)</f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35"/>
        <v>99.5</v>
      </c>
      <c r="Q742" t="s">
        <v>2037</v>
      </c>
      <c r="R742" t="s">
        <v>2038</v>
      </c>
      <c r="S742" s="8">
        <f t="shared" si="33"/>
        <v>42769.25</v>
      </c>
      <c r="T742" s="9">
        <f t="shared" si="34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ROUND((E743/D743)*100,0)</f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35"/>
        <v>108.8</v>
      </c>
      <c r="Q743" t="s">
        <v>2037</v>
      </c>
      <c r="R743" t="s">
        <v>2038</v>
      </c>
      <c r="S743" s="8">
        <f t="shared" si="33"/>
        <v>40321.208333333336</v>
      </c>
      <c r="T743" s="9">
        <f t="shared" si="34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ROUND((E744/D744)*100,0)</f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35"/>
        <v>110.8</v>
      </c>
      <c r="Q744" t="s">
        <v>2033</v>
      </c>
      <c r="R744" t="s">
        <v>2041</v>
      </c>
      <c r="S744" s="8">
        <f t="shared" si="33"/>
        <v>40197.25</v>
      </c>
      <c r="T744" s="9">
        <f t="shared" si="34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ROUND((E745/D745)*100,0)</f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35"/>
        <v>29.6</v>
      </c>
      <c r="Q745" t="s">
        <v>2037</v>
      </c>
      <c r="R745" t="s">
        <v>2038</v>
      </c>
      <c r="S745" s="8">
        <f t="shared" si="33"/>
        <v>42298.208333333328</v>
      </c>
      <c r="T745" s="9">
        <f t="shared" si="34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ROUND((E746/D746)*100,0)</f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35"/>
        <v>101.7</v>
      </c>
      <c r="Q746" t="s">
        <v>2037</v>
      </c>
      <c r="R746" t="s">
        <v>2038</v>
      </c>
      <c r="S746" s="8">
        <f t="shared" si="33"/>
        <v>43322.208333333328</v>
      </c>
      <c r="T746" s="9">
        <f t="shared" si="34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ROUND((E747/D747)*100,0)</f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35"/>
        <v>61.5</v>
      </c>
      <c r="Q747" t="s">
        <v>2035</v>
      </c>
      <c r="R747" t="s">
        <v>2044</v>
      </c>
      <c r="S747" s="8">
        <f t="shared" si="33"/>
        <v>40328.208333333336</v>
      </c>
      <c r="T747" s="9">
        <f t="shared" si="34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ROUND((E748/D748)*100,0)</f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35"/>
        <v>35</v>
      </c>
      <c r="Q748" t="s">
        <v>2035</v>
      </c>
      <c r="R748" t="s">
        <v>2036</v>
      </c>
      <c r="S748" s="8">
        <f t="shared" si="33"/>
        <v>40825.208333333336</v>
      </c>
      <c r="T748" s="9">
        <f t="shared" si="34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ROUND((E749/D749)*100,0)</f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35"/>
        <v>40.1</v>
      </c>
      <c r="Q749" t="s">
        <v>2037</v>
      </c>
      <c r="R749" t="s">
        <v>2038</v>
      </c>
      <c r="S749" s="8">
        <f t="shared" si="33"/>
        <v>40423.208333333336</v>
      </c>
      <c r="T749" s="9">
        <f t="shared" si="34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ROUND((E750/D750)*100,0)</f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35"/>
        <v>111</v>
      </c>
      <c r="Q750" t="s">
        <v>2039</v>
      </c>
      <c r="R750" t="s">
        <v>2047</v>
      </c>
      <c r="S750" s="8">
        <f t="shared" si="33"/>
        <v>40238.25</v>
      </c>
      <c r="T750" s="9">
        <f t="shared" si="34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ROUND((E751/D751)*100,0)</f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35"/>
        <v>37</v>
      </c>
      <c r="Q751" t="s">
        <v>2035</v>
      </c>
      <c r="R751" t="s">
        <v>2044</v>
      </c>
      <c r="S751" s="8">
        <f t="shared" si="33"/>
        <v>41920.208333333336</v>
      </c>
      <c r="T751" s="9">
        <f t="shared" si="34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ROUND((E752/D752)*100,0)</f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35"/>
        <v>1</v>
      </c>
      <c r="Q752" t="s">
        <v>2033</v>
      </c>
      <c r="R752" t="s">
        <v>2041</v>
      </c>
      <c r="S752" s="8">
        <f t="shared" si="33"/>
        <v>40360.208333333336</v>
      </c>
      <c r="T752" s="9">
        <f t="shared" si="34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ROUND((E753/D753)*100,0)</f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35"/>
        <v>31</v>
      </c>
      <c r="Q753" t="s">
        <v>2045</v>
      </c>
      <c r="R753" t="s">
        <v>2046</v>
      </c>
      <c r="S753" s="8">
        <f t="shared" si="33"/>
        <v>42446.208333333328</v>
      </c>
      <c r="T753" s="9">
        <f t="shared" si="34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ROUND((E754/D754)*100,0)</f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35"/>
        <v>47</v>
      </c>
      <c r="Q754" t="s">
        <v>2037</v>
      </c>
      <c r="R754" t="s">
        <v>2038</v>
      </c>
      <c r="S754" s="8">
        <f t="shared" si="33"/>
        <v>40395.208333333336</v>
      </c>
      <c r="T754" s="9">
        <f t="shared" si="34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ROUND((E755/D755)*100,0)</f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35"/>
        <v>88.1</v>
      </c>
      <c r="Q755" t="s">
        <v>2052</v>
      </c>
      <c r="R755" t="s">
        <v>2053</v>
      </c>
      <c r="S755" s="8">
        <f t="shared" si="33"/>
        <v>40321.208333333336</v>
      </c>
      <c r="T755" s="9">
        <f t="shared" si="34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ROUND((E756/D756)*100,0)</f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35"/>
        <v>37</v>
      </c>
      <c r="Q756" t="s">
        <v>2037</v>
      </c>
      <c r="R756" t="s">
        <v>2038</v>
      </c>
      <c r="S756" s="8">
        <f t="shared" si="33"/>
        <v>41210.208333333336</v>
      </c>
      <c r="T756" s="9">
        <f t="shared" si="34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ROUND((E757/D757)*100,0)</f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35"/>
        <v>26</v>
      </c>
      <c r="Q757" t="s">
        <v>2037</v>
      </c>
      <c r="R757" t="s">
        <v>2038</v>
      </c>
      <c r="S757" s="8">
        <f t="shared" si="33"/>
        <v>43096.25</v>
      </c>
      <c r="T757" s="9">
        <f t="shared" si="34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ROUND((E758/D758)*100,0)</f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35"/>
        <v>67.8</v>
      </c>
      <c r="Q758" t="s">
        <v>2037</v>
      </c>
      <c r="R758" t="s">
        <v>2038</v>
      </c>
      <c r="S758" s="8">
        <f t="shared" si="33"/>
        <v>42024.25</v>
      </c>
      <c r="T758" s="9">
        <f t="shared" si="34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ROUND((E759/D759)*100,0)</f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35"/>
        <v>50</v>
      </c>
      <c r="Q759" t="s">
        <v>2039</v>
      </c>
      <c r="R759" t="s">
        <v>2042</v>
      </c>
      <c r="S759" s="8">
        <f t="shared" si="33"/>
        <v>40675.208333333336</v>
      </c>
      <c r="T759" s="9">
        <f t="shared" si="34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ROUND((E760/D760)*100,0)</f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35"/>
        <v>110</v>
      </c>
      <c r="Q760" t="s">
        <v>2033</v>
      </c>
      <c r="R760" t="s">
        <v>2034</v>
      </c>
      <c r="S760" s="8">
        <f t="shared" si="33"/>
        <v>41936.208333333336</v>
      </c>
      <c r="T760" s="9">
        <f t="shared" si="34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ROUND((E761/D761)*100,0)</f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35"/>
        <v>90</v>
      </c>
      <c r="Q761" t="s">
        <v>2033</v>
      </c>
      <c r="R761" t="s">
        <v>2041</v>
      </c>
      <c r="S761" s="8">
        <f t="shared" si="33"/>
        <v>43136.25</v>
      </c>
      <c r="T761" s="9">
        <f t="shared" si="34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ROUND((E762/D762)*100,0)</f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35"/>
        <v>79</v>
      </c>
      <c r="Q762" t="s">
        <v>2048</v>
      </c>
      <c r="R762" t="s">
        <v>2049</v>
      </c>
      <c r="S762" s="8">
        <f t="shared" si="33"/>
        <v>43678.208333333328</v>
      </c>
      <c r="T762" s="9">
        <f t="shared" si="34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ROUND((E763/D763)*100,0)</f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35"/>
        <v>86.9</v>
      </c>
      <c r="Q763" t="s">
        <v>2033</v>
      </c>
      <c r="R763" t="s">
        <v>2034</v>
      </c>
      <c r="S763" s="8">
        <f t="shared" si="33"/>
        <v>42938.208333333328</v>
      </c>
      <c r="T763" s="9">
        <f t="shared" si="34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ROUND((E764/D764)*100,0)</f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35"/>
        <v>62</v>
      </c>
      <c r="Q764" t="s">
        <v>2033</v>
      </c>
      <c r="R764" t="s">
        <v>2056</v>
      </c>
      <c r="S764" s="8">
        <f t="shared" si="33"/>
        <v>41241.25</v>
      </c>
      <c r="T764" s="9">
        <f t="shared" si="34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ROUND((E765/D765)*100,0)</f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35"/>
        <v>27</v>
      </c>
      <c r="Q765" t="s">
        <v>2037</v>
      </c>
      <c r="R765" t="s">
        <v>2038</v>
      </c>
      <c r="S765" s="8">
        <f t="shared" si="33"/>
        <v>41037.208333333336</v>
      </c>
      <c r="T765" s="9">
        <f t="shared" si="34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ROUND((E766/D766)*100,0)</f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35"/>
        <v>54.1</v>
      </c>
      <c r="Q766" t="s">
        <v>2033</v>
      </c>
      <c r="R766" t="s">
        <v>2034</v>
      </c>
      <c r="S766" s="8">
        <f t="shared" si="33"/>
        <v>40676.208333333336</v>
      </c>
      <c r="T766" s="9">
        <f t="shared" si="34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ROUND((E767/D767)*100,0)</f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35"/>
        <v>41</v>
      </c>
      <c r="Q767" t="s">
        <v>2033</v>
      </c>
      <c r="R767" t="s">
        <v>2043</v>
      </c>
      <c r="S767" s="8">
        <f t="shared" si="33"/>
        <v>42840.208333333328</v>
      </c>
      <c r="T767" s="9">
        <f t="shared" si="34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ROUND((E768/D768)*100,0)</f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35"/>
        <v>55.1</v>
      </c>
      <c r="Q768" t="s">
        <v>2039</v>
      </c>
      <c r="R768" t="s">
        <v>2061</v>
      </c>
      <c r="S768" s="8">
        <f t="shared" si="33"/>
        <v>43362.208333333328</v>
      </c>
      <c r="T768" s="9">
        <f t="shared" si="34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ROUND((E769/D769)*100,0)</f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35"/>
        <v>107.9</v>
      </c>
      <c r="Q769" t="s">
        <v>2045</v>
      </c>
      <c r="R769" t="s">
        <v>2057</v>
      </c>
      <c r="S769" s="8">
        <f t="shared" si="33"/>
        <v>42283.208333333328</v>
      </c>
      <c r="T769" s="9">
        <f t="shared" si="34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ROUND((E770/D770)*100,0)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35"/>
        <v>73.900000000000006</v>
      </c>
      <c r="Q770" t="s">
        <v>2037</v>
      </c>
      <c r="R770" t="s">
        <v>2038</v>
      </c>
      <c r="S770" s="8">
        <f t="shared" si="33"/>
        <v>41619.25</v>
      </c>
      <c r="T770" s="9">
        <f t="shared" si="34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35"/>
        <v>32</v>
      </c>
      <c r="Q771" t="s">
        <v>2048</v>
      </c>
      <c r="R771" t="s">
        <v>2049</v>
      </c>
      <c r="S771" s="8">
        <f t="shared" ref="S771:S834" si="36">(((K771/60)/60)/24)+DATE(1970,1,1)</f>
        <v>41501.208333333336</v>
      </c>
      <c r="T771" s="9">
        <f t="shared" ref="T771:T834" si="37"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ROUND((E772/D772)*100,0)</f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ref="P772:P835" si="38">ROUND(AVERAGE(E772/H772),1)</f>
        <v>53.9</v>
      </c>
      <c r="Q772" t="s">
        <v>2037</v>
      </c>
      <c r="R772" t="s">
        <v>2038</v>
      </c>
      <c r="S772" s="8">
        <f t="shared" si="36"/>
        <v>41743.208333333336</v>
      </c>
      <c r="T772" s="9">
        <f t="shared" si="3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ROUND((E773/D773)*100,0)</f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38"/>
        <v>106.5</v>
      </c>
      <c r="Q773" t="s">
        <v>2037</v>
      </c>
      <c r="R773" t="s">
        <v>2038</v>
      </c>
      <c r="S773" s="8">
        <f t="shared" si="36"/>
        <v>43491.25</v>
      </c>
      <c r="T773" s="9">
        <f t="shared" si="3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ROUND((E774/D774)*100,0)</f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38"/>
        <v>33</v>
      </c>
      <c r="Q774" t="s">
        <v>2033</v>
      </c>
      <c r="R774" t="s">
        <v>2043</v>
      </c>
      <c r="S774" s="8">
        <f t="shared" si="36"/>
        <v>43505.25</v>
      </c>
      <c r="T774" s="9">
        <f t="shared" si="3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ROUND((E775/D775)*100,0)</f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38"/>
        <v>43</v>
      </c>
      <c r="Q775" t="s">
        <v>2037</v>
      </c>
      <c r="R775" t="s">
        <v>2038</v>
      </c>
      <c r="S775" s="8">
        <f t="shared" si="36"/>
        <v>42838.208333333328</v>
      </c>
      <c r="T775" s="9">
        <f t="shared" si="3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ROUND((E776/D776)*100,0)</f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38"/>
        <v>86.9</v>
      </c>
      <c r="Q776" t="s">
        <v>2035</v>
      </c>
      <c r="R776" t="s">
        <v>2036</v>
      </c>
      <c r="S776" s="8">
        <f t="shared" si="36"/>
        <v>42513.208333333328</v>
      </c>
      <c r="T776" s="9">
        <f t="shared" si="3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ROUND((E777/D777)*100,0)</f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38"/>
        <v>96.8</v>
      </c>
      <c r="Q777" t="s">
        <v>2033</v>
      </c>
      <c r="R777" t="s">
        <v>2034</v>
      </c>
      <c r="S777" s="8">
        <f t="shared" si="36"/>
        <v>41949.25</v>
      </c>
      <c r="T777" s="9">
        <f t="shared" si="3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ROUND((E778/D778)*100,0)</f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38"/>
        <v>33</v>
      </c>
      <c r="Q778" t="s">
        <v>2037</v>
      </c>
      <c r="R778" t="s">
        <v>2038</v>
      </c>
      <c r="S778" s="8">
        <f t="shared" si="36"/>
        <v>43650.208333333328</v>
      </c>
      <c r="T778" s="9">
        <f t="shared" si="3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ROUND((E779/D779)*100,0)</f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38"/>
        <v>68</v>
      </c>
      <c r="Q779" t="s">
        <v>2037</v>
      </c>
      <c r="R779" t="s">
        <v>2038</v>
      </c>
      <c r="S779" s="8">
        <f t="shared" si="36"/>
        <v>40809.208333333336</v>
      </c>
      <c r="T779" s="9">
        <f t="shared" si="3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ROUND((E780/D780)*100,0)</f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38"/>
        <v>58.9</v>
      </c>
      <c r="Q780" t="s">
        <v>2039</v>
      </c>
      <c r="R780" t="s">
        <v>2047</v>
      </c>
      <c r="S780" s="8">
        <f t="shared" si="36"/>
        <v>40768.208333333336</v>
      </c>
      <c r="T780" s="9">
        <f t="shared" si="3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ROUND((E781/D781)*100,0)</f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38"/>
        <v>105</v>
      </c>
      <c r="Q781" t="s">
        <v>2037</v>
      </c>
      <c r="R781" t="s">
        <v>2038</v>
      </c>
      <c r="S781" s="8">
        <f t="shared" si="36"/>
        <v>42230.208333333328</v>
      </c>
      <c r="T781" s="9">
        <f t="shared" si="3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ROUND((E782/D782)*100,0)</f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38"/>
        <v>33.1</v>
      </c>
      <c r="Q782" t="s">
        <v>2039</v>
      </c>
      <c r="R782" t="s">
        <v>2042</v>
      </c>
      <c r="S782" s="8">
        <f t="shared" si="36"/>
        <v>42573.208333333328</v>
      </c>
      <c r="T782" s="9">
        <f t="shared" si="3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ROUND((E783/D783)*100,0)</f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38"/>
        <v>78.8</v>
      </c>
      <c r="Q783" t="s">
        <v>2037</v>
      </c>
      <c r="R783" t="s">
        <v>2038</v>
      </c>
      <c r="S783" s="8">
        <f t="shared" si="36"/>
        <v>40482.208333333336</v>
      </c>
      <c r="T783" s="9">
        <f t="shared" si="3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ROUND((E784/D784)*100,0)</f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38"/>
        <v>68.2</v>
      </c>
      <c r="Q784" t="s">
        <v>2039</v>
      </c>
      <c r="R784" t="s">
        <v>2047</v>
      </c>
      <c r="S784" s="8">
        <f t="shared" si="36"/>
        <v>40603.25</v>
      </c>
      <c r="T784" s="9">
        <f t="shared" si="3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ROUND((E785/D785)*100,0)</f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38"/>
        <v>75.7</v>
      </c>
      <c r="Q785" t="s">
        <v>2033</v>
      </c>
      <c r="R785" t="s">
        <v>2034</v>
      </c>
      <c r="S785" s="8">
        <f t="shared" si="36"/>
        <v>41625.25</v>
      </c>
      <c r="T785" s="9">
        <f t="shared" si="3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ROUND((E786/D786)*100,0)</f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38"/>
        <v>31</v>
      </c>
      <c r="Q786" t="s">
        <v>2035</v>
      </c>
      <c r="R786" t="s">
        <v>2036</v>
      </c>
      <c r="S786" s="8">
        <f t="shared" si="36"/>
        <v>42435.25</v>
      </c>
      <c r="T786" s="9">
        <f t="shared" si="3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ROUND((E787/D787)*100,0)</f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38"/>
        <v>101.9</v>
      </c>
      <c r="Q787" t="s">
        <v>2039</v>
      </c>
      <c r="R787" t="s">
        <v>2047</v>
      </c>
      <c r="S787" s="8">
        <f t="shared" si="36"/>
        <v>43582.208333333328</v>
      </c>
      <c r="T787" s="9">
        <f t="shared" si="3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ROUND((E788/D788)*100,0)</f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38"/>
        <v>52.9</v>
      </c>
      <c r="Q788" t="s">
        <v>2033</v>
      </c>
      <c r="R788" t="s">
        <v>2056</v>
      </c>
      <c r="S788" s="8">
        <f t="shared" si="36"/>
        <v>43186.208333333328</v>
      </c>
      <c r="T788" s="9">
        <f t="shared" si="3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ROUND((E789/D789)*100,0)</f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38"/>
        <v>71</v>
      </c>
      <c r="Q789" t="s">
        <v>2033</v>
      </c>
      <c r="R789" t="s">
        <v>2034</v>
      </c>
      <c r="S789" s="8">
        <f t="shared" si="36"/>
        <v>40684.208333333336</v>
      </c>
      <c r="T789" s="9">
        <f t="shared" si="3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ROUND((E790/D790)*100,0)</f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38"/>
        <v>102.4</v>
      </c>
      <c r="Q790" t="s">
        <v>2039</v>
      </c>
      <c r="R790" t="s">
        <v>2047</v>
      </c>
      <c r="S790" s="8">
        <f t="shared" si="36"/>
        <v>41202.208333333336</v>
      </c>
      <c r="T790" s="9">
        <f t="shared" si="3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ROUND((E791/D791)*100,0)</f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38"/>
        <v>74.5</v>
      </c>
      <c r="Q791" t="s">
        <v>2037</v>
      </c>
      <c r="R791" t="s">
        <v>2038</v>
      </c>
      <c r="S791" s="8">
        <f t="shared" si="36"/>
        <v>41786.208333333336</v>
      </c>
      <c r="T791" s="9">
        <f t="shared" si="3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ROUND((E792/D792)*100,0)</f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38"/>
        <v>51</v>
      </c>
      <c r="Q792" t="s">
        <v>2037</v>
      </c>
      <c r="R792" t="s">
        <v>2038</v>
      </c>
      <c r="S792" s="8">
        <f t="shared" si="36"/>
        <v>40223.25</v>
      </c>
      <c r="T792" s="9">
        <f t="shared" si="3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ROUND((E793/D793)*100,0)</f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38"/>
        <v>90</v>
      </c>
      <c r="Q793" t="s">
        <v>2031</v>
      </c>
      <c r="R793" t="s">
        <v>2032</v>
      </c>
      <c r="S793" s="8">
        <f t="shared" si="36"/>
        <v>42715.25</v>
      </c>
      <c r="T793" s="9">
        <f t="shared" si="3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ROUND((E794/D794)*100,0)</f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38"/>
        <v>97.1</v>
      </c>
      <c r="Q794" t="s">
        <v>2037</v>
      </c>
      <c r="R794" t="s">
        <v>2038</v>
      </c>
      <c r="S794" s="8">
        <f t="shared" si="36"/>
        <v>41451.208333333336</v>
      </c>
      <c r="T794" s="9">
        <f t="shared" si="3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ROUND((E795/D795)*100,0)</f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38"/>
        <v>72.099999999999994</v>
      </c>
      <c r="Q795" t="s">
        <v>2045</v>
      </c>
      <c r="R795" t="s">
        <v>2046</v>
      </c>
      <c r="S795" s="8">
        <f t="shared" si="36"/>
        <v>41450.208333333336</v>
      </c>
      <c r="T795" s="9">
        <f t="shared" si="3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ROUND((E796/D796)*100,0)</f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38"/>
        <v>75.2</v>
      </c>
      <c r="Q796" t="s">
        <v>2033</v>
      </c>
      <c r="R796" t="s">
        <v>2034</v>
      </c>
      <c r="S796" s="8">
        <f t="shared" si="36"/>
        <v>43091.25</v>
      </c>
      <c r="T796" s="9">
        <f t="shared" si="3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ROUND((E797/D797)*100,0)</f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38"/>
        <v>33</v>
      </c>
      <c r="Q797" t="s">
        <v>2039</v>
      </c>
      <c r="R797" t="s">
        <v>2042</v>
      </c>
      <c r="S797" s="8">
        <f t="shared" si="36"/>
        <v>42675.208333333328</v>
      </c>
      <c r="T797" s="9">
        <f t="shared" si="3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ROUND((E798/D798)*100,0)</f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38"/>
        <v>54.8</v>
      </c>
      <c r="Q798" t="s">
        <v>2048</v>
      </c>
      <c r="R798" t="s">
        <v>2059</v>
      </c>
      <c r="S798" s="8">
        <f t="shared" si="36"/>
        <v>41859.208333333336</v>
      </c>
      <c r="T798" s="9">
        <f t="shared" si="3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ROUND((E799/D799)*100,0)</f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38"/>
        <v>45</v>
      </c>
      <c r="Q799" t="s">
        <v>2035</v>
      </c>
      <c r="R799" t="s">
        <v>2036</v>
      </c>
      <c r="S799" s="8">
        <f t="shared" si="36"/>
        <v>43464.25</v>
      </c>
      <c r="T799" s="9">
        <f t="shared" si="3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ROUND((E800/D800)*100,0)</f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38"/>
        <v>53</v>
      </c>
      <c r="Q800" t="s">
        <v>2037</v>
      </c>
      <c r="R800" t="s">
        <v>2038</v>
      </c>
      <c r="S800" s="8">
        <f t="shared" si="36"/>
        <v>41060.208333333336</v>
      </c>
      <c r="T800" s="9">
        <f t="shared" si="3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ROUND((E801/D801)*100,0)</f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38"/>
        <v>60</v>
      </c>
      <c r="Q801" t="s">
        <v>2037</v>
      </c>
      <c r="R801" t="s">
        <v>2038</v>
      </c>
      <c r="S801" s="8">
        <f t="shared" si="36"/>
        <v>42399.25</v>
      </c>
      <c r="T801" s="9">
        <f t="shared" si="3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ROUND((E802/D802)*100,0)</f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38"/>
        <v>1</v>
      </c>
      <c r="Q802" t="s">
        <v>2033</v>
      </c>
      <c r="R802" t="s">
        <v>2034</v>
      </c>
      <c r="S802" s="8">
        <f t="shared" si="36"/>
        <v>42167.208333333328</v>
      </c>
      <c r="T802" s="9">
        <f t="shared" si="3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ROUND((E803/D803)*100,0)</f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38"/>
        <v>44</v>
      </c>
      <c r="Q803" t="s">
        <v>2052</v>
      </c>
      <c r="R803" t="s">
        <v>2053</v>
      </c>
      <c r="S803" s="8">
        <f t="shared" si="36"/>
        <v>43830.25</v>
      </c>
      <c r="T803" s="9">
        <f t="shared" si="3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ROUND((E804/D804)*100,0)</f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38"/>
        <v>86</v>
      </c>
      <c r="Q804" t="s">
        <v>2052</v>
      </c>
      <c r="R804" t="s">
        <v>2053</v>
      </c>
      <c r="S804" s="8">
        <f t="shared" si="36"/>
        <v>43650.208333333328</v>
      </c>
      <c r="T804" s="9">
        <f t="shared" si="3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ROUND((E805/D805)*100,0)</f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38"/>
        <v>28</v>
      </c>
      <c r="Q805" t="s">
        <v>2037</v>
      </c>
      <c r="R805" t="s">
        <v>2038</v>
      </c>
      <c r="S805" s="8">
        <f t="shared" si="36"/>
        <v>43492.25</v>
      </c>
      <c r="T805" s="9">
        <f t="shared" si="3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ROUND((E806/D806)*100,0)</f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38"/>
        <v>32.1</v>
      </c>
      <c r="Q806" t="s">
        <v>2033</v>
      </c>
      <c r="R806" t="s">
        <v>2034</v>
      </c>
      <c r="S806" s="8">
        <f t="shared" si="36"/>
        <v>43102.25</v>
      </c>
      <c r="T806" s="9">
        <f t="shared" si="3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ROUND((E807/D807)*100,0)</f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38"/>
        <v>73.599999999999994</v>
      </c>
      <c r="Q807" t="s">
        <v>2039</v>
      </c>
      <c r="R807" t="s">
        <v>2040</v>
      </c>
      <c r="S807" s="8">
        <f t="shared" si="36"/>
        <v>41958.25</v>
      </c>
      <c r="T807" s="9">
        <f t="shared" si="3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ROUND((E808/D808)*100,0)</f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38"/>
        <v>108.7</v>
      </c>
      <c r="Q808" t="s">
        <v>2039</v>
      </c>
      <c r="R808" t="s">
        <v>2042</v>
      </c>
      <c r="S808" s="8">
        <f t="shared" si="36"/>
        <v>40973.25</v>
      </c>
      <c r="T808" s="9">
        <f t="shared" si="3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ROUND((E809/D809)*100,0)</f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38"/>
        <v>43</v>
      </c>
      <c r="Q809" t="s">
        <v>2037</v>
      </c>
      <c r="R809" t="s">
        <v>2038</v>
      </c>
      <c r="S809" s="8">
        <f t="shared" si="36"/>
        <v>43753.208333333328</v>
      </c>
      <c r="T809" s="9">
        <f t="shared" si="3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ROUND((E810/D810)*100,0)</f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38"/>
        <v>83.3</v>
      </c>
      <c r="Q810" t="s">
        <v>2031</v>
      </c>
      <c r="R810" t="s">
        <v>2032</v>
      </c>
      <c r="S810" s="8">
        <f t="shared" si="36"/>
        <v>42507.208333333328</v>
      </c>
      <c r="T810" s="9">
        <f t="shared" si="3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ROUND((E811/D811)*100,0)</f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38"/>
        <v>42</v>
      </c>
      <c r="Q811" t="s">
        <v>2039</v>
      </c>
      <c r="R811" t="s">
        <v>2040</v>
      </c>
      <c r="S811" s="8">
        <f t="shared" si="36"/>
        <v>41135.208333333336</v>
      </c>
      <c r="T811" s="9">
        <f t="shared" si="3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ROUND((E812/D812)*100,0)</f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38"/>
        <v>55.9</v>
      </c>
      <c r="Q812" t="s">
        <v>2037</v>
      </c>
      <c r="R812" t="s">
        <v>2038</v>
      </c>
      <c r="S812" s="8">
        <f t="shared" si="36"/>
        <v>43067.25</v>
      </c>
      <c r="T812" s="9">
        <f t="shared" si="3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ROUND((E813/D813)*100,0)</f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38"/>
        <v>105</v>
      </c>
      <c r="Q813" t="s">
        <v>2048</v>
      </c>
      <c r="R813" t="s">
        <v>2049</v>
      </c>
      <c r="S813" s="8">
        <f t="shared" si="36"/>
        <v>42378.25</v>
      </c>
      <c r="T813" s="9">
        <f t="shared" si="3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ROUND((E814/D814)*100,0)</f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38"/>
        <v>48</v>
      </c>
      <c r="Q814" t="s">
        <v>2045</v>
      </c>
      <c r="R814" t="s">
        <v>2046</v>
      </c>
      <c r="S814" s="8">
        <f t="shared" si="36"/>
        <v>43206.208333333328</v>
      </c>
      <c r="T814" s="9">
        <f t="shared" si="3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ROUND((E815/D815)*100,0)</f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38"/>
        <v>112.7</v>
      </c>
      <c r="Q815" t="s">
        <v>2048</v>
      </c>
      <c r="R815" t="s">
        <v>2049</v>
      </c>
      <c r="S815" s="8">
        <f t="shared" si="36"/>
        <v>41148.208333333336</v>
      </c>
      <c r="T815" s="9">
        <f t="shared" si="3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ROUND((E816/D816)*100,0)</f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38"/>
        <v>81.900000000000006</v>
      </c>
      <c r="Q816" t="s">
        <v>2033</v>
      </c>
      <c r="R816" t="s">
        <v>2034</v>
      </c>
      <c r="S816" s="8">
        <f t="shared" si="36"/>
        <v>42517.208333333328</v>
      </c>
      <c r="T816" s="9">
        <f t="shared" si="3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ROUND((E817/D817)*100,0)</f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38"/>
        <v>64</v>
      </c>
      <c r="Q817" t="s">
        <v>2033</v>
      </c>
      <c r="R817" t="s">
        <v>2034</v>
      </c>
      <c r="S817" s="8">
        <f t="shared" si="36"/>
        <v>43068.25</v>
      </c>
      <c r="T817" s="9">
        <f t="shared" si="3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ROUND((E818/D818)*100,0)</f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38"/>
        <v>106.4</v>
      </c>
      <c r="Q818" t="s">
        <v>2037</v>
      </c>
      <c r="R818" t="s">
        <v>2038</v>
      </c>
      <c r="S818" s="8">
        <f t="shared" si="36"/>
        <v>41680.25</v>
      </c>
      <c r="T818" s="9">
        <f t="shared" si="3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ROUND((E819/D819)*100,0)</f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38"/>
        <v>76</v>
      </c>
      <c r="Q819" t="s">
        <v>2045</v>
      </c>
      <c r="R819" t="s">
        <v>2046</v>
      </c>
      <c r="S819" s="8">
        <f t="shared" si="36"/>
        <v>43589.208333333328</v>
      </c>
      <c r="T819" s="9">
        <f t="shared" si="3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ROUND((E820/D820)*100,0)</f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38"/>
        <v>111.1</v>
      </c>
      <c r="Q820" t="s">
        <v>2037</v>
      </c>
      <c r="R820" t="s">
        <v>2038</v>
      </c>
      <c r="S820" s="8">
        <f t="shared" si="36"/>
        <v>43486.25</v>
      </c>
      <c r="T820" s="9">
        <f t="shared" si="3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ROUND((E821/D821)*100,0)</f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38"/>
        <v>95.9</v>
      </c>
      <c r="Q821" t="s">
        <v>2048</v>
      </c>
      <c r="R821" t="s">
        <v>2049</v>
      </c>
      <c r="S821" s="8">
        <f t="shared" si="36"/>
        <v>41237.25</v>
      </c>
      <c r="T821" s="9">
        <f t="shared" si="3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ROUND((E822/D822)*100,0)</f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38"/>
        <v>43</v>
      </c>
      <c r="Q822" t="s">
        <v>2033</v>
      </c>
      <c r="R822" t="s">
        <v>2034</v>
      </c>
      <c r="S822" s="8">
        <f t="shared" si="36"/>
        <v>43310.208333333328</v>
      </c>
      <c r="T822" s="9">
        <f t="shared" si="3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ROUND((E823/D823)*100,0)</f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38"/>
        <v>68</v>
      </c>
      <c r="Q823" t="s">
        <v>2039</v>
      </c>
      <c r="R823" t="s">
        <v>2040</v>
      </c>
      <c r="S823" s="8">
        <f t="shared" si="36"/>
        <v>42794.25</v>
      </c>
      <c r="T823" s="9">
        <f t="shared" si="3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ROUND((E824/D824)*100,0)</f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38"/>
        <v>90</v>
      </c>
      <c r="Q824" t="s">
        <v>2033</v>
      </c>
      <c r="R824" t="s">
        <v>2034</v>
      </c>
      <c r="S824" s="8">
        <f t="shared" si="36"/>
        <v>41698.25</v>
      </c>
      <c r="T824" s="9">
        <f t="shared" si="3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ROUND((E825/D825)*100,0)</f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38"/>
        <v>58.1</v>
      </c>
      <c r="Q825" t="s">
        <v>2033</v>
      </c>
      <c r="R825" t="s">
        <v>2034</v>
      </c>
      <c r="S825" s="8">
        <f t="shared" si="36"/>
        <v>41892.208333333336</v>
      </c>
      <c r="T825" s="9">
        <f t="shared" si="3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ROUND((E826/D826)*100,0)</f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38"/>
        <v>84</v>
      </c>
      <c r="Q826" t="s">
        <v>2045</v>
      </c>
      <c r="R826" t="s">
        <v>2046</v>
      </c>
      <c r="S826" s="8">
        <f t="shared" si="36"/>
        <v>40348.208333333336</v>
      </c>
      <c r="T826" s="9">
        <f t="shared" si="3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ROUND((E827/D827)*100,0)</f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38"/>
        <v>88.9</v>
      </c>
      <c r="Q827" t="s">
        <v>2039</v>
      </c>
      <c r="R827" t="s">
        <v>2050</v>
      </c>
      <c r="S827" s="8">
        <f t="shared" si="36"/>
        <v>42941.208333333328</v>
      </c>
      <c r="T827" s="9">
        <f t="shared" si="3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ROUND((E828/D828)*100,0)</f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38"/>
        <v>66</v>
      </c>
      <c r="Q828" t="s">
        <v>2037</v>
      </c>
      <c r="R828" t="s">
        <v>2038</v>
      </c>
      <c r="S828" s="8">
        <f t="shared" si="36"/>
        <v>40525.25</v>
      </c>
      <c r="T828" s="9">
        <f t="shared" si="3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ROUND((E829/D829)*100,0)</f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38"/>
        <v>74.8</v>
      </c>
      <c r="Q829" t="s">
        <v>2039</v>
      </c>
      <c r="R829" t="s">
        <v>2042</v>
      </c>
      <c r="S829" s="8">
        <f t="shared" si="36"/>
        <v>40666.208333333336</v>
      </c>
      <c r="T829" s="9">
        <f t="shared" si="3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ROUND((E830/D830)*100,0)</f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38"/>
        <v>70</v>
      </c>
      <c r="Q830" t="s">
        <v>2037</v>
      </c>
      <c r="R830" t="s">
        <v>2038</v>
      </c>
      <c r="S830" s="8">
        <f t="shared" si="36"/>
        <v>43340.208333333328</v>
      </c>
      <c r="T830" s="9">
        <f t="shared" si="3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ROUND((E831/D831)*100,0)</f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38"/>
        <v>32</v>
      </c>
      <c r="Q831" t="s">
        <v>2037</v>
      </c>
      <c r="R831" t="s">
        <v>2038</v>
      </c>
      <c r="S831" s="8">
        <f t="shared" si="36"/>
        <v>42164.208333333328</v>
      </c>
      <c r="T831" s="9">
        <f t="shared" si="3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ROUND((E832/D832)*100,0)</f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38"/>
        <v>64.7</v>
      </c>
      <c r="Q832" t="s">
        <v>2037</v>
      </c>
      <c r="R832" t="s">
        <v>2038</v>
      </c>
      <c r="S832" s="8">
        <f t="shared" si="36"/>
        <v>43103.25</v>
      </c>
      <c r="T832" s="9">
        <f t="shared" si="3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ROUND((E833/D833)*100,0)</f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38"/>
        <v>25</v>
      </c>
      <c r="Q833" t="s">
        <v>2052</v>
      </c>
      <c r="R833" t="s">
        <v>2053</v>
      </c>
      <c r="S833" s="8">
        <f t="shared" si="36"/>
        <v>40994.208333333336</v>
      </c>
      <c r="T833" s="9">
        <f t="shared" si="3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ROUND((E834/D834)*100,0)</f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38"/>
        <v>105</v>
      </c>
      <c r="Q834" t="s">
        <v>2045</v>
      </c>
      <c r="R834" t="s">
        <v>2057</v>
      </c>
      <c r="S834" s="8">
        <f t="shared" si="36"/>
        <v>42299.208333333328</v>
      </c>
      <c r="T834" s="9">
        <f t="shared" si="3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38"/>
        <v>65</v>
      </c>
      <c r="Q835" t="s">
        <v>2045</v>
      </c>
      <c r="R835" t="s">
        <v>2057</v>
      </c>
      <c r="S835" s="8">
        <f t="shared" ref="S835:S898" si="39">(((K835/60)/60)/24)+DATE(1970,1,1)</f>
        <v>40588.25</v>
      </c>
      <c r="T835" s="9">
        <f t="shared" ref="T835:T898" si="40"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ROUND((E836/D836)*100,0)</f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ref="P836:P899" si="41">ROUND(AVERAGE(E836/H836),1)</f>
        <v>94.4</v>
      </c>
      <c r="Q836" t="s">
        <v>2037</v>
      </c>
      <c r="R836" t="s">
        <v>2038</v>
      </c>
      <c r="S836" s="8">
        <f t="shared" si="39"/>
        <v>41448.208333333336</v>
      </c>
      <c r="T836" s="9">
        <f t="shared" si="40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ROUND((E837/D837)*100,0)</f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41"/>
        <v>44</v>
      </c>
      <c r="Q837" t="s">
        <v>2035</v>
      </c>
      <c r="R837" t="s">
        <v>2036</v>
      </c>
      <c r="S837" s="8">
        <f t="shared" si="39"/>
        <v>42063.25</v>
      </c>
      <c r="T837" s="9">
        <f t="shared" si="40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ROUND((E838/D838)*100,0)</f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41"/>
        <v>64.7</v>
      </c>
      <c r="Q838" t="s">
        <v>2033</v>
      </c>
      <c r="R838" t="s">
        <v>2043</v>
      </c>
      <c r="S838" s="8">
        <f t="shared" si="39"/>
        <v>40214.25</v>
      </c>
      <c r="T838" s="9">
        <f t="shared" si="40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ROUND((E839/D839)*100,0)</f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41"/>
        <v>84</v>
      </c>
      <c r="Q839" t="s">
        <v>2033</v>
      </c>
      <c r="R839" t="s">
        <v>2056</v>
      </c>
      <c r="S839" s="8">
        <f t="shared" si="39"/>
        <v>40629.208333333336</v>
      </c>
      <c r="T839" s="9">
        <f t="shared" si="40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ROUND((E840/D840)*100,0)</f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41"/>
        <v>34.1</v>
      </c>
      <c r="Q840" t="s">
        <v>2037</v>
      </c>
      <c r="R840" t="s">
        <v>2038</v>
      </c>
      <c r="S840" s="8">
        <f t="shared" si="39"/>
        <v>43370.208333333328</v>
      </c>
      <c r="T840" s="9">
        <f t="shared" si="40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ROUND((E841/D841)*100,0)</f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41"/>
        <v>93.3</v>
      </c>
      <c r="Q841" t="s">
        <v>2039</v>
      </c>
      <c r="R841" t="s">
        <v>2040</v>
      </c>
      <c r="S841" s="8">
        <f t="shared" si="39"/>
        <v>41715.208333333336</v>
      </c>
      <c r="T841" s="9">
        <f t="shared" si="40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ROUND((E842/D842)*100,0)</f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41"/>
        <v>33</v>
      </c>
      <c r="Q842" t="s">
        <v>2037</v>
      </c>
      <c r="R842" t="s">
        <v>2038</v>
      </c>
      <c r="S842" s="8">
        <f t="shared" si="39"/>
        <v>41836.208333333336</v>
      </c>
      <c r="T842" s="9">
        <f t="shared" si="40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ROUND((E843/D843)*100,0)</f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41"/>
        <v>83.8</v>
      </c>
      <c r="Q843" t="s">
        <v>2035</v>
      </c>
      <c r="R843" t="s">
        <v>2036</v>
      </c>
      <c r="S843" s="8">
        <f t="shared" si="39"/>
        <v>42419.25</v>
      </c>
      <c r="T843" s="9">
        <f t="shared" si="40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ROUND((E844/D844)*100,0)</f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41"/>
        <v>64</v>
      </c>
      <c r="Q844" t="s">
        <v>2035</v>
      </c>
      <c r="R844" t="s">
        <v>2044</v>
      </c>
      <c r="S844" s="8">
        <f t="shared" si="39"/>
        <v>43266.208333333328</v>
      </c>
      <c r="T844" s="9">
        <f t="shared" si="40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ROUND((E845/D845)*100,0)</f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41"/>
        <v>81.900000000000006</v>
      </c>
      <c r="Q845" t="s">
        <v>2052</v>
      </c>
      <c r="R845" t="s">
        <v>2053</v>
      </c>
      <c r="S845" s="8">
        <f t="shared" si="39"/>
        <v>43338.208333333328</v>
      </c>
      <c r="T845" s="9">
        <f t="shared" si="40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ROUND((E846/D846)*100,0)</f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41"/>
        <v>93.1</v>
      </c>
      <c r="Q846" t="s">
        <v>2039</v>
      </c>
      <c r="R846" t="s">
        <v>2040</v>
      </c>
      <c r="S846" s="8">
        <f t="shared" si="39"/>
        <v>40930.25</v>
      </c>
      <c r="T846" s="9">
        <f t="shared" si="40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ROUND((E847/D847)*100,0)</f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41"/>
        <v>102</v>
      </c>
      <c r="Q847" t="s">
        <v>2035</v>
      </c>
      <c r="R847" t="s">
        <v>2036</v>
      </c>
      <c r="S847" s="8">
        <f t="shared" si="39"/>
        <v>43235.208333333328</v>
      </c>
      <c r="T847" s="9">
        <f t="shared" si="40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ROUND((E848/D848)*100,0)</f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41"/>
        <v>105.9</v>
      </c>
      <c r="Q848" t="s">
        <v>2035</v>
      </c>
      <c r="R848" t="s">
        <v>2036</v>
      </c>
      <c r="S848" s="8">
        <f t="shared" si="39"/>
        <v>43302.208333333328</v>
      </c>
      <c r="T848" s="9">
        <f t="shared" si="40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ROUND((E849/D849)*100,0)</f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41"/>
        <v>101.6</v>
      </c>
      <c r="Q849" t="s">
        <v>2031</v>
      </c>
      <c r="R849" t="s">
        <v>2032</v>
      </c>
      <c r="S849" s="8">
        <f t="shared" si="39"/>
        <v>43107.25</v>
      </c>
      <c r="T849" s="9">
        <f t="shared" si="40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ROUND((E850/D850)*100,0)</f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41"/>
        <v>63</v>
      </c>
      <c r="Q850" t="s">
        <v>2039</v>
      </c>
      <c r="R850" t="s">
        <v>2042</v>
      </c>
      <c r="S850" s="8">
        <f t="shared" si="39"/>
        <v>40341.208333333336</v>
      </c>
      <c r="T850" s="9">
        <f t="shared" si="40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ROUND((E851/D851)*100,0)</f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41"/>
        <v>29</v>
      </c>
      <c r="Q851" t="s">
        <v>2033</v>
      </c>
      <c r="R851" t="s">
        <v>2043</v>
      </c>
      <c r="S851" s="8">
        <f t="shared" si="39"/>
        <v>40948.25</v>
      </c>
      <c r="T851" s="9">
        <f t="shared" si="40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ROUND((E852/D852)*100,0)</f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41"/>
        <v>1</v>
      </c>
      <c r="Q852" t="s">
        <v>2033</v>
      </c>
      <c r="R852" t="s">
        <v>2034</v>
      </c>
      <c r="S852" s="8">
        <f t="shared" si="39"/>
        <v>40866.25</v>
      </c>
      <c r="T852" s="9">
        <f t="shared" si="40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ROUND((E853/D853)*100,0)</f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41"/>
        <v>77.900000000000006</v>
      </c>
      <c r="Q853" t="s">
        <v>2033</v>
      </c>
      <c r="R853" t="s">
        <v>2041</v>
      </c>
      <c r="S853" s="8">
        <f t="shared" si="39"/>
        <v>41031.208333333336</v>
      </c>
      <c r="T853" s="9">
        <f t="shared" si="40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ROUND((E854/D854)*100,0)</f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41"/>
        <v>80.8</v>
      </c>
      <c r="Q854" t="s">
        <v>2048</v>
      </c>
      <c r="R854" t="s">
        <v>2049</v>
      </c>
      <c r="S854" s="8">
        <f t="shared" si="39"/>
        <v>40740.208333333336</v>
      </c>
      <c r="T854" s="9">
        <f t="shared" si="40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ROUND((E855/D855)*100,0)</f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41"/>
        <v>76</v>
      </c>
      <c r="Q855" t="s">
        <v>2033</v>
      </c>
      <c r="R855" t="s">
        <v>2043</v>
      </c>
      <c r="S855" s="8">
        <f t="shared" si="39"/>
        <v>40714.208333333336</v>
      </c>
      <c r="T855" s="9">
        <f t="shared" si="40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ROUND((E856/D856)*100,0)</f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41"/>
        <v>73</v>
      </c>
      <c r="Q856" t="s">
        <v>2045</v>
      </c>
      <c r="R856" t="s">
        <v>2051</v>
      </c>
      <c r="S856" s="8">
        <f t="shared" si="39"/>
        <v>43787.25</v>
      </c>
      <c r="T856" s="9">
        <f t="shared" si="40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ROUND((E857/D857)*100,0)</f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41"/>
        <v>53</v>
      </c>
      <c r="Q857" t="s">
        <v>2037</v>
      </c>
      <c r="R857" t="s">
        <v>2038</v>
      </c>
      <c r="S857" s="8">
        <f t="shared" si="39"/>
        <v>40712.208333333336</v>
      </c>
      <c r="T857" s="9">
        <f t="shared" si="40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ROUND((E858/D858)*100,0)</f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41"/>
        <v>54.2</v>
      </c>
      <c r="Q858" t="s">
        <v>2031</v>
      </c>
      <c r="R858" t="s">
        <v>2032</v>
      </c>
      <c r="S858" s="8">
        <f t="shared" si="39"/>
        <v>41023.208333333336</v>
      </c>
      <c r="T858" s="9">
        <f t="shared" si="40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ROUND((E859/D859)*100,0)</f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41"/>
        <v>32.9</v>
      </c>
      <c r="Q859" t="s">
        <v>2039</v>
      </c>
      <c r="R859" t="s">
        <v>2050</v>
      </c>
      <c r="S859" s="8">
        <f t="shared" si="39"/>
        <v>40944.25</v>
      </c>
      <c r="T859" s="9">
        <f t="shared" si="40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ROUND((E860/D860)*100,0)</f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41"/>
        <v>79.400000000000006</v>
      </c>
      <c r="Q860" t="s">
        <v>2031</v>
      </c>
      <c r="R860" t="s">
        <v>2032</v>
      </c>
      <c r="S860" s="8">
        <f t="shared" si="39"/>
        <v>43211.208333333328</v>
      </c>
      <c r="T860" s="9">
        <f t="shared" si="40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ROUND((E861/D861)*100,0)</f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41"/>
        <v>41.2</v>
      </c>
      <c r="Q861" t="s">
        <v>2037</v>
      </c>
      <c r="R861" t="s">
        <v>2038</v>
      </c>
      <c r="S861" s="8">
        <f t="shared" si="39"/>
        <v>41334.25</v>
      </c>
      <c r="T861" s="9">
        <f t="shared" si="40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ROUND((E862/D862)*100,0)</f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41"/>
        <v>77.400000000000006</v>
      </c>
      <c r="Q862" t="s">
        <v>2035</v>
      </c>
      <c r="R862" t="s">
        <v>2044</v>
      </c>
      <c r="S862" s="8">
        <f t="shared" si="39"/>
        <v>43515.25</v>
      </c>
      <c r="T862" s="9">
        <f t="shared" si="40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ROUND((E863/D863)*100,0)</f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41"/>
        <v>57.2</v>
      </c>
      <c r="Q863" t="s">
        <v>2037</v>
      </c>
      <c r="R863" t="s">
        <v>2038</v>
      </c>
      <c r="S863" s="8">
        <f t="shared" si="39"/>
        <v>40258.208333333336</v>
      </c>
      <c r="T863" s="9">
        <f t="shared" si="40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ROUND((E864/D864)*100,0)</f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41"/>
        <v>77.2</v>
      </c>
      <c r="Q864" t="s">
        <v>2037</v>
      </c>
      <c r="R864" t="s">
        <v>2038</v>
      </c>
      <c r="S864" s="8">
        <f t="shared" si="39"/>
        <v>40756.208333333336</v>
      </c>
      <c r="T864" s="9">
        <f t="shared" si="40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ROUND((E865/D865)*100,0)</f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41"/>
        <v>25</v>
      </c>
      <c r="Q865" t="s">
        <v>2039</v>
      </c>
      <c r="R865" t="s">
        <v>2058</v>
      </c>
      <c r="S865" s="8">
        <f t="shared" si="39"/>
        <v>42172.208333333328</v>
      </c>
      <c r="T865" s="9">
        <f t="shared" si="40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ROUND((E866/D866)*100,0)</f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41"/>
        <v>97.2</v>
      </c>
      <c r="Q866" t="s">
        <v>2039</v>
      </c>
      <c r="R866" t="s">
        <v>2050</v>
      </c>
      <c r="S866" s="8">
        <f t="shared" si="39"/>
        <v>42601.208333333328</v>
      </c>
      <c r="T866" s="9">
        <f t="shared" si="40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ROUND((E867/D867)*100,0)</f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41"/>
        <v>46</v>
      </c>
      <c r="Q867" t="s">
        <v>2037</v>
      </c>
      <c r="R867" t="s">
        <v>2038</v>
      </c>
      <c r="S867" s="8">
        <f t="shared" si="39"/>
        <v>41897.208333333336</v>
      </c>
      <c r="T867" s="9">
        <f t="shared" si="40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ROUND((E868/D868)*100,0)</f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41"/>
        <v>88</v>
      </c>
      <c r="Q868" t="s">
        <v>2052</v>
      </c>
      <c r="R868" t="s">
        <v>2053</v>
      </c>
      <c r="S868" s="8">
        <f t="shared" si="39"/>
        <v>40671.208333333336</v>
      </c>
      <c r="T868" s="9">
        <f t="shared" si="40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ROUND((E869/D869)*100,0)</f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41"/>
        <v>26</v>
      </c>
      <c r="Q869" t="s">
        <v>2031</v>
      </c>
      <c r="R869" t="s">
        <v>2032</v>
      </c>
      <c r="S869" s="8">
        <f t="shared" si="39"/>
        <v>43382.208333333328</v>
      </c>
      <c r="T869" s="9">
        <f t="shared" si="40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ROUND((E870/D870)*100,0)</f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41"/>
        <v>102.7</v>
      </c>
      <c r="Q870" t="s">
        <v>2037</v>
      </c>
      <c r="R870" t="s">
        <v>2038</v>
      </c>
      <c r="S870" s="8">
        <f t="shared" si="39"/>
        <v>41559.208333333336</v>
      </c>
      <c r="T870" s="9">
        <f t="shared" si="40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ROUND((E871/D871)*100,0)</f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41"/>
        <v>73</v>
      </c>
      <c r="Q871" t="s">
        <v>2039</v>
      </c>
      <c r="R871" t="s">
        <v>2042</v>
      </c>
      <c r="S871" s="8">
        <f t="shared" si="39"/>
        <v>40350.208333333336</v>
      </c>
      <c r="T871" s="9">
        <f t="shared" si="40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ROUND((E872/D872)*100,0)</f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41"/>
        <v>57.2</v>
      </c>
      <c r="Q872" t="s">
        <v>2037</v>
      </c>
      <c r="R872" t="s">
        <v>2038</v>
      </c>
      <c r="S872" s="8">
        <f t="shared" si="39"/>
        <v>42240.208333333328</v>
      </c>
      <c r="T872" s="9">
        <f t="shared" si="40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ROUND((E873/D873)*100,0)</f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41"/>
        <v>84</v>
      </c>
      <c r="Q873" t="s">
        <v>2037</v>
      </c>
      <c r="R873" t="s">
        <v>2038</v>
      </c>
      <c r="S873" s="8">
        <f t="shared" si="39"/>
        <v>43040.208333333328</v>
      </c>
      <c r="T873" s="9">
        <f t="shared" si="40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ROUND((E874/D874)*100,0)</f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41"/>
        <v>98.7</v>
      </c>
      <c r="Q874" t="s">
        <v>2039</v>
      </c>
      <c r="R874" t="s">
        <v>2061</v>
      </c>
      <c r="S874" s="8">
        <f t="shared" si="39"/>
        <v>43346.208333333328</v>
      </c>
      <c r="T874" s="9">
        <f t="shared" si="40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ROUND((E875/D875)*100,0)</f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41"/>
        <v>42</v>
      </c>
      <c r="Q875" t="s">
        <v>2052</v>
      </c>
      <c r="R875" t="s">
        <v>2053</v>
      </c>
      <c r="S875" s="8">
        <f t="shared" si="39"/>
        <v>41647.25</v>
      </c>
      <c r="T875" s="9">
        <f t="shared" si="40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ROUND((E876/D876)*100,0)</f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41"/>
        <v>32</v>
      </c>
      <c r="Q876" t="s">
        <v>2052</v>
      </c>
      <c r="R876" t="s">
        <v>2053</v>
      </c>
      <c r="S876" s="8">
        <f t="shared" si="39"/>
        <v>40291.208333333336</v>
      </c>
      <c r="T876" s="9">
        <f t="shared" si="40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ROUND((E877/D877)*100,0)</f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41"/>
        <v>81.599999999999994</v>
      </c>
      <c r="Q877" t="s">
        <v>2033</v>
      </c>
      <c r="R877" t="s">
        <v>2034</v>
      </c>
      <c r="S877" s="8">
        <f t="shared" si="39"/>
        <v>40556.25</v>
      </c>
      <c r="T877" s="9">
        <f t="shared" si="40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ROUND((E878/D878)*100,0)</f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41"/>
        <v>37</v>
      </c>
      <c r="Q878" t="s">
        <v>2052</v>
      </c>
      <c r="R878" t="s">
        <v>2053</v>
      </c>
      <c r="S878" s="8">
        <f t="shared" si="39"/>
        <v>43624.208333333328</v>
      </c>
      <c r="T878" s="9">
        <f t="shared" si="40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ROUND((E879/D879)*100,0)</f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41"/>
        <v>103</v>
      </c>
      <c r="Q879" t="s">
        <v>2031</v>
      </c>
      <c r="R879" t="s">
        <v>2032</v>
      </c>
      <c r="S879" s="8">
        <f t="shared" si="39"/>
        <v>42577.208333333328</v>
      </c>
      <c r="T879" s="9">
        <f t="shared" si="40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ROUND((E880/D880)*100,0)</f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41"/>
        <v>84.3</v>
      </c>
      <c r="Q880" t="s">
        <v>2033</v>
      </c>
      <c r="R880" t="s">
        <v>2055</v>
      </c>
      <c r="S880" s="8">
        <f t="shared" si="39"/>
        <v>43845.25</v>
      </c>
      <c r="T880" s="9">
        <f t="shared" si="40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ROUND((E881/D881)*100,0)</f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41"/>
        <v>102.6</v>
      </c>
      <c r="Q881" t="s">
        <v>2045</v>
      </c>
      <c r="R881" t="s">
        <v>2046</v>
      </c>
      <c r="S881" s="8">
        <f t="shared" si="39"/>
        <v>42788.25</v>
      </c>
      <c r="T881" s="9">
        <f t="shared" si="40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ROUND((E882/D882)*100,0)</f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41"/>
        <v>80</v>
      </c>
      <c r="Q882" t="s">
        <v>2033</v>
      </c>
      <c r="R882" t="s">
        <v>2041</v>
      </c>
      <c r="S882" s="8">
        <f t="shared" si="39"/>
        <v>43667.208333333328</v>
      </c>
      <c r="T882" s="9">
        <f t="shared" si="40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ROUND((E883/D883)*100,0)</f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41"/>
        <v>70.099999999999994</v>
      </c>
      <c r="Q883" t="s">
        <v>2037</v>
      </c>
      <c r="R883" t="s">
        <v>2038</v>
      </c>
      <c r="S883" s="8">
        <f t="shared" si="39"/>
        <v>42194.208333333328</v>
      </c>
      <c r="T883" s="9">
        <f t="shared" si="40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ROUND((E884/D884)*100,0)</f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41"/>
        <v>37</v>
      </c>
      <c r="Q884" t="s">
        <v>2037</v>
      </c>
      <c r="R884" t="s">
        <v>2038</v>
      </c>
      <c r="S884" s="8">
        <f t="shared" si="39"/>
        <v>42025.25</v>
      </c>
      <c r="T884" s="9">
        <f t="shared" si="40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ROUND((E885/D885)*100,0)</f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41"/>
        <v>41.9</v>
      </c>
      <c r="Q885" t="s">
        <v>2039</v>
      </c>
      <c r="R885" t="s">
        <v>2050</v>
      </c>
      <c r="S885" s="8">
        <f t="shared" si="39"/>
        <v>40323.208333333336</v>
      </c>
      <c r="T885" s="9">
        <f t="shared" si="40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ROUND((E886/D886)*100,0)</f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41"/>
        <v>58</v>
      </c>
      <c r="Q886" t="s">
        <v>2037</v>
      </c>
      <c r="R886" t="s">
        <v>2038</v>
      </c>
      <c r="S886" s="8">
        <f t="shared" si="39"/>
        <v>41763.208333333336</v>
      </c>
      <c r="T886" s="9">
        <f t="shared" si="40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ROUND((E887/D887)*100,0)</f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41"/>
        <v>40.9</v>
      </c>
      <c r="Q887" t="s">
        <v>2037</v>
      </c>
      <c r="R887" t="s">
        <v>2038</v>
      </c>
      <c r="S887" s="8">
        <f t="shared" si="39"/>
        <v>40335.208333333336</v>
      </c>
      <c r="T887" s="9">
        <f t="shared" si="40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ROUND((E888/D888)*100,0)</f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41"/>
        <v>70</v>
      </c>
      <c r="Q888" t="s">
        <v>2033</v>
      </c>
      <c r="R888" t="s">
        <v>2043</v>
      </c>
      <c r="S888" s="8">
        <f t="shared" si="39"/>
        <v>40416.208333333336</v>
      </c>
      <c r="T888" s="9">
        <f t="shared" si="40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ROUND((E889/D889)*100,0)</f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41"/>
        <v>73.8</v>
      </c>
      <c r="Q889" t="s">
        <v>2037</v>
      </c>
      <c r="R889" t="s">
        <v>2038</v>
      </c>
      <c r="S889" s="8">
        <f t="shared" si="39"/>
        <v>42202.208333333328</v>
      </c>
      <c r="T889" s="9">
        <f t="shared" si="40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ROUND((E890/D890)*100,0)</f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41"/>
        <v>42</v>
      </c>
      <c r="Q890" t="s">
        <v>2037</v>
      </c>
      <c r="R890" t="s">
        <v>2038</v>
      </c>
      <c r="S890" s="8">
        <f t="shared" si="39"/>
        <v>42836.208333333328</v>
      </c>
      <c r="T890" s="9">
        <f t="shared" si="40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ROUND((E891/D891)*100,0)</f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41"/>
        <v>77.900000000000006</v>
      </c>
      <c r="Q891" t="s">
        <v>2033</v>
      </c>
      <c r="R891" t="s">
        <v>2041</v>
      </c>
      <c r="S891" s="8">
        <f t="shared" si="39"/>
        <v>41710.208333333336</v>
      </c>
      <c r="T891" s="9">
        <f t="shared" si="40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ROUND((E892/D892)*100,0)</f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41"/>
        <v>106</v>
      </c>
      <c r="Q892" t="s">
        <v>2033</v>
      </c>
      <c r="R892" t="s">
        <v>2043</v>
      </c>
      <c r="S892" s="8">
        <f t="shared" si="39"/>
        <v>43640.208333333328</v>
      </c>
      <c r="T892" s="9">
        <f t="shared" si="40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ROUND((E893/D893)*100,0)</f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41"/>
        <v>47</v>
      </c>
      <c r="Q893" t="s">
        <v>2039</v>
      </c>
      <c r="R893" t="s">
        <v>2040</v>
      </c>
      <c r="S893" s="8">
        <f t="shared" si="39"/>
        <v>40880.25</v>
      </c>
      <c r="T893" s="9">
        <f t="shared" si="40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ROUND((E894/D894)*100,0)</f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41"/>
        <v>76</v>
      </c>
      <c r="Q894" t="s">
        <v>2045</v>
      </c>
      <c r="R894" t="s">
        <v>2057</v>
      </c>
      <c r="S894" s="8">
        <f t="shared" si="39"/>
        <v>40319.208333333336</v>
      </c>
      <c r="T894" s="9">
        <f t="shared" si="40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ROUND((E895/D895)*100,0)</f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41"/>
        <v>54.1</v>
      </c>
      <c r="Q895" t="s">
        <v>2039</v>
      </c>
      <c r="R895" t="s">
        <v>2040</v>
      </c>
      <c r="S895" s="8">
        <f t="shared" si="39"/>
        <v>42170.208333333328</v>
      </c>
      <c r="T895" s="9">
        <f t="shared" si="40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ROUND((E896/D896)*100,0)</f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41"/>
        <v>57.3</v>
      </c>
      <c r="Q896" t="s">
        <v>2039</v>
      </c>
      <c r="R896" t="s">
        <v>2058</v>
      </c>
      <c r="S896" s="8">
        <f t="shared" si="39"/>
        <v>41466.208333333336</v>
      </c>
      <c r="T896" s="9">
        <f t="shared" si="40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ROUND((E897/D897)*100,0)</f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41"/>
        <v>103.8</v>
      </c>
      <c r="Q897" t="s">
        <v>2037</v>
      </c>
      <c r="R897" t="s">
        <v>2038</v>
      </c>
      <c r="S897" s="8">
        <f t="shared" si="39"/>
        <v>43134.25</v>
      </c>
      <c r="T897" s="9">
        <f t="shared" si="40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ROUND((E898/D898)*100,0)</f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41"/>
        <v>105</v>
      </c>
      <c r="Q898" t="s">
        <v>2031</v>
      </c>
      <c r="R898" t="s">
        <v>2032</v>
      </c>
      <c r="S898" s="8">
        <f t="shared" si="39"/>
        <v>40738.208333333336</v>
      </c>
      <c r="T898" s="9">
        <f t="shared" si="40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41"/>
        <v>90.3</v>
      </c>
      <c r="Q899" t="s">
        <v>2037</v>
      </c>
      <c r="R899" t="s">
        <v>2038</v>
      </c>
      <c r="S899" s="8">
        <f t="shared" ref="S899:S962" si="42">(((K899/60)/60)/24)+DATE(1970,1,1)</f>
        <v>43583.208333333328</v>
      </c>
      <c r="T899" s="9">
        <f t="shared" ref="T899:T962" si="43"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ROUND((E900/D900)*100,0)</f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ref="P900:P963" si="44">ROUND(AVERAGE(E900/H900),1)</f>
        <v>77</v>
      </c>
      <c r="Q900" t="s">
        <v>2039</v>
      </c>
      <c r="R900" t="s">
        <v>2040</v>
      </c>
      <c r="S900" s="8">
        <f t="shared" si="42"/>
        <v>43815.25</v>
      </c>
      <c r="T900" s="9">
        <f t="shared" si="43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ROUND((E901/D901)*100,0)</f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44"/>
        <v>102.6</v>
      </c>
      <c r="Q901" t="s">
        <v>2033</v>
      </c>
      <c r="R901" t="s">
        <v>2056</v>
      </c>
      <c r="S901" s="8">
        <f t="shared" si="42"/>
        <v>41554.208333333336</v>
      </c>
      <c r="T901" s="9">
        <f t="shared" si="43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ROUND((E902/D902)*100,0)</f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44"/>
        <v>2</v>
      </c>
      <c r="Q902" t="s">
        <v>2035</v>
      </c>
      <c r="R902" t="s">
        <v>2036</v>
      </c>
      <c r="S902" s="8">
        <f t="shared" si="42"/>
        <v>41901.208333333336</v>
      </c>
      <c r="T902" s="9">
        <f t="shared" si="43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ROUND((E903/D903)*100,0)</f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44"/>
        <v>55</v>
      </c>
      <c r="Q903" t="s">
        <v>2033</v>
      </c>
      <c r="R903" t="s">
        <v>2034</v>
      </c>
      <c r="S903" s="8">
        <f t="shared" si="42"/>
        <v>43298.208333333328</v>
      </c>
      <c r="T903" s="9">
        <f t="shared" si="43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ROUND((E904/D904)*100,0)</f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44"/>
        <v>32.1</v>
      </c>
      <c r="Q904" t="s">
        <v>2035</v>
      </c>
      <c r="R904" t="s">
        <v>2036</v>
      </c>
      <c r="S904" s="8">
        <f t="shared" si="42"/>
        <v>42399.25</v>
      </c>
      <c r="T904" s="9">
        <f t="shared" si="43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ROUND((E905/D905)*100,0)</f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44"/>
        <v>50.6</v>
      </c>
      <c r="Q905" t="s">
        <v>2045</v>
      </c>
      <c r="R905" t="s">
        <v>2046</v>
      </c>
      <c r="S905" s="8">
        <f t="shared" si="42"/>
        <v>41034.208333333336</v>
      </c>
      <c r="T905" s="9">
        <f t="shared" si="43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ROUND((E906/D906)*100,0)</f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44"/>
        <v>49.7</v>
      </c>
      <c r="Q906" t="s">
        <v>2045</v>
      </c>
      <c r="R906" t="s">
        <v>2054</v>
      </c>
      <c r="S906" s="8">
        <f t="shared" si="42"/>
        <v>41186.208333333336</v>
      </c>
      <c r="T906" s="9">
        <f t="shared" si="43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ROUND((E907/D907)*100,0)</f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44"/>
        <v>54.9</v>
      </c>
      <c r="Q907" t="s">
        <v>2037</v>
      </c>
      <c r="R907" t="s">
        <v>2038</v>
      </c>
      <c r="S907" s="8">
        <f t="shared" si="42"/>
        <v>41536.208333333336</v>
      </c>
      <c r="T907" s="9">
        <f t="shared" si="43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ROUND((E908/D908)*100,0)</f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44"/>
        <v>46.9</v>
      </c>
      <c r="Q908" t="s">
        <v>2039</v>
      </c>
      <c r="R908" t="s">
        <v>2040</v>
      </c>
      <c r="S908" s="8">
        <f t="shared" si="42"/>
        <v>42868.208333333328</v>
      </c>
      <c r="T908" s="9">
        <f t="shared" si="43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ROUND((E909/D909)*100,0)</f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44"/>
        <v>45</v>
      </c>
      <c r="Q909" t="s">
        <v>2037</v>
      </c>
      <c r="R909" t="s">
        <v>2038</v>
      </c>
      <c r="S909" s="8">
        <f t="shared" si="42"/>
        <v>40660.208333333336</v>
      </c>
      <c r="T909" s="9">
        <f t="shared" si="43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ROUND((E910/D910)*100,0)</f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44"/>
        <v>31</v>
      </c>
      <c r="Q910" t="s">
        <v>2048</v>
      </c>
      <c r="R910" t="s">
        <v>2049</v>
      </c>
      <c r="S910" s="8">
        <f t="shared" si="42"/>
        <v>41031.208333333336</v>
      </c>
      <c r="T910" s="9">
        <f t="shared" si="43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ROUND((E911/D911)*100,0)</f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44"/>
        <v>107.8</v>
      </c>
      <c r="Q911" t="s">
        <v>2037</v>
      </c>
      <c r="R911" t="s">
        <v>2038</v>
      </c>
      <c r="S911" s="8">
        <f t="shared" si="42"/>
        <v>43255.208333333328</v>
      </c>
      <c r="T911" s="9">
        <f t="shared" si="43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ROUND((E912/D912)*100,0)</f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44"/>
        <v>102.1</v>
      </c>
      <c r="Q912" t="s">
        <v>2037</v>
      </c>
      <c r="R912" t="s">
        <v>2038</v>
      </c>
      <c r="S912" s="8">
        <f t="shared" si="42"/>
        <v>42026.25</v>
      </c>
      <c r="T912" s="9">
        <f t="shared" si="43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ROUND((E913/D913)*100,0)</f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44"/>
        <v>25</v>
      </c>
      <c r="Q913" t="s">
        <v>2035</v>
      </c>
      <c r="R913" t="s">
        <v>2036</v>
      </c>
      <c r="S913" s="8">
        <f t="shared" si="42"/>
        <v>43717.208333333328</v>
      </c>
      <c r="T913" s="9">
        <f t="shared" si="43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ROUND((E914/D914)*100,0)</f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44"/>
        <v>79.900000000000006</v>
      </c>
      <c r="Q914" t="s">
        <v>2039</v>
      </c>
      <c r="R914" t="s">
        <v>2042</v>
      </c>
      <c r="S914" s="8">
        <f t="shared" si="42"/>
        <v>41157.208333333336</v>
      </c>
      <c r="T914" s="9">
        <f t="shared" si="43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ROUND((E915/D915)*100,0)</f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44"/>
        <v>67.900000000000006</v>
      </c>
      <c r="Q915" t="s">
        <v>2039</v>
      </c>
      <c r="R915" t="s">
        <v>2042</v>
      </c>
      <c r="S915" s="8">
        <f t="shared" si="42"/>
        <v>43597.208333333328</v>
      </c>
      <c r="T915" s="9">
        <f t="shared" si="43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ROUND((E916/D916)*100,0)</f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44"/>
        <v>26.1</v>
      </c>
      <c r="Q916" t="s">
        <v>2037</v>
      </c>
      <c r="R916" t="s">
        <v>2038</v>
      </c>
      <c r="S916" s="8">
        <f t="shared" si="42"/>
        <v>41490.208333333336</v>
      </c>
      <c r="T916" s="9">
        <f t="shared" si="43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ROUND((E917/D917)*100,0)</f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44"/>
        <v>105</v>
      </c>
      <c r="Q917" t="s">
        <v>2039</v>
      </c>
      <c r="R917" t="s">
        <v>2058</v>
      </c>
      <c r="S917" s="8">
        <f t="shared" si="42"/>
        <v>42976.208333333328</v>
      </c>
      <c r="T917" s="9">
        <f t="shared" si="43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ROUND((E918/D918)*100,0)</f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44"/>
        <v>25.8</v>
      </c>
      <c r="Q918" t="s">
        <v>2052</v>
      </c>
      <c r="R918" t="s">
        <v>2053</v>
      </c>
      <c r="S918" s="8">
        <f t="shared" si="42"/>
        <v>41991.25</v>
      </c>
      <c r="T918" s="9">
        <f t="shared" si="43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ROUND((E919/D919)*100,0)</f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44"/>
        <v>77.7</v>
      </c>
      <c r="Q919" t="s">
        <v>2039</v>
      </c>
      <c r="R919" t="s">
        <v>2050</v>
      </c>
      <c r="S919" s="8">
        <f t="shared" si="42"/>
        <v>40722.208333333336</v>
      </c>
      <c r="T919" s="9">
        <f t="shared" si="43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ROUND((E920/D920)*100,0)</f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44"/>
        <v>57.8</v>
      </c>
      <c r="Q920" t="s">
        <v>2045</v>
      </c>
      <c r="R920" t="s">
        <v>2054</v>
      </c>
      <c r="S920" s="8">
        <f t="shared" si="42"/>
        <v>41117.208333333336</v>
      </c>
      <c r="T920" s="9">
        <f t="shared" si="43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ROUND((E921/D921)*100,0)</f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44"/>
        <v>93</v>
      </c>
      <c r="Q921" t="s">
        <v>2037</v>
      </c>
      <c r="R921" t="s">
        <v>2038</v>
      </c>
      <c r="S921" s="8">
        <f t="shared" si="42"/>
        <v>43022.208333333328</v>
      </c>
      <c r="T921" s="9">
        <f t="shared" si="43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ROUND((E922/D922)*100,0)</f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44"/>
        <v>37.9</v>
      </c>
      <c r="Q922" t="s">
        <v>2039</v>
      </c>
      <c r="R922" t="s">
        <v>2047</v>
      </c>
      <c r="S922" s="8">
        <f t="shared" si="42"/>
        <v>43503.25</v>
      </c>
      <c r="T922" s="9">
        <f t="shared" si="43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ROUND((E923/D923)*100,0)</f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44"/>
        <v>31.8</v>
      </c>
      <c r="Q923" t="s">
        <v>2035</v>
      </c>
      <c r="R923" t="s">
        <v>2036</v>
      </c>
      <c r="S923" s="8">
        <f t="shared" si="42"/>
        <v>40951.25</v>
      </c>
      <c r="T923" s="9">
        <f t="shared" si="43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ROUND((E924/D924)*100,0)</f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44"/>
        <v>40</v>
      </c>
      <c r="Q924" t="s">
        <v>2033</v>
      </c>
      <c r="R924" t="s">
        <v>2060</v>
      </c>
      <c r="S924" s="8">
        <f t="shared" si="42"/>
        <v>43443.25</v>
      </c>
      <c r="T924" s="9">
        <f t="shared" si="43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ROUND((E925/D925)*100,0)</f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44"/>
        <v>101.1</v>
      </c>
      <c r="Q925" t="s">
        <v>2037</v>
      </c>
      <c r="R925" t="s">
        <v>2038</v>
      </c>
      <c r="S925" s="8">
        <f t="shared" si="42"/>
        <v>40373.208333333336</v>
      </c>
      <c r="T925" s="9">
        <f t="shared" si="43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ROUND((E926/D926)*100,0)</f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44"/>
        <v>84</v>
      </c>
      <c r="Q926" t="s">
        <v>2037</v>
      </c>
      <c r="R926" t="s">
        <v>2038</v>
      </c>
      <c r="S926" s="8">
        <f t="shared" si="42"/>
        <v>43769.208333333328</v>
      </c>
      <c r="T926" s="9">
        <f t="shared" si="43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ROUND((E927/D927)*100,0)</f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44"/>
        <v>103.4</v>
      </c>
      <c r="Q927" t="s">
        <v>2037</v>
      </c>
      <c r="R927" t="s">
        <v>2038</v>
      </c>
      <c r="S927" s="8">
        <f t="shared" si="42"/>
        <v>43000.208333333328</v>
      </c>
      <c r="T927" s="9">
        <f t="shared" si="43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ROUND((E928/D928)*100,0)</f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44"/>
        <v>105.1</v>
      </c>
      <c r="Q928" t="s">
        <v>2031</v>
      </c>
      <c r="R928" t="s">
        <v>2032</v>
      </c>
      <c r="S928" s="8">
        <f t="shared" si="42"/>
        <v>42502.208333333328</v>
      </c>
      <c r="T928" s="9">
        <f t="shared" si="43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ROUND((E929/D929)*100,0)</f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44"/>
        <v>89.2</v>
      </c>
      <c r="Q929" t="s">
        <v>2037</v>
      </c>
      <c r="R929" t="s">
        <v>2038</v>
      </c>
      <c r="S929" s="8">
        <f t="shared" si="42"/>
        <v>41102.208333333336</v>
      </c>
      <c r="T929" s="9">
        <f t="shared" si="43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ROUND((E930/D930)*100,0)</f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44"/>
        <v>52</v>
      </c>
      <c r="Q930" t="s">
        <v>2035</v>
      </c>
      <c r="R930" t="s">
        <v>2036</v>
      </c>
      <c r="S930" s="8">
        <f t="shared" si="42"/>
        <v>41637.25</v>
      </c>
      <c r="T930" s="9">
        <f t="shared" si="43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ROUND((E931/D931)*100,0)</f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44"/>
        <v>65</v>
      </c>
      <c r="Q931" t="s">
        <v>2037</v>
      </c>
      <c r="R931" t="s">
        <v>2038</v>
      </c>
      <c r="S931" s="8">
        <f t="shared" si="42"/>
        <v>42858.208333333328</v>
      </c>
      <c r="T931" s="9">
        <f t="shared" si="43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ROUND((E932/D932)*100,0)</f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44"/>
        <v>46.2</v>
      </c>
      <c r="Q932" t="s">
        <v>2037</v>
      </c>
      <c r="R932" t="s">
        <v>2038</v>
      </c>
      <c r="S932" s="8">
        <f t="shared" si="42"/>
        <v>42060.25</v>
      </c>
      <c r="T932" s="9">
        <f t="shared" si="43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ROUND((E933/D933)*100,0)</f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44"/>
        <v>51.2</v>
      </c>
      <c r="Q933" t="s">
        <v>2037</v>
      </c>
      <c r="R933" t="s">
        <v>2038</v>
      </c>
      <c r="S933" s="8">
        <f t="shared" si="42"/>
        <v>41818.208333333336</v>
      </c>
      <c r="T933" s="9">
        <f t="shared" si="43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ROUND((E934/D934)*100,0)</f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44"/>
        <v>33.9</v>
      </c>
      <c r="Q934" t="s">
        <v>2033</v>
      </c>
      <c r="R934" t="s">
        <v>2034</v>
      </c>
      <c r="S934" s="8">
        <f t="shared" si="42"/>
        <v>41709.208333333336</v>
      </c>
      <c r="T934" s="9">
        <f t="shared" si="43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ROUND((E935/D935)*100,0)</f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44"/>
        <v>92</v>
      </c>
      <c r="Q935" t="s">
        <v>2037</v>
      </c>
      <c r="R935" t="s">
        <v>2038</v>
      </c>
      <c r="S935" s="8">
        <f t="shared" si="42"/>
        <v>41372.208333333336</v>
      </c>
      <c r="T935" s="9">
        <f t="shared" si="43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ROUND((E936/D936)*100,0)</f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44"/>
        <v>107.4</v>
      </c>
      <c r="Q936" t="s">
        <v>2037</v>
      </c>
      <c r="R936" t="s">
        <v>2038</v>
      </c>
      <c r="S936" s="8">
        <f t="shared" si="42"/>
        <v>42422.25</v>
      </c>
      <c r="T936" s="9">
        <f t="shared" si="43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ROUND((E937/D937)*100,0)</f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44"/>
        <v>75.8</v>
      </c>
      <c r="Q937" t="s">
        <v>2037</v>
      </c>
      <c r="R937" t="s">
        <v>2038</v>
      </c>
      <c r="S937" s="8">
        <f t="shared" si="42"/>
        <v>42209.208333333328</v>
      </c>
      <c r="T937" s="9">
        <f t="shared" si="43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ROUND((E938/D938)*100,0)</f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44"/>
        <v>80.5</v>
      </c>
      <c r="Q938" t="s">
        <v>2037</v>
      </c>
      <c r="R938" t="s">
        <v>2038</v>
      </c>
      <c r="S938" s="8">
        <f t="shared" si="42"/>
        <v>43668.208333333328</v>
      </c>
      <c r="T938" s="9">
        <f t="shared" si="43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ROUND((E939/D939)*100,0)</f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44"/>
        <v>87</v>
      </c>
      <c r="Q939" t="s">
        <v>2039</v>
      </c>
      <c r="R939" t="s">
        <v>2040</v>
      </c>
      <c r="S939" s="8">
        <f t="shared" si="42"/>
        <v>42334.25</v>
      </c>
      <c r="T939" s="9">
        <f t="shared" si="43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ROUND((E940/D940)*100,0)</f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44"/>
        <v>105.1</v>
      </c>
      <c r="Q940" t="s">
        <v>2045</v>
      </c>
      <c r="R940" t="s">
        <v>2051</v>
      </c>
      <c r="S940" s="8">
        <f t="shared" si="42"/>
        <v>43263.208333333328</v>
      </c>
      <c r="T940" s="9">
        <f t="shared" si="43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ROUND((E941/D941)*100,0)</f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44"/>
        <v>57.3</v>
      </c>
      <c r="Q941" t="s">
        <v>2048</v>
      </c>
      <c r="R941" t="s">
        <v>2049</v>
      </c>
      <c r="S941" s="8">
        <f t="shared" si="42"/>
        <v>40670.208333333336</v>
      </c>
      <c r="T941" s="9">
        <f t="shared" si="43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ROUND((E942/D942)*100,0)</f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44"/>
        <v>93.3</v>
      </c>
      <c r="Q942" t="s">
        <v>2035</v>
      </c>
      <c r="R942" t="s">
        <v>2036</v>
      </c>
      <c r="S942" s="8">
        <f t="shared" si="42"/>
        <v>41244.25</v>
      </c>
      <c r="T942" s="9">
        <f t="shared" si="43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ROUND((E943/D943)*100,0)</f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44"/>
        <v>72</v>
      </c>
      <c r="Q943" t="s">
        <v>2037</v>
      </c>
      <c r="R943" t="s">
        <v>2038</v>
      </c>
      <c r="S943" s="8">
        <f t="shared" si="42"/>
        <v>40552.25</v>
      </c>
      <c r="T943" s="9">
        <f t="shared" si="43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ROUND((E944/D944)*100,0)</f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44"/>
        <v>92.6</v>
      </c>
      <c r="Q944" t="s">
        <v>2037</v>
      </c>
      <c r="R944" t="s">
        <v>2038</v>
      </c>
      <c r="S944" s="8">
        <f t="shared" si="42"/>
        <v>40568.25</v>
      </c>
      <c r="T944" s="9">
        <f t="shared" si="43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ROUND((E945/D945)*100,0)</f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44"/>
        <v>105</v>
      </c>
      <c r="Q945" t="s">
        <v>2031</v>
      </c>
      <c r="R945" t="s">
        <v>2032</v>
      </c>
      <c r="S945" s="8">
        <f t="shared" si="42"/>
        <v>41906.208333333336</v>
      </c>
      <c r="T945" s="9">
        <f t="shared" si="43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ROUND((E946/D946)*100,0)</f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44"/>
        <v>31</v>
      </c>
      <c r="Q946" t="s">
        <v>2052</v>
      </c>
      <c r="R946" t="s">
        <v>2053</v>
      </c>
      <c r="S946" s="8">
        <f t="shared" si="42"/>
        <v>42776.25</v>
      </c>
      <c r="T946" s="9">
        <f t="shared" si="43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ROUND((E947/D947)*100,0)</f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44"/>
        <v>33</v>
      </c>
      <c r="Q947" t="s">
        <v>2052</v>
      </c>
      <c r="R947" t="s">
        <v>2053</v>
      </c>
      <c r="S947" s="8">
        <f t="shared" si="42"/>
        <v>41004.208333333336</v>
      </c>
      <c r="T947" s="9">
        <f t="shared" si="43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ROUND((E948/D948)*100,0)</f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44"/>
        <v>84.2</v>
      </c>
      <c r="Q948" t="s">
        <v>2037</v>
      </c>
      <c r="R948" t="s">
        <v>2038</v>
      </c>
      <c r="S948" s="8">
        <f t="shared" si="42"/>
        <v>40710.208333333336</v>
      </c>
      <c r="T948" s="9">
        <f t="shared" si="43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ROUND((E949/D949)*100,0)</f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44"/>
        <v>73.900000000000006</v>
      </c>
      <c r="Q949" t="s">
        <v>2037</v>
      </c>
      <c r="R949" t="s">
        <v>2038</v>
      </c>
      <c r="S949" s="8">
        <f t="shared" si="42"/>
        <v>41908.208333333336</v>
      </c>
      <c r="T949" s="9">
        <f t="shared" si="43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ROUND((E950/D950)*100,0)</f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44"/>
        <v>37</v>
      </c>
      <c r="Q950" t="s">
        <v>2039</v>
      </c>
      <c r="R950" t="s">
        <v>2040</v>
      </c>
      <c r="S950" s="8">
        <f t="shared" si="42"/>
        <v>41985.25</v>
      </c>
      <c r="T950" s="9">
        <f t="shared" si="43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ROUND((E951/D951)*100,0)</f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44"/>
        <v>46.9</v>
      </c>
      <c r="Q951" t="s">
        <v>2035</v>
      </c>
      <c r="R951" t="s">
        <v>2036</v>
      </c>
      <c r="S951" s="8">
        <f t="shared" si="42"/>
        <v>42112.208333333328</v>
      </c>
      <c r="T951" s="9">
        <f t="shared" si="43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ROUND((E952/D952)*100,0)</f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44"/>
        <v>5</v>
      </c>
      <c r="Q952" t="s">
        <v>2037</v>
      </c>
      <c r="R952" t="s">
        <v>2038</v>
      </c>
      <c r="S952" s="8">
        <f t="shared" si="42"/>
        <v>43571.208333333328</v>
      </c>
      <c r="T952" s="9">
        <f t="shared" si="43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ROUND((E953/D953)*100,0)</f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44"/>
        <v>102</v>
      </c>
      <c r="Q953" t="s">
        <v>2033</v>
      </c>
      <c r="R953" t="s">
        <v>2034</v>
      </c>
      <c r="S953" s="8">
        <f t="shared" si="42"/>
        <v>42730.25</v>
      </c>
      <c r="T953" s="9">
        <f t="shared" si="43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ROUND((E954/D954)*100,0)</f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44"/>
        <v>45</v>
      </c>
      <c r="Q954" t="s">
        <v>2039</v>
      </c>
      <c r="R954" t="s">
        <v>2040</v>
      </c>
      <c r="S954" s="8">
        <f t="shared" si="42"/>
        <v>42591.208333333328</v>
      </c>
      <c r="T954" s="9">
        <f t="shared" si="43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ROUND((E955/D955)*100,0)</f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44"/>
        <v>94.3</v>
      </c>
      <c r="Q955" t="s">
        <v>2039</v>
      </c>
      <c r="R955" t="s">
        <v>2061</v>
      </c>
      <c r="S955" s="8">
        <f t="shared" si="42"/>
        <v>42358.25</v>
      </c>
      <c r="T955" s="9">
        <f t="shared" si="43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ROUND((E956/D956)*100,0)</f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44"/>
        <v>101</v>
      </c>
      <c r="Q956" t="s">
        <v>2035</v>
      </c>
      <c r="R956" t="s">
        <v>2036</v>
      </c>
      <c r="S956" s="8">
        <f t="shared" si="42"/>
        <v>41174.208333333336</v>
      </c>
      <c r="T956" s="9">
        <f t="shared" si="43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ROUND((E957/D957)*100,0)</f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44"/>
        <v>97</v>
      </c>
      <c r="Q957" t="s">
        <v>2037</v>
      </c>
      <c r="R957" t="s">
        <v>2038</v>
      </c>
      <c r="S957" s="8">
        <f t="shared" si="42"/>
        <v>41238.25</v>
      </c>
      <c r="T957" s="9">
        <f t="shared" si="43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ROUND((E958/D958)*100,0)</f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44"/>
        <v>43</v>
      </c>
      <c r="Q958" t="s">
        <v>2039</v>
      </c>
      <c r="R958" t="s">
        <v>2061</v>
      </c>
      <c r="S958" s="8">
        <f t="shared" si="42"/>
        <v>42360.25</v>
      </c>
      <c r="T958" s="9">
        <f t="shared" si="43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ROUND((E959/D959)*100,0)</f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44"/>
        <v>94.9</v>
      </c>
      <c r="Q959" t="s">
        <v>2037</v>
      </c>
      <c r="R959" t="s">
        <v>2038</v>
      </c>
      <c r="S959" s="8">
        <f t="shared" si="42"/>
        <v>40955.25</v>
      </c>
      <c r="T959" s="9">
        <f t="shared" si="43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ROUND((E960/D960)*100,0)</f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44"/>
        <v>72.2</v>
      </c>
      <c r="Q960" t="s">
        <v>2039</v>
      </c>
      <c r="R960" t="s">
        <v>2047</v>
      </c>
      <c r="S960" s="8">
        <f t="shared" si="42"/>
        <v>40350.208333333336</v>
      </c>
      <c r="T960" s="9">
        <f t="shared" si="43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ROUND((E961/D961)*100,0)</f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44"/>
        <v>51</v>
      </c>
      <c r="Q961" t="s">
        <v>2045</v>
      </c>
      <c r="R961" t="s">
        <v>2057</v>
      </c>
      <c r="S961" s="8">
        <f t="shared" si="42"/>
        <v>40357.208333333336</v>
      </c>
      <c r="T961" s="9">
        <f t="shared" si="43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ROUND((E962/D962)*100,0)</f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44"/>
        <v>85.1</v>
      </c>
      <c r="Q962" t="s">
        <v>2035</v>
      </c>
      <c r="R962" t="s">
        <v>2036</v>
      </c>
      <c r="S962" s="8">
        <f t="shared" si="42"/>
        <v>42408.25</v>
      </c>
      <c r="T962" s="9">
        <f t="shared" si="43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44"/>
        <v>43.9</v>
      </c>
      <c r="Q963" t="s">
        <v>2045</v>
      </c>
      <c r="R963" t="s">
        <v>2057</v>
      </c>
      <c r="S963" s="8">
        <f t="shared" ref="S963:S1001" si="45">(((K963/60)/60)/24)+DATE(1970,1,1)</f>
        <v>40591.25</v>
      </c>
      <c r="T963" s="9">
        <f t="shared" ref="T963:T1001" si="46"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ROUND((E964/D964)*100,0)</f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ref="P964:P1001" si="47">ROUND(AVERAGE(E964/H964),1)</f>
        <v>40.1</v>
      </c>
      <c r="Q964" t="s">
        <v>2031</v>
      </c>
      <c r="R964" t="s">
        <v>2032</v>
      </c>
      <c r="S964" s="8">
        <f t="shared" si="45"/>
        <v>41592.25</v>
      </c>
      <c r="T964" s="9">
        <f t="shared" si="46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ROUND((E965/D965)*100,0)</f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47"/>
        <v>43.8</v>
      </c>
      <c r="Q965" t="s">
        <v>2052</v>
      </c>
      <c r="R965" t="s">
        <v>2053</v>
      </c>
      <c r="S965" s="8">
        <f t="shared" si="45"/>
        <v>40607.25</v>
      </c>
      <c r="T965" s="9">
        <f t="shared" si="46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ROUND((E966/D966)*100,0)</f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47"/>
        <v>84.9</v>
      </c>
      <c r="Q966" t="s">
        <v>2037</v>
      </c>
      <c r="R966" t="s">
        <v>2038</v>
      </c>
      <c r="S966" s="8">
        <f t="shared" si="45"/>
        <v>42135.208333333328</v>
      </c>
      <c r="T966" s="9">
        <f t="shared" si="46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ROUND((E967/D967)*100,0)</f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47"/>
        <v>41.1</v>
      </c>
      <c r="Q967" t="s">
        <v>2033</v>
      </c>
      <c r="R967" t="s">
        <v>2034</v>
      </c>
      <c r="S967" s="8">
        <f t="shared" si="45"/>
        <v>40203.25</v>
      </c>
      <c r="T967" s="9">
        <f t="shared" si="46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ROUND((E968/D968)*100,0)</f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47"/>
        <v>55</v>
      </c>
      <c r="Q968" t="s">
        <v>2037</v>
      </c>
      <c r="R968" t="s">
        <v>2038</v>
      </c>
      <c r="S968" s="8">
        <f t="shared" si="45"/>
        <v>42901.208333333328</v>
      </c>
      <c r="T968" s="9">
        <f t="shared" si="46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ROUND((E969/D969)*100,0)</f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47"/>
        <v>77</v>
      </c>
      <c r="Q969" t="s">
        <v>2033</v>
      </c>
      <c r="R969" t="s">
        <v>2060</v>
      </c>
      <c r="S969" s="8">
        <f t="shared" si="45"/>
        <v>41005.208333333336</v>
      </c>
      <c r="T969" s="9">
        <f t="shared" si="46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ROUND((E970/D970)*100,0)</f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47"/>
        <v>71.2</v>
      </c>
      <c r="Q970" t="s">
        <v>2031</v>
      </c>
      <c r="R970" t="s">
        <v>2032</v>
      </c>
      <c r="S970" s="8">
        <f t="shared" si="45"/>
        <v>40544.25</v>
      </c>
      <c r="T970" s="9">
        <f t="shared" si="46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ROUND((E971/D971)*100,0)</f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47"/>
        <v>91.9</v>
      </c>
      <c r="Q971" t="s">
        <v>2037</v>
      </c>
      <c r="R971" t="s">
        <v>2038</v>
      </c>
      <c r="S971" s="8">
        <f t="shared" si="45"/>
        <v>43821.25</v>
      </c>
      <c r="T971" s="9">
        <f t="shared" si="46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ROUND((E972/D972)*100,0)</f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47"/>
        <v>97.1</v>
      </c>
      <c r="Q972" t="s">
        <v>2037</v>
      </c>
      <c r="R972" t="s">
        <v>2038</v>
      </c>
      <c r="S972" s="8">
        <f t="shared" si="45"/>
        <v>40672.208333333336</v>
      </c>
      <c r="T972" s="9">
        <f t="shared" si="46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ROUND((E973/D973)*100,0)</f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47"/>
        <v>58.9</v>
      </c>
      <c r="Q973" t="s">
        <v>2039</v>
      </c>
      <c r="R973" t="s">
        <v>2058</v>
      </c>
      <c r="S973" s="8">
        <f t="shared" si="45"/>
        <v>41555.208333333336</v>
      </c>
      <c r="T973" s="9">
        <f t="shared" si="46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ROUND((E974/D974)*100,0)</f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47"/>
        <v>58</v>
      </c>
      <c r="Q974" t="s">
        <v>2035</v>
      </c>
      <c r="R974" t="s">
        <v>2036</v>
      </c>
      <c r="S974" s="8">
        <f t="shared" si="45"/>
        <v>41792.208333333336</v>
      </c>
      <c r="T974" s="9">
        <f t="shared" si="46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ROUND((E975/D975)*100,0)</f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47"/>
        <v>103.9</v>
      </c>
      <c r="Q975" t="s">
        <v>2037</v>
      </c>
      <c r="R975" t="s">
        <v>2038</v>
      </c>
      <c r="S975" s="8">
        <f t="shared" si="45"/>
        <v>40522.25</v>
      </c>
      <c r="T975" s="9">
        <f t="shared" si="46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ROUND((E976/D976)*100,0)</f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47"/>
        <v>93.5</v>
      </c>
      <c r="Q976" t="s">
        <v>2033</v>
      </c>
      <c r="R976" t="s">
        <v>2043</v>
      </c>
      <c r="S976" s="8">
        <f t="shared" si="45"/>
        <v>41412.208333333336</v>
      </c>
      <c r="T976" s="9">
        <f t="shared" si="46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ROUND((E977/D977)*100,0)</f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47"/>
        <v>62</v>
      </c>
      <c r="Q977" t="s">
        <v>2037</v>
      </c>
      <c r="R977" t="s">
        <v>2038</v>
      </c>
      <c r="S977" s="8">
        <f t="shared" si="45"/>
        <v>42337.25</v>
      </c>
      <c r="T977" s="9">
        <f t="shared" si="46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ROUND((E978/D978)*100,0)</f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47"/>
        <v>92</v>
      </c>
      <c r="Q978" t="s">
        <v>2037</v>
      </c>
      <c r="R978" t="s">
        <v>2038</v>
      </c>
      <c r="S978" s="8">
        <f t="shared" si="45"/>
        <v>40571.25</v>
      </c>
      <c r="T978" s="9">
        <f t="shared" si="46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ROUND((E979/D979)*100,0)</f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47"/>
        <v>77.3</v>
      </c>
      <c r="Q979" t="s">
        <v>2031</v>
      </c>
      <c r="R979" t="s">
        <v>2032</v>
      </c>
      <c r="S979" s="8">
        <f t="shared" si="45"/>
        <v>43138.25</v>
      </c>
      <c r="T979" s="9">
        <f t="shared" si="46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ROUND((E980/D980)*100,0)</f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47"/>
        <v>93.9</v>
      </c>
      <c r="Q980" t="s">
        <v>2048</v>
      </c>
      <c r="R980" t="s">
        <v>2049</v>
      </c>
      <c r="S980" s="8">
        <f t="shared" si="45"/>
        <v>42686.25</v>
      </c>
      <c r="T980" s="9">
        <f t="shared" si="46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ROUND((E981/D981)*100,0)</f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47"/>
        <v>85</v>
      </c>
      <c r="Q981" t="s">
        <v>2037</v>
      </c>
      <c r="R981" t="s">
        <v>2038</v>
      </c>
      <c r="S981" s="8">
        <f t="shared" si="45"/>
        <v>42078.208333333328</v>
      </c>
      <c r="T981" s="9">
        <f t="shared" si="46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ROUND((E982/D982)*100,0)</f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47"/>
        <v>106</v>
      </c>
      <c r="Q982" t="s">
        <v>2045</v>
      </c>
      <c r="R982" t="s">
        <v>2046</v>
      </c>
      <c r="S982" s="8">
        <f t="shared" si="45"/>
        <v>42307.208333333328</v>
      </c>
      <c r="T982" s="9">
        <f t="shared" si="46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ROUND((E983/D983)*100,0)</f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47"/>
        <v>37</v>
      </c>
      <c r="Q983" t="s">
        <v>2035</v>
      </c>
      <c r="R983" t="s">
        <v>2036</v>
      </c>
      <c r="S983" s="8">
        <f t="shared" si="45"/>
        <v>43094.25</v>
      </c>
      <c r="T983" s="9">
        <f t="shared" si="46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ROUND((E984/D984)*100,0)</f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47"/>
        <v>81.5</v>
      </c>
      <c r="Q984" t="s">
        <v>2039</v>
      </c>
      <c r="R984" t="s">
        <v>2040</v>
      </c>
      <c r="S984" s="8">
        <f t="shared" si="45"/>
        <v>40743.208333333336</v>
      </c>
      <c r="T984" s="9">
        <f t="shared" si="46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ROUND((E985/D985)*100,0)</f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47"/>
        <v>81</v>
      </c>
      <c r="Q985" t="s">
        <v>2039</v>
      </c>
      <c r="R985" t="s">
        <v>2040</v>
      </c>
      <c r="S985" s="8">
        <f t="shared" si="45"/>
        <v>43681.208333333328</v>
      </c>
      <c r="T985" s="9">
        <f t="shared" si="46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ROUND((E986/D986)*100,0)</f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47"/>
        <v>26</v>
      </c>
      <c r="Q986" t="s">
        <v>2037</v>
      </c>
      <c r="R986" t="s">
        <v>2038</v>
      </c>
      <c r="S986" s="8">
        <f t="shared" si="45"/>
        <v>43716.208333333328</v>
      </c>
      <c r="T986" s="9">
        <f t="shared" si="46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ROUND((E987/D987)*100,0)</f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47"/>
        <v>26</v>
      </c>
      <c r="Q987" t="s">
        <v>2033</v>
      </c>
      <c r="R987" t="s">
        <v>2034</v>
      </c>
      <c r="S987" s="8">
        <f t="shared" si="45"/>
        <v>41614.25</v>
      </c>
      <c r="T987" s="9">
        <f t="shared" si="46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ROUND((E988/D988)*100,0)</f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47"/>
        <v>34.200000000000003</v>
      </c>
      <c r="Q988" t="s">
        <v>2033</v>
      </c>
      <c r="R988" t="s">
        <v>2034</v>
      </c>
      <c r="S988" s="8">
        <f t="shared" si="45"/>
        <v>40638.208333333336</v>
      </c>
      <c r="T988" s="9">
        <f t="shared" si="46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ROUND((E989/D989)*100,0)</f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47"/>
        <v>28</v>
      </c>
      <c r="Q989" t="s">
        <v>2039</v>
      </c>
      <c r="R989" t="s">
        <v>2040</v>
      </c>
      <c r="S989" s="8">
        <f t="shared" si="45"/>
        <v>42852.208333333328</v>
      </c>
      <c r="T989" s="9">
        <f t="shared" si="46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ROUND((E990/D990)*100,0)</f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47"/>
        <v>76.5</v>
      </c>
      <c r="Q990" t="s">
        <v>2045</v>
      </c>
      <c r="R990" t="s">
        <v>2054</v>
      </c>
      <c r="S990" s="8">
        <f t="shared" si="45"/>
        <v>42686.25</v>
      </c>
      <c r="T990" s="9">
        <f t="shared" si="46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ROUND((E991/D991)*100,0)</f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47"/>
        <v>53.1</v>
      </c>
      <c r="Q991" t="s">
        <v>2045</v>
      </c>
      <c r="R991" t="s">
        <v>2057</v>
      </c>
      <c r="S991" s="8">
        <f t="shared" si="45"/>
        <v>43571.208333333328</v>
      </c>
      <c r="T991" s="9">
        <f t="shared" si="46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ROUND((E992/D992)*100,0)</f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47"/>
        <v>106.9</v>
      </c>
      <c r="Q992" t="s">
        <v>2039</v>
      </c>
      <c r="R992" t="s">
        <v>2042</v>
      </c>
      <c r="S992" s="8">
        <f t="shared" si="45"/>
        <v>42432.25</v>
      </c>
      <c r="T992" s="9">
        <f t="shared" si="46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ROUND((E993/D993)*100,0)</f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47"/>
        <v>46</v>
      </c>
      <c r="Q993" t="s">
        <v>2033</v>
      </c>
      <c r="R993" t="s">
        <v>2034</v>
      </c>
      <c r="S993" s="8">
        <f t="shared" si="45"/>
        <v>41907.208333333336</v>
      </c>
      <c r="T993" s="9">
        <f t="shared" si="46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ROUND((E994/D994)*100,0)</f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47"/>
        <v>100.2</v>
      </c>
      <c r="Q994" t="s">
        <v>2039</v>
      </c>
      <c r="R994" t="s">
        <v>2042</v>
      </c>
      <c r="S994" s="8">
        <f t="shared" si="45"/>
        <v>43227.208333333328</v>
      </c>
      <c r="T994" s="9">
        <f t="shared" si="46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ROUND((E995/D995)*100,0)</f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47"/>
        <v>101.4</v>
      </c>
      <c r="Q995" t="s">
        <v>2052</v>
      </c>
      <c r="R995" t="s">
        <v>2053</v>
      </c>
      <c r="S995" s="8">
        <f t="shared" si="45"/>
        <v>42362.25</v>
      </c>
      <c r="T995" s="9">
        <f t="shared" si="46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ROUND((E996/D996)*100,0)</f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47"/>
        <v>88</v>
      </c>
      <c r="Q996" t="s">
        <v>2045</v>
      </c>
      <c r="R996" t="s">
        <v>2057</v>
      </c>
      <c r="S996" s="8">
        <f t="shared" si="45"/>
        <v>41929.208333333336</v>
      </c>
      <c r="T996" s="9">
        <f t="shared" si="46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ROUND((E997/D997)*100,0)</f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47"/>
        <v>75</v>
      </c>
      <c r="Q997" t="s">
        <v>2031</v>
      </c>
      <c r="R997" t="s">
        <v>2032</v>
      </c>
      <c r="S997" s="8">
        <f t="shared" si="45"/>
        <v>43408.208333333328</v>
      </c>
      <c r="T997" s="9">
        <f t="shared" si="46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ROUND((E998/D998)*100,0)</f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47"/>
        <v>43</v>
      </c>
      <c r="Q998" t="s">
        <v>2037</v>
      </c>
      <c r="R998" t="s">
        <v>2038</v>
      </c>
      <c r="S998" s="8">
        <f t="shared" si="45"/>
        <v>41276.25</v>
      </c>
      <c r="T998" s="9">
        <f t="shared" si="46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ROUND((E999/D999)*100,0)</f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47"/>
        <v>33.1</v>
      </c>
      <c r="Q999" t="s">
        <v>2037</v>
      </c>
      <c r="R999" t="s">
        <v>2038</v>
      </c>
      <c r="S999" s="8">
        <f t="shared" si="45"/>
        <v>41659.25</v>
      </c>
      <c r="T999" s="9">
        <f t="shared" si="46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ROUND((E1000/D1000)*100,0)</f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47"/>
        <v>101.1</v>
      </c>
      <c r="Q1000" t="s">
        <v>2033</v>
      </c>
      <c r="R1000" t="s">
        <v>2043</v>
      </c>
      <c r="S1000" s="8">
        <f t="shared" si="45"/>
        <v>40220.25</v>
      </c>
      <c r="T1000" s="9">
        <f t="shared" si="46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ROUND((E1001/D1001)*100,0)</f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47"/>
        <v>56</v>
      </c>
      <c r="Q1001" t="s">
        <v>2031</v>
      </c>
      <c r="R1001" t="s">
        <v>2032</v>
      </c>
      <c r="S1001" s="8">
        <f t="shared" si="45"/>
        <v>42550.208333333328</v>
      </c>
      <c r="T1001" s="9">
        <f t="shared" si="46"/>
        <v>42557.208333333328</v>
      </c>
    </row>
  </sheetData>
  <autoFilter ref="A1:T1001" xr:uid="{00000000-0001-0000-0000-000000000000}"/>
  <conditionalFormatting sqref="G1:G1048576">
    <cfRule type="containsText" dxfId="18" priority="6" operator="containsText" text="live">
      <formula>NOT(ISERROR(SEARCH("live",G1)))</formula>
    </cfRule>
    <cfRule type="containsText" dxfId="17" priority="7" operator="containsText" text="canceled">
      <formula>NOT(ISERROR(SEARCH("canceled",G1)))</formula>
    </cfRule>
    <cfRule type="containsText" dxfId="16" priority="8" operator="containsText" text="successful">
      <formula>NOT(ISERROR(SEARCH("successful",G1)))</formula>
    </cfRule>
    <cfRule type="containsText" dxfId="15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theme="5" tint="0.39997558519241921"/>
        <color theme="9" tint="0.39997558519241921"/>
        <color theme="4" tint="0.39997558519241921"/>
      </colorScale>
    </cfRule>
    <cfRule type="colorScale" priority="2">
      <colorScale>
        <cfvo type="num" val="0"/>
        <cfvo type="num" val="0"/>
        <cfvo type="num" val="0"/>
        <color rgb="FFFF7128"/>
        <color theme="9" tint="0.39997558519241921"/>
        <color rgb="FF3BF6FF"/>
      </colorScale>
    </cfRule>
    <cfRule type="cellIs" dxfId="14" priority="3" operator="greaterThan">
      <formula>200</formula>
    </cfRule>
    <cfRule type="cellIs" dxfId="13" priority="4" operator="between">
      <formula>100</formula>
      <formula>199</formula>
    </cfRule>
    <cfRule type="cellIs" dxfId="12" priority="5" operator="between">
      <formula>0</formula>
      <formula>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0B15-8F1E-E645-8DAE-151D89A140DC}">
  <dimension ref="A2:F15"/>
  <sheetViews>
    <sheetView zoomScale="125" workbookViewId="0">
      <selection activeCell="B10" sqref="B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2066</v>
      </c>
    </row>
    <row r="4" spans="1:6" x14ac:dyDescent="0.2">
      <c r="A4" s="5" t="s">
        <v>2070</v>
      </c>
      <c r="B4" s="5" t="s">
        <v>2072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2039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7" t="s">
        <v>2031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7" t="s">
        <v>2048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7" t="s">
        <v>2062</v>
      </c>
      <c r="B9" s="6"/>
      <c r="C9" s="6"/>
      <c r="D9" s="6"/>
      <c r="E9" s="6">
        <v>4</v>
      </c>
      <c r="F9" s="6">
        <v>4</v>
      </c>
    </row>
    <row r="10" spans="1:6" x14ac:dyDescent="0.2">
      <c r="A10" s="7" t="s">
        <v>2033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7" t="s">
        <v>2052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7" t="s">
        <v>2045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7" t="s">
        <v>2035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7" t="s">
        <v>2037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7" t="s">
        <v>2069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8324-B7D0-3A44-9976-64578581FA72}">
  <dimension ref="A1:G31"/>
  <sheetViews>
    <sheetView zoomScale="143" workbookViewId="0"/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5" t="s">
        <v>6</v>
      </c>
      <c r="B1" t="s">
        <v>2066</v>
      </c>
    </row>
    <row r="2" spans="1:7" x14ac:dyDescent="0.2">
      <c r="A2" s="5" t="s">
        <v>2064</v>
      </c>
      <c r="B2" t="s">
        <v>2066</v>
      </c>
    </row>
    <row r="4" spans="1:7" x14ac:dyDescent="0.2">
      <c r="A4" s="5" t="s">
        <v>2070</v>
      </c>
      <c r="B4" s="5" t="s">
        <v>2072</v>
      </c>
    </row>
    <row r="5" spans="1:7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2">
      <c r="A6" s="7" t="s">
        <v>2047</v>
      </c>
      <c r="B6" s="6">
        <v>1</v>
      </c>
      <c r="C6" s="6">
        <v>10</v>
      </c>
      <c r="D6" s="6">
        <v>2</v>
      </c>
      <c r="E6" s="6">
        <v>21</v>
      </c>
      <c r="F6" s="6"/>
      <c r="G6" s="6">
        <v>34</v>
      </c>
    </row>
    <row r="7" spans="1:7" x14ac:dyDescent="0.2">
      <c r="A7" s="7" t="s">
        <v>2063</v>
      </c>
      <c r="B7" s="6"/>
      <c r="C7" s="6"/>
      <c r="D7" s="6"/>
      <c r="E7" s="6">
        <v>4</v>
      </c>
      <c r="F7" s="6"/>
      <c r="G7" s="6">
        <v>4</v>
      </c>
    </row>
    <row r="8" spans="1:7" x14ac:dyDescent="0.2">
      <c r="A8" s="7" t="s">
        <v>2040</v>
      </c>
      <c r="B8" s="6">
        <v>4</v>
      </c>
      <c r="C8" s="6">
        <v>21</v>
      </c>
      <c r="D8" s="6">
        <v>1</v>
      </c>
      <c r="E8" s="6">
        <v>34</v>
      </c>
      <c r="F8" s="6"/>
      <c r="G8" s="6">
        <v>60</v>
      </c>
    </row>
    <row r="9" spans="1:7" x14ac:dyDescent="0.2">
      <c r="A9" s="7" t="s">
        <v>2042</v>
      </c>
      <c r="B9" s="6">
        <v>2</v>
      </c>
      <c r="C9" s="6">
        <v>12</v>
      </c>
      <c r="D9" s="6">
        <v>1</v>
      </c>
      <c r="E9" s="6">
        <v>22</v>
      </c>
      <c r="F9" s="6"/>
      <c r="G9" s="6">
        <v>37</v>
      </c>
    </row>
    <row r="10" spans="1:7" x14ac:dyDescent="0.2">
      <c r="A10" s="7" t="s">
        <v>2041</v>
      </c>
      <c r="B10" s="6"/>
      <c r="C10" s="6">
        <v>8</v>
      </c>
      <c r="D10" s="6"/>
      <c r="E10" s="6">
        <v>10</v>
      </c>
      <c r="F10" s="6"/>
      <c r="G10" s="6">
        <v>18</v>
      </c>
    </row>
    <row r="11" spans="1:7" x14ac:dyDescent="0.2">
      <c r="A11" s="7" t="s">
        <v>2051</v>
      </c>
      <c r="B11" s="6">
        <v>1</v>
      </c>
      <c r="C11" s="6">
        <v>7</v>
      </c>
      <c r="D11" s="6"/>
      <c r="E11" s="6">
        <v>9</v>
      </c>
      <c r="F11" s="6"/>
      <c r="G11" s="6">
        <v>17</v>
      </c>
    </row>
    <row r="12" spans="1:7" x14ac:dyDescent="0.2">
      <c r="A12" s="7" t="s">
        <v>2032</v>
      </c>
      <c r="B12" s="6">
        <v>4</v>
      </c>
      <c r="C12" s="6">
        <v>20</v>
      </c>
      <c r="D12" s="6"/>
      <c r="E12" s="6">
        <v>22</v>
      </c>
      <c r="F12" s="6"/>
      <c r="G12" s="6">
        <v>46</v>
      </c>
    </row>
    <row r="13" spans="1:7" x14ac:dyDescent="0.2">
      <c r="A13" s="7" t="s">
        <v>2043</v>
      </c>
      <c r="B13" s="6">
        <v>3</v>
      </c>
      <c r="C13" s="6">
        <v>19</v>
      </c>
      <c r="D13" s="6"/>
      <c r="E13" s="6">
        <v>23</v>
      </c>
      <c r="F13" s="6"/>
      <c r="G13" s="6">
        <v>45</v>
      </c>
    </row>
    <row r="14" spans="1:7" x14ac:dyDescent="0.2">
      <c r="A14" s="7" t="s">
        <v>2056</v>
      </c>
      <c r="B14" s="6">
        <v>1</v>
      </c>
      <c r="C14" s="6">
        <v>6</v>
      </c>
      <c r="D14" s="6"/>
      <c r="E14" s="6">
        <v>10</v>
      </c>
      <c r="F14" s="6"/>
      <c r="G14" s="6">
        <v>17</v>
      </c>
    </row>
    <row r="15" spans="1:7" x14ac:dyDescent="0.2">
      <c r="A15" s="7" t="s">
        <v>2055</v>
      </c>
      <c r="B15" s="6"/>
      <c r="C15" s="6">
        <v>3</v>
      </c>
      <c r="D15" s="6"/>
      <c r="E15" s="6">
        <v>4</v>
      </c>
      <c r="F15" s="6"/>
      <c r="G15" s="6">
        <v>7</v>
      </c>
    </row>
    <row r="16" spans="1:7" x14ac:dyDescent="0.2">
      <c r="A16" s="7" t="s">
        <v>2059</v>
      </c>
      <c r="B16" s="6"/>
      <c r="C16" s="6">
        <v>8</v>
      </c>
      <c r="D16" s="6">
        <v>1</v>
      </c>
      <c r="E16" s="6">
        <v>4</v>
      </c>
      <c r="F16" s="6"/>
      <c r="G16" s="6">
        <v>13</v>
      </c>
    </row>
    <row r="17" spans="1:7" x14ac:dyDescent="0.2">
      <c r="A17" s="7" t="s">
        <v>2046</v>
      </c>
      <c r="B17" s="6">
        <v>1</v>
      </c>
      <c r="C17" s="6">
        <v>6</v>
      </c>
      <c r="D17" s="6">
        <v>1</v>
      </c>
      <c r="E17" s="6">
        <v>13</v>
      </c>
      <c r="F17" s="6"/>
      <c r="G17" s="6">
        <v>21</v>
      </c>
    </row>
    <row r="18" spans="1:7" x14ac:dyDescent="0.2">
      <c r="A18" s="7" t="s">
        <v>2053</v>
      </c>
      <c r="B18" s="6">
        <v>4</v>
      </c>
      <c r="C18" s="6">
        <v>11</v>
      </c>
      <c r="D18" s="6">
        <v>1</v>
      </c>
      <c r="E18" s="6">
        <v>26</v>
      </c>
      <c r="F18" s="6"/>
      <c r="G18" s="6">
        <v>42</v>
      </c>
    </row>
    <row r="19" spans="1:7" x14ac:dyDescent="0.2">
      <c r="A19" s="7" t="s">
        <v>2038</v>
      </c>
      <c r="B19" s="6">
        <v>23</v>
      </c>
      <c r="C19" s="6">
        <v>132</v>
      </c>
      <c r="D19" s="6">
        <v>2</v>
      </c>
      <c r="E19" s="6">
        <v>187</v>
      </c>
      <c r="F19" s="6"/>
      <c r="G19" s="6">
        <v>344</v>
      </c>
    </row>
    <row r="20" spans="1:7" x14ac:dyDescent="0.2">
      <c r="A20" s="7" t="s">
        <v>2054</v>
      </c>
      <c r="B20" s="6"/>
      <c r="C20" s="6">
        <v>4</v>
      </c>
      <c r="D20" s="6"/>
      <c r="E20" s="6">
        <v>4</v>
      </c>
      <c r="F20" s="6"/>
      <c r="G20" s="6">
        <v>8</v>
      </c>
    </row>
    <row r="21" spans="1:7" x14ac:dyDescent="0.2">
      <c r="A21" s="7" t="s">
        <v>2034</v>
      </c>
      <c r="B21" s="6">
        <v>6</v>
      </c>
      <c r="C21" s="6">
        <v>30</v>
      </c>
      <c r="D21" s="6"/>
      <c r="E21" s="6">
        <v>49</v>
      </c>
      <c r="F21" s="6"/>
      <c r="G21" s="6">
        <v>85</v>
      </c>
    </row>
    <row r="22" spans="1:7" x14ac:dyDescent="0.2">
      <c r="A22" s="7" t="s">
        <v>2061</v>
      </c>
      <c r="B22" s="6"/>
      <c r="C22" s="6">
        <v>9</v>
      </c>
      <c r="D22" s="6"/>
      <c r="E22" s="6">
        <v>5</v>
      </c>
      <c r="F22" s="6"/>
      <c r="G22" s="6">
        <v>14</v>
      </c>
    </row>
    <row r="23" spans="1:7" x14ac:dyDescent="0.2">
      <c r="A23" s="7" t="s">
        <v>2050</v>
      </c>
      <c r="B23" s="6">
        <v>1</v>
      </c>
      <c r="C23" s="6">
        <v>5</v>
      </c>
      <c r="D23" s="6">
        <v>1</v>
      </c>
      <c r="E23" s="6">
        <v>9</v>
      </c>
      <c r="F23" s="6"/>
      <c r="G23" s="6">
        <v>16</v>
      </c>
    </row>
    <row r="24" spans="1:7" x14ac:dyDescent="0.2">
      <c r="A24" s="7" t="s">
        <v>2058</v>
      </c>
      <c r="B24" s="6">
        <v>3</v>
      </c>
      <c r="C24" s="6">
        <v>3</v>
      </c>
      <c r="D24" s="6"/>
      <c r="E24" s="6">
        <v>11</v>
      </c>
      <c r="F24" s="6"/>
      <c r="G24" s="6">
        <v>17</v>
      </c>
    </row>
    <row r="25" spans="1:7" x14ac:dyDescent="0.2">
      <c r="A25" s="7" t="s">
        <v>2057</v>
      </c>
      <c r="B25" s="6"/>
      <c r="C25" s="6">
        <v>7</v>
      </c>
      <c r="D25" s="6"/>
      <c r="E25" s="6">
        <v>14</v>
      </c>
      <c r="F25" s="6"/>
      <c r="G25" s="6">
        <v>21</v>
      </c>
    </row>
    <row r="26" spans="1:7" x14ac:dyDescent="0.2">
      <c r="A26" s="7" t="s">
        <v>2049</v>
      </c>
      <c r="B26" s="6">
        <v>1</v>
      </c>
      <c r="C26" s="6">
        <v>15</v>
      </c>
      <c r="D26" s="6">
        <v>2</v>
      </c>
      <c r="E26" s="6">
        <v>17</v>
      </c>
      <c r="F26" s="6"/>
      <c r="G26" s="6">
        <v>35</v>
      </c>
    </row>
    <row r="27" spans="1:7" x14ac:dyDescent="0.2">
      <c r="A27" s="7" t="s">
        <v>2044</v>
      </c>
      <c r="B27" s="6"/>
      <c r="C27" s="6">
        <v>16</v>
      </c>
      <c r="D27" s="6">
        <v>1</v>
      </c>
      <c r="E27" s="6">
        <v>28</v>
      </c>
      <c r="F27" s="6"/>
      <c r="G27" s="6">
        <v>45</v>
      </c>
    </row>
    <row r="28" spans="1:7" x14ac:dyDescent="0.2">
      <c r="A28" s="7" t="s">
        <v>2036</v>
      </c>
      <c r="B28" s="6">
        <v>2</v>
      </c>
      <c r="C28" s="6">
        <v>12</v>
      </c>
      <c r="D28" s="6">
        <v>1</v>
      </c>
      <c r="E28" s="6">
        <v>36</v>
      </c>
      <c r="F28" s="6"/>
      <c r="G28" s="6">
        <v>51</v>
      </c>
    </row>
    <row r="29" spans="1:7" x14ac:dyDescent="0.2">
      <c r="A29" s="7" t="s">
        <v>2060</v>
      </c>
      <c r="B29" s="6"/>
      <c r="C29" s="6"/>
      <c r="D29" s="6"/>
      <c r="E29" s="6">
        <v>3</v>
      </c>
      <c r="F29" s="6"/>
      <c r="G29" s="6">
        <v>3</v>
      </c>
    </row>
    <row r="30" spans="1:7" x14ac:dyDescent="0.2">
      <c r="A30" s="7" t="s">
        <v>2068</v>
      </c>
      <c r="B30" s="6"/>
      <c r="C30" s="6"/>
      <c r="D30" s="6"/>
      <c r="E30" s="6"/>
      <c r="F30" s="6"/>
      <c r="G30" s="6"/>
    </row>
    <row r="31" spans="1:7" x14ac:dyDescent="0.2">
      <c r="A31" s="7" t="s">
        <v>2069</v>
      </c>
      <c r="B31" s="6">
        <v>57</v>
      </c>
      <c r="C31" s="6">
        <v>364</v>
      </c>
      <c r="D31" s="6">
        <v>14</v>
      </c>
      <c r="E31" s="6">
        <v>565</v>
      </c>
      <c r="F31" s="6"/>
      <c r="G31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647D-A51F-EF48-90B8-667A587AC368}">
  <dimension ref="A1:E18"/>
  <sheetViews>
    <sheetView tabSelected="1" workbookViewId="0"/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13" width="5.1640625" bestFit="1" customWidth="1"/>
    <col min="14" max="14" width="10.83203125" bestFit="1" customWidth="1"/>
  </cols>
  <sheetData>
    <row r="1" spans="1:5" x14ac:dyDescent="0.2">
      <c r="A1" s="5" t="s">
        <v>2064</v>
      </c>
      <c r="B1" t="s">
        <v>2066</v>
      </c>
    </row>
    <row r="2" spans="1:5" x14ac:dyDescent="0.2">
      <c r="A2" s="5" t="s">
        <v>2087</v>
      </c>
      <c r="B2" t="s">
        <v>2071</v>
      </c>
    </row>
    <row r="4" spans="1:5" x14ac:dyDescent="0.2">
      <c r="A4" s="5" t="s">
        <v>2070</v>
      </c>
      <c r="B4" s="5" t="s">
        <v>2072</v>
      </c>
    </row>
    <row r="5" spans="1:5" x14ac:dyDescent="0.2">
      <c r="A5" s="5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7" t="s">
        <v>2075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7" t="s">
        <v>2076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7" t="s">
        <v>2077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7" t="s">
        <v>2078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7" t="s">
        <v>2079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7" t="s">
        <v>2080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7" t="s">
        <v>2081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7" t="s">
        <v>2082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7" t="s">
        <v>2083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7" t="s">
        <v>2084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7" t="s">
        <v>2085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7" t="s">
        <v>2086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7" t="s">
        <v>2069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52AF-C691-1847-9E4E-FC5D9616D7D2}">
  <dimension ref="A1:H13"/>
  <sheetViews>
    <sheetView workbookViewId="0">
      <selection activeCell="B21" sqref="B2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</row>
    <row r="2" spans="1:8" x14ac:dyDescent="0.2">
      <c r="A2" s="11" t="s">
        <v>2096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>
        <f>ROUND(B2/E2*100,0)</f>
        <v>59</v>
      </c>
      <c r="G2">
        <f>ROUND(C2/E2*100,0)</f>
        <v>39</v>
      </c>
      <c r="H2">
        <f>ROUND(D2/E2*100,0)</f>
        <v>2</v>
      </c>
    </row>
    <row r="3" spans="1:8" x14ac:dyDescent="0.2">
      <c r="A3" t="s">
        <v>2097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B3+C3+D3</f>
        <v>231</v>
      </c>
      <c r="F3">
        <f t="shared" ref="F3:F13" si="1">ROUND(B3/E3*100,0)</f>
        <v>83</v>
      </c>
      <c r="G3">
        <f t="shared" ref="G3:G13" si="2">ROUND(C3/E3*100,0)</f>
        <v>16</v>
      </c>
      <c r="H3">
        <f t="shared" ref="H3:H13" si="3">ROUND(D3/E3*100,0)</f>
        <v>1</v>
      </c>
    </row>
    <row r="4" spans="1:8" x14ac:dyDescent="0.2">
      <c r="A4" t="s">
        <v>2098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2">
      <c r="A5" t="s">
        <v>2099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2">
      <c r="A6" t="s">
        <v>2100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2101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t="s">
        <v>2102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2">
      <c r="A9" t="s">
        <v>2103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2104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2">
      <c r="A11" t="s">
        <v>2105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2">
      <c r="A12" t="s">
        <v>2106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2">
      <c r="A13" t="s">
        <v>2107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AAC-4BB2-024F-80CE-4E52B4296125}">
  <dimension ref="A1:I566"/>
  <sheetViews>
    <sheetView workbookViewId="0">
      <selection activeCell="R29" sqref="R29"/>
    </sheetView>
  </sheetViews>
  <sheetFormatPr baseColWidth="10" defaultRowHeight="16" x14ac:dyDescent="0.2"/>
  <cols>
    <col min="1" max="1" width="13.33203125" bestFit="1" customWidth="1"/>
    <col min="2" max="3" width="13" bestFit="1" customWidth="1"/>
    <col min="8" max="8" width="25.5" bestFit="1" customWidth="1"/>
  </cols>
  <sheetData>
    <row r="1" spans="1:9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9" x14ac:dyDescent="0.2">
      <c r="A2" t="s">
        <v>20</v>
      </c>
      <c r="B2">
        <v>158</v>
      </c>
      <c r="C2" t="s">
        <v>14</v>
      </c>
      <c r="D2">
        <v>0</v>
      </c>
    </row>
    <row r="3" spans="1:9" x14ac:dyDescent="0.2">
      <c r="A3" t="s">
        <v>20</v>
      </c>
      <c r="B3">
        <v>1425</v>
      </c>
      <c r="C3" t="s">
        <v>14</v>
      </c>
      <c r="D3">
        <v>24</v>
      </c>
    </row>
    <row r="4" spans="1:9" x14ac:dyDescent="0.2">
      <c r="A4" t="s">
        <v>20</v>
      </c>
      <c r="B4">
        <v>174</v>
      </c>
      <c r="C4" t="s">
        <v>14</v>
      </c>
      <c r="D4">
        <v>53</v>
      </c>
    </row>
    <row r="5" spans="1:9" x14ac:dyDescent="0.2">
      <c r="A5" t="s">
        <v>20</v>
      </c>
      <c r="B5">
        <v>227</v>
      </c>
      <c r="C5" t="s">
        <v>14</v>
      </c>
      <c r="D5">
        <v>18</v>
      </c>
      <c r="H5" t="s">
        <v>2108</v>
      </c>
      <c r="I5">
        <f>ROUND(AVERAGE(B:B),0)</f>
        <v>851</v>
      </c>
    </row>
    <row r="6" spans="1:9" x14ac:dyDescent="0.2">
      <c r="A6" t="s">
        <v>20</v>
      </c>
      <c r="B6">
        <v>220</v>
      </c>
      <c r="C6" t="s">
        <v>14</v>
      </c>
      <c r="D6">
        <v>44</v>
      </c>
      <c r="H6" t="s">
        <v>2109</v>
      </c>
      <c r="I6">
        <f>MEDIAN(B:B)</f>
        <v>201</v>
      </c>
    </row>
    <row r="7" spans="1:9" x14ac:dyDescent="0.2">
      <c r="A7" t="s">
        <v>20</v>
      </c>
      <c r="B7">
        <v>98</v>
      </c>
      <c r="C7" t="s">
        <v>14</v>
      </c>
      <c r="D7">
        <v>27</v>
      </c>
      <c r="H7" t="s">
        <v>2110</v>
      </c>
      <c r="I7">
        <f>MIN(B:B)</f>
        <v>16</v>
      </c>
    </row>
    <row r="8" spans="1:9" x14ac:dyDescent="0.2">
      <c r="A8" t="s">
        <v>20</v>
      </c>
      <c r="B8">
        <v>100</v>
      </c>
      <c r="C8" t="s">
        <v>14</v>
      </c>
      <c r="D8">
        <v>55</v>
      </c>
      <c r="H8" t="s">
        <v>2111</v>
      </c>
      <c r="I8">
        <f>MAX(B:B)</f>
        <v>7295</v>
      </c>
    </row>
    <row r="9" spans="1:9" x14ac:dyDescent="0.2">
      <c r="A9" t="s">
        <v>20</v>
      </c>
      <c r="B9">
        <v>1249</v>
      </c>
      <c r="C9" t="s">
        <v>14</v>
      </c>
      <c r="D9">
        <v>200</v>
      </c>
      <c r="H9" t="s">
        <v>2112</v>
      </c>
      <c r="I9">
        <f>ROUND(VAR(B:B),0)</f>
        <v>1606217</v>
      </c>
    </row>
    <row r="10" spans="1:9" x14ac:dyDescent="0.2">
      <c r="A10" t="s">
        <v>20</v>
      </c>
      <c r="B10">
        <v>1396</v>
      </c>
      <c r="C10" t="s">
        <v>14</v>
      </c>
      <c r="D10">
        <v>452</v>
      </c>
      <c r="H10" t="s">
        <v>2113</v>
      </c>
      <c r="I10">
        <f>ROUND(STDEV(B:B),0)</f>
        <v>1267</v>
      </c>
    </row>
    <row r="11" spans="1:9" x14ac:dyDescent="0.2">
      <c r="A11" t="s">
        <v>20</v>
      </c>
      <c r="B11">
        <v>890</v>
      </c>
      <c r="C11" t="s">
        <v>14</v>
      </c>
      <c r="D11">
        <v>674</v>
      </c>
    </row>
    <row r="12" spans="1:9" x14ac:dyDescent="0.2">
      <c r="A12" t="s">
        <v>20</v>
      </c>
      <c r="B12">
        <v>142</v>
      </c>
      <c r="C12" t="s">
        <v>14</v>
      </c>
      <c r="D12">
        <v>558</v>
      </c>
    </row>
    <row r="13" spans="1:9" x14ac:dyDescent="0.2">
      <c r="A13" t="s">
        <v>20</v>
      </c>
      <c r="B13">
        <v>2673</v>
      </c>
      <c r="C13" t="s">
        <v>14</v>
      </c>
      <c r="D13">
        <v>15</v>
      </c>
    </row>
    <row r="14" spans="1:9" x14ac:dyDescent="0.2">
      <c r="A14" t="s">
        <v>20</v>
      </c>
      <c r="B14">
        <v>163</v>
      </c>
      <c r="C14" t="s">
        <v>14</v>
      </c>
      <c r="D14">
        <v>2307</v>
      </c>
      <c r="H14" t="s">
        <v>2114</v>
      </c>
      <c r="I14">
        <f>ROUND(AVERAGE(D:D),0)</f>
        <v>586</v>
      </c>
    </row>
    <row r="15" spans="1:9" x14ac:dyDescent="0.2">
      <c r="A15" t="s">
        <v>20</v>
      </c>
      <c r="B15">
        <v>2220</v>
      </c>
      <c r="C15" t="s">
        <v>14</v>
      </c>
      <c r="D15">
        <v>88</v>
      </c>
      <c r="H15" t="s">
        <v>2115</v>
      </c>
      <c r="I15">
        <f>ROUND(MEDIAN(D:D),0)</f>
        <v>115</v>
      </c>
    </row>
    <row r="16" spans="1:9" x14ac:dyDescent="0.2">
      <c r="A16" t="s">
        <v>20</v>
      </c>
      <c r="B16">
        <v>1606</v>
      </c>
      <c r="C16" t="s">
        <v>14</v>
      </c>
      <c r="D16">
        <v>48</v>
      </c>
      <c r="H16" t="s">
        <v>2116</v>
      </c>
      <c r="I16">
        <f>MIN(D:D)</f>
        <v>0</v>
      </c>
    </row>
    <row r="17" spans="1:9" x14ac:dyDescent="0.2">
      <c r="A17" t="s">
        <v>20</v>
      </c>
      <c r="B17">
        <v>129</v>
      </c>
      <c r="C17" t="s">
        <v>14</v>
      </c>
      <c r="D17">
        <v>1</v>
      </c>
      <c r="H17" t="s">
        <v>2117</v>
      </c>
      <c r="I17">
        <f>MAX(D:D)</f>
        <v>6080</v>
      </c>
    </row>
    <row r="18" spans="1:9" x14ac:dyDescent="0.2">
      <c r="A18" t="s">
        <v>20</v>
      </c>
      <c r="B18">
        <v>226</v>
      </c>
      <c r="C18" t="s">
        <v>14</v>
      </c>
      <c r="D18">
        <v>1467</v>
      </c>
      <c r="H18" t="s">
        <v>2118</v>
      </c>
      <c r="I18">
        <f>ROUND(VAR(D:D),0)</f>
        <v>924113</v>
      </c>
    </row>
    <row r="19" spans="1:9" x14ac:dyDescent="0.2">
      <c r="A19" t="s">
        <v>20</v>
      </c>
      <c r="B19">
        <v>5419</v>
      </c>
      <c r="C19" t="s">
        <v>14</v>
      </c>
      <c r="D19">
        <v>75</v>
      </c>
      <c r="H19" t="s">
        <v>2119</v>
      </c>
      <c r="I19">
        <f>ROUND(STDEV(D:D),0)</f>
        <v>961</v>
      </c>
    </row>
    <row r="20" spans="1:9" x14ac:dyDescent="0.2">
      <c r="A20" t="s">
        <v>20</v>
      </c>
      <c r="B20">
        <v>165</v>
      </c>
      <c r="C20" t="s">
        <v>14</v>
      </c>
      <c r="D20">
        <v>120</v>
      </c>
    </row>
    <row r="21" spans="1:9" x14ac:dyDescent="0.2">
      <c r="A21" t="s">
        <v>20</v>
      </c>
      <c r="B21">
        <v>1965</v>
      </c>
      <c r="C21" t="s">
        <v>14</v>
      </c>
      <c r="D21">
        <v>2253</v>
      </c>
    </row>
    <row r="22" spans="1:9" x14ac:dyDescent="0.2">
      <c r="A22" t="s">
        <v>20</v>
      </c>
      <c r="B22">
        <v>16</v>
      </c>
      <c r="C22" t="s">
        <v>14</v>
      </c>
      <c r="D22">
        <v>5</v>
      </c>
    </row>
    <row r="23" spans="1:9" x14ac:dyDescent="0.2">
      <c r="A23" t="s">
        <v>20</v>
      </c>
      <c r="B23">
        <v>107</v>
      </c>
      <c r="C23" t="s">
        <v>14</v>
      </c>
      <c r="D23">
        <v>38</v>
      </c>
    </row>
    <row r="24" spans="1:9" x14ac:dyDescent="0.2">
      <c r="A24" t="s">
        <v>20</v>
      </c>
      <c r="B24">
        <v>134</v>
      </c>
      <c r="C24" t="s">
        <v>14</v>
      </c>
      <c r="D24">
        <v>12</v>
      </c>
    </row>
    <row r="25" spans="1:9" x14ac:dyDescent="0.2">
      <c r="A25" t="s">
        <v>20</v>
      </c>
      <c r="B25">
        <v>198</v>
      </c>
      <c r="C25" t="s">
        <v>14</v>
      </c>
      <c r="D25">
        <v>1684</v>
      </c>
    </row>
    <row r="26" spans="1:9" x14ac:dyDescent="0.2">
      <c r="A26" t="s">
        <v>20</v>
      </c>
      <c r="B26">
        <v>111</v>
      </c>
      <c r="C26" t="s">
        <v>14</v>
      </c>
      <c r="D26">
        <v>56</v>
      </c>
    </row>
    <row r="27" spans="1:9" x14ac:dyDescent="0.2">
      <c r="A27" t="s">
        <v>20</v>
      </c>
      <c r="B27">
        <v>222</v>
      </c>
      <c r="C27" t="s">
        <v>14</v>
      </c>
      <c r="D27">
        <v>838</v>
      </c>
    </row>
    <row r="28" spans="1:9" x14ac:dyDescent="0.2">
      <c r="A28" t="s">
        <v>20</v>
      </c>
      <c r="B28">
        <v>6212</v>
      </c>
      <c r="C28" t="s">
        <v>14</v>
      </c>
      <c r="D28">
        <v>1000</v>
      </c>
    </row>
    <row r="29" spans="1:9" x14ac:dyDescent="0.2">
      <c r="A29" t="s">
        <v>20</v>
      </c>
      <c r="B29">
        <v>98</v>
      </c>
      <c r="C29" t="s">
        <v>14</v>
      </c>
      <c r="D29">
        <v>1482</v>
      </c>
    </row>
    <row r="30" spans="1:9" x14ac:dyDescent="0.2">
      <c r="A30" t="s">
        <v>20</v>
      </c>
      <c r="B30">
        <v>92</v>
      </c>
      <c r="C30" t="s">
        <v>14</v>
      </c>
      <c r="D30">
        <v>106</v>
      </c>
    </row>
    <row r="31" spans="1:9" x14ac:dyDescent="0.2">
      <c r="A31" t="s">
        <v>20</v>
      </c>
      <c r="B31">
        <v>149</v>
      </c>
      <c r="C31" t="s">
        <v>14</v>
      </c>
      <c r="D31">
        <v>679</v>
      </c>
    </row>
    <row r="32" spans="1:9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142:A1048576">
    <cfRule type="containsText" dxfId="11" priority="17" operator="containsText" text="live">
      <formula>NOT(ISERROR(SEARCH("live",A1048142)))</formula>
    </cfRule>
    <cfRule type="containsText" dxfId="10" priority="18" operator="containsText" text="canceled">
      <formula>NOT(ISERROR(SEARCH("canceled",A1048142)))</formula>
    </cfRule>
    <cfRule type="containsText" dxfId="9" priority="19" operator="containsText" text="successful">
      <formula>NOT(ISERROR(SEARCH("successful",A1048142)))</formula>
    </cfRule>
    <cfRule type="containsText" dxfId="8" priority="20" operator="containsText" text="failed">
      <formula>NOT(ISERROR(SEARCH("failed",A1048142)))</formula>
    </cfRule>
  </conditionalFormatting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Chart</vt:lpstr>
      <vt:lpstr>Subcategory Pivot Chart</vt:lpstr>
      <vt:lpstr>Date Pivot Chart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2023-06-06T00:57:58Z</dcterms:modified>
</cp:coreProperties>
</file>