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08" windowWidth="28740" windowHeight="13248"/>
  </bookViews>
  <sheets>
    <sheet name="Sheet1" sheetId="1" r:id="rId1"/>
    <sheet name="Sheet2" sheetId="2" r:id="rId2"/>
    <sheet name="Sheet3" sheetId="3" r:id="rId3"/>
  </sheets>
  <calcPr calcId="125725"/>
  <fileRecoveryPr repairLoad="1"/>
</workbook>
</file>

<file path=xl/calcChain.xml><?xml version="1.0" encoding="utf-8"?>
<calcChain xmlns="http://schemas.openxmlformats.org/spreadsheetml/2006/main">
  <c r="U23" i="1"/>
  <c r="M24"/>
  <c r="L24"/>
  <c r="N23"/>
  <c r="N24" s="1"/>
  <c r="O23" s="1"/>
  <c r="M23"/>
  <c r="L23"/>
  <c r="L13"/>
  <c r="U12"/>
  <c r="N13"/>
  <c r="O13"/>
  <c r="P13" s="1"/>
  <c r="M13"/>
  <c r="K13"/>
  <c r="V41"/>
  <c r="V40"/>
  <c r="B20"/>
  <c r="B19"/>
  <c r="B22"/>
  <c r="B13"/>
  <c r="E7"/>
  <c r="D6"/>
  <c r="B11"/>
  <c r="B8"/>
  <c r="B9" s="1"/>
  <c r="P23" l="1"/>
  <c r="O24"/>
  <c r="Q23" l="1"/>
  <c r="Q24" s="1"/>
  <c r="P24"/>
</calcChain>
</file>

<file path=xl/sharedStrings.xml><?xml version="1.0" encoding="utf-8"?>
<sst xmlns="http://schemas.openxmlformats.org/spreadsheetml/2006/main" count="28" uniqueCount="23">
  <si>
    <t>Start</t>
  </si>
  <si>
    <t>End</t>
  </si>
  <si>
    <t>NUM_Leds</t>
  </si>
  <si>
    <t>uS per pixel</t>
  </si>
  <si>
    <t>[uS]</t>
  </si>
  <si>
    <t>[mS]</t>
  </si>
  <si>
    <t>Time to do cylon w/o delay</t>
  </si>
  <si>
    <t>Requested delay time</t>
  </si>
  <si>
    <t>command[2]</t>
  </si>
  <si>
    <t>SLICES_PER_SECOND</t>
  </si>
  <si>
    <t>=</t>
  </si>
  <si>
    <t>mS</t>
  </si>
  <si>
    <t>Pixels per cycle</t>
  </si>
  <si>
    <t>avg_pixel_per_cycle</t>
  </si>
  <si>
    <t>if arg1</t>
  </si>
  <si>
    <t>if arg2</t>
  </si>
  <si>
    <t>requested</t>
  </si>
  <si>
    <t>time w/o delay</t>
  </si>
  <si>
    <t>Move</t>
  </si>
  <si>
    <t xml:space="preserve">Avg </t>
  </si>
  <si>
    <t>Error</t>
  </si>
  <si>
    <t>Jump #</t>
  </si>
  <si>
    <t>Behind By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</si>
</sst>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V41"/>
  <sheetViews>
    <sheetView tabSelected="1" workbookViewId="0">
      <selection activeCell="M24" sqref="M24"/>
    </sheetView>
  </sheetViews>
  <sheetFormatPr defaultRowHeight="14.4"/>
  <cols>
    <col min="1" max="1" width="32.6640625" bestFit="1" customWidth="1"/>
    <col min="2" max="2" width="9.21875" customWidth="1"/>
  </cols>
  <sheetData>
    <row r="1" spans="1:21">
      <c r="A1" t="s">
        <v>0</v>
      </c>
      <c r="B1">
        <v>0</v>
      </c>
    </row>
    <row r="2" spans="1:21">
      <c r="A2" t="s">
        <v>1</v>
      </c>
      <c r="B2">
        <v>210</v>
      </c>
      <c r="J2" t="s">
        <v>19</v>
      </c>
      <c r="K2">
        <v>1.8</v>
      </c>
    </row>
    <row r="3" spans="1:21">
      <c r="A3" t="s">
        <v>2</v>
      </c>
      <c r="B3">
        <v>210</v>
      </c>
    </row>
    <row r="4" spans="1:21">
      <c r="A4" t="s">
        <v>3</v>
      </c>
      <c r="B4">
        <v>30</v>
      </c>
    </row>
    <row r="5" spans="1:21">
      <c r="A5" t="s">
        <v>9</v>
      </c>
      <c r="B5">
        <v>20</v>
      </c>
      <c r="J5" t="s">
        <v>21</v>
      </c>
      <c r="K5">
        <v>1</v>
      </c>
      <c r="L5">
        <v>2</v>
      </c>
      <c r="M5">
        <v>3</v>
      </c>
      <c r="N5">
        <v>4</v>
      </c>
      <c r="O5">
        <v>5</v>
      </c>
      <c r="P5">
        <v>6</v>
      </c>
    </row>
    <row r="6" spans="1:21">
      <c r="A6" t="s">
        <v>8</v>
      </c>
      <c r="B6">
        <v>20</v>
      </c>
      <c r="C6" t="s">
        <v>10</v>
      </c>
      <c r="D6">
        <f>B6*1000/B5</f>
        <v>1000</v>
      </c>
      <c r="E6" t="s">
        <v>11</v>
      </c>
      <c r="J6" t="s">
        <v>18</v>
      </c>
      <c r="K6">
        <v>1</v>
      </c>
      <c r="L6">
        <v>1</v>
      </c>
      <c r="M6">
        <v>2</v>
      </c>
      <c r="N6">
        <v>2</v>
      </c>
      <c r="O6">
        <v>2</v>
      </c>
      <c r="P6">
        <v>2</v>
      </c>
    </row>
    <row r="7" spans="1:21">
      <c r="E7">
        <f>210/750</f>
        <v>0.28000000000000003</v>
      </c>
      <c r="J7" t="s">
        <v>20</v>
      </c>
      <c r="K7">
        <v>0.8</v>
      </c>
      <c r="L7">
        <v>1.6</v>
      </c>
      <c r="M7">
        <v>1.4</v>
      </c>
      <c r="N7">
        <v>1.2</v>
      </c>
      <c r="O7">
        <v>1</v>
      </c>
      <c r="P7">
        <v>0.8</v>
      </c>
    </row>
    <row r="8" spans="1:21">
      <c r="A8" t="s">
        <v>6</v>
      </c>
      <c r="B8">
        <f>ABS(B2-B1)*B3*B4</f>
        <v>1323000</v>
      </c>
      <c r="C8" t="s">
        <v>4</v>
      </c>
    </row>
    <row r="9" spans="1:21">
      <c r="B9">
        <f>B8/1000</f>
        <v>1323</v>
      </c>
      <c r="C9" t="s">
        <v>5</v>
      </c>
    </row>
    <row r="11" spans="1:21">
      <c r="A11" t="s">
        <v>7</v>
      </c>
      <c r="B11">
        <f>B6*1000000/B5</f>
        <v>1000000</v>
      </c>
      <c r="J11" t="s">
        <v>21</v>
      </c>
      <c r="K11">
        <v>1</v>
      </c>
      <c r="L11">
        <v>2</v>
      </c>
      <c r="M11">
        <v>3</v>
      </c>
      <c r="N11">
        <v>4</v>
      </c>
      <c r="O11">
        <v>5</v>
      </c>
      <c r="P11">
        <v>6</v>
      </c>
    </row>
    <row r="12" spans="1:21">
      <c r="J12" t="s">
        <v>18</v>
      </c>
      <c r="K12">
        <v>1</v>
      </c>
      <c r="L12">
        <v>2</v>
      </c>
      <c r="M12">
        <v>2</v>
      </c>
      <c r="N12">
        <v>2</v>
      </c>
      <c r="O12">
        <v>2</v>
      </c>
      <c r="P12">
        <v>2</v>
      </c>
      <c r="U12">
        <f>AVERAGE(K12:P12)</f>
        <v>1.8333333333333333</v>
      </c>
    </row>
    <row r="13" spans="1:21">
      <c r="A13" t="s">
        <v>12</v>
      </c>
      <c r="B13">
        <f>(ABS(B2-B1)*B3*B4)/(B6*1000000/B5)</f>
        <v>1.323</v>
      </c>
      <c r="J13" t="s">
        <v>22</v>
      </c>
      <c r="K13">
        <f>K2-K12</f>
        <v>0.8</v>
      </c>
      <c r="L13">
        <f>K13+$K2-L12</f>
        <v>0.60000000000000009</v>
      </c>
      <c r="M13">
        <f>L13+$K2-M12</f>
        <v>0.40000000000000036</v>
      </c>
      <c r="N13">
        <f t="shared" ref="N13:P13" si="0">M13+$K2-N12</f>
        <v>0.20000000000000018</v>
      </c>
      <c r="O13">
        <f t="shared" si="0"/>
        <v>0</v>
      </c>
      <c r="P13">
        <f t="shared" si="0"/>
        <v>-0.19999999999999996</v>
      </c>
    </row>
    <row r="19" spans="1:21">
      <c r="A19" t="s">
        <v>14</v>
      </c>
      <c r="B19">
        <f>B6*1000000/B5</f>
        <v>1000000</v>
      </c>
      <c r="C19" t="s">
        <v>16</v>
      </c>
    </row>
    <row r="20" spans="1:21">
      <c r="A20" t="s">
        <v>15</v>
      </c>
      <c r="B20">
        <f>ABS(B2-B1)*B3*30</f>
        <v>1323000</v>
      </c>
      <c r="C20" t="s">
        <v>17</v>
      </c>
    </row>
    <row r="22" spans="1:21">
      <c r="A22" t="s">
        <v>13</v>
      </c>
      <c r="B22">
        <f>ABS(B2-B1)*B3*30/(B6*1000000/B5)</f>
        <v>1.323</v>
      </c>
      <c r="J22" t="s">
        <v>21</v>
      </c>
      <c r="K22">
        <v>0</v>
      </c>
      <c r="L22">
        <v>1</v>
      </c>
      <c r="M22">
        <v>2</v>
      </c>
      <c r="N22">
        <v>3</v>
      </c>
      <c r="O22">
        <v>4</v>
      </c>
      <c r="P22">
        <v>5</v>
      </c>
      <c r="Q22">
        <v>6</v>
      </c>
    </row>
    <row r="23" spans="1:21">
      <c r="J23" t="s">
        <v>18</v>
      </c>
      <c r="L23">
        <f>TRUNC($K2)</f>
        <v>1</v>
      </c>
      <c r="M23">
        <f>TRUNC($K2)+IF(L24&gt;0.5,1,0)</f>
        <v>2</v>
      </c>
      <c r="N23">
        <f t="shared" ref="N23:Q23" si="1">TRUNC($K2)+IF(M24&gt;0.5,1,0)</f>
        <v>1</v>
      </c>
      <c r="O23">
        <f t="shared" si="1"/>
        <v>2</v>
      </c>
      <c r="P23">
        <f t="shared" si="1"/>
        <v>1</v>
      </c>
      <c r="Q23">
        <f t="shared" si="1"/>
        <v>2</v>
      </c>
      <c r="U23">
        <f>AVERAGE(L23:Q23)</f>
        <v>1.5</v>
      </c>
    </row>
    <row r="24" spans="1:21">
      <c r="J24" t="s">
        <v>22</v>
      </c>
      <c r="K24">
        <v>0</v>
      </c>
      <c r="L24">
        <f>$K2-L23</f>
        <v>0.8</v>
      </c>
      <c r="M24">
        <f t="shared" ref="M24:Q24" si="2">$K2-M23</f>
        <v>-0.19999999999999996</v>
      </c>
      <c r="N24">
        <f t="shared" si="2"/>
        <v>0.8</v>
      </c>
      <c r="O24">
        <f t="shared" si="2"/>
        <v>-0.19999999999999996</v>
      </c>
      <c r="P24">
        <f t="shared" si="2"/>
        <v>0.8</v>
      </c>
      <c r="Q24">
        <f t="shared" si="2"/>
        <v>-0.19999999999999996</v>
      </c>
    </row>
    <row r="40" spans="22:22">
      <c r="V40">
        <f>210/16</f>
        <v>13.125</v>
      </c>
    </row>
    <row r="41" spans="22:22">
      <c r="V41">
        <f>13*16</f>
        <v>208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Otis Spunkmeyer, Inc.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Smith</dc:creator>
  <cp:lastModifiedBy>Matt Smith</cp:lastModifiedBy>
  <dcterms:created xsi:type="dcterms:W3CDTF">2017-10-10T19:19:33Z</dcterms:created>
  <dcterms:modified xsi:type="dcterms:W3CDTF">2017-10-11T14:51:39Z</dcterms:modified>
</cp:coreProperties>
</file>