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9980" windowHeight="8340" activeTab="1"/>
  </bookViews>
  <sheets>
    <sheet name="Sheet1" sheetId="1" r:id="rId1"/>
    <sheet name="Civil buildings" sheetId="2" r:id="rId2"/>
    <sheet name="Salaries for public employee" sheetId="3" r:id="rId3"/>
  </sheets>
  <calcPr calcId="125725"/>
</workbook>
</file>

<file path=xl/calcChain.xml><?xml version="1.0" encoding="utf-8"?>
<calcChain xmlns="http://schemas.openxmlformats.org/spreadsheetml/2006/main">
  <c r="G6" i="2"/>
  <c r="H6"/>
  <c r="L6" s="1"/>
  <c r="J6"/>
  <c r="K6"/>
  <c r="H2"/>
  <c r="H3"/>
  <c r="H4"/>
  <c r="H5"/>
  <c r="G3"/>
  <c r="G4"/>
  <c r="G5"/>
  <c r="G2"/>
  <c r="K3"/>
  <c r="K4"/>
  <c r="K5"/>
  <c r="K2"/>
  <c r="A2" i="3"/>
  <c r="B10" i="1"/>
  <c r="B8"/>
  <c r="B7"/>
  <c r="C2" i="3" l="1"/>
  <c r="J2" i="2" s="1"/>
  <c r="L2" s="1"/>
  <c r="B9" i="1"/>
  <c r="B11" s="1"/>
  <c r="B12" s="1"/>
  <c r="B13" s="1"/>
  <c r="D2" i="3" l="1"/>
  <c r="G2" s="1"/>
  <c r="J3" i="2"/>
  <c r="L3" s="1"/>
  <c r="J4"/>
  <c r="L4" s="1"/>
  <c r="J5"/>
  <c r="L5" s="1"/>
</calcChain>
</file>

<file path=xl/comments1.xml><?xml version="1.0" encoding="utf-8"?>
<comments xmlns="http://schemas.openxmlformats.org/spreadsheetml/2006/main">
  <authors>
    <author>Filip Janiszewski</author>
  </authors>
  <commentList>
    <comment ref="D1" authorId="0">
      <text>
        <r>
          <rPr>
            <b/>
            <sz val="8"/>
            <color indexed="81"/>
            <rFont val="Tahoma"/>
            <family val="2"/>
            <charset val="238"/>
          </rPr>
          <t>Filip Janiszewski:</t>
        </r>
        <r>
          <rPr>
            <sz val="8"/>
            <color indexed="81"/>
            <rFont val="Tahoma"/>
            <family val="2"/>
            <charset val="238"/>
          </rPr>
          <t xml:space="preserve">
This is a cost </t>
        </r>
      </text>
    </comment>
  </commentList>
</comments>
</file>

<file path=xl/sharedStrings.xml><?xml version="1.0" encoding="utf-8"?>
<sst xmlns="http://schemas.openxmlformats.org/spreadsheetml/2006/main" count="37" uniqueCount="36">
  <si>
    <t>Price:</t>
  </si>
  <si>
    <t>Gross Salary:</t>
  </si>
  <si>
    <t>Taxes:</t>
  </si>
  <si>
    <t>Calculation per units:</t>
  </si>
  <si>
    <t>Global:</t>
  </si>
  <si>
    <t>gross_salary:</t>
  </si>
  <si>
    <t>Family size:</t>
  </si>
  <si>
    <t>taxes:</t>
  </si>
  <si>
    <t>net_salary:</t>
  </si>
  <si>
    <t>apply_expense_and_cost:</t>
  </si>
  <si>
    <t>savings:</t>
  </si>
  <si>
    <t>total_fees:</t>
  </si>
  <si>
    <t>perception:</t>
  </si>
  <si>
    <t>civil_small_house</t>
  </si>
  <si>
    <t>civil_medium_house</t>
  </si>
  <si>
    <t>civil_small_appartment</t>
  </si>
  <si>
    <t>civil_medium_appartment</t>
  </si>
  <si>
    <t>Name</t>
  </si>
  <si>
    <t>Price</t>
  </si>
  <si>
    <t>Renting price</t>
  </si>
  <si>
    <t>Maintanance cost:</t>
  </si>
  <si>
    <t>Construction time:</t>
  </si>
  <si>
    <t>Max population:</t>
  </si>
  <si>
    <t>Max revenue from renting:</t>
  </si>
  <si>
    <t>Tax Level:</t>
  </si>
  <si>
    <t>Tax Income:</t>
  </si>
  <si>
    <t>Salary expenses ( max pop ):</t>
  </si>
  <si>
    <t>Income from taxation:</t>
  </si>
  <si>
    <t>Net revenue from the building:</t>
  </si>
  <si>
    <t>Food cost:</t>
  </si>
  <si>
    <t>Net Salary:</t>
  </si>
  <si>
    <t>Rent cost:</t>
  </si>
  <si>
    <t>Net:</t>
  </si>
  <si>
    <t>Revenue from food selling</t>
  </si>
  <si>
    <t xml:space="preserve"> </t>
  </si>
  <si>
    <t>Price/Population ratio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</si>
</sst>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B2" sqref="B2"/>
    </sheetView>
  </sheetViews>
  <sheetFormatPr defaultRowHeight="15"/>
  <cols>
    <col min="1" max="1" width="30.42578125" customWidth="1"/>
    <col min="2" max="2" width="16.140625" customWidth="1"/>
    <col min="5" max="5" width="14" customWidth="1"/>
    <col min="7" max="7" width="12.85546875" customWidth="1"/>
    <col min="9" max="9" width="9.140625" customWidth="1"/>
  </cols>
  <sheetData>
    <row r="1" spans="1:8">
      <c r="A1" t="s">
        <v>4</v>
      </c>
    </row>
    <row r="2" spans="1:8">
      <c r="A2" t="s">
        <v>6</v>
      </c>
      <c r="B2">
        <v>3</v>
      </c>
      <c r="C2" t="s">
        <v>0</v>
      </c>
      <c r="D2">
        <v>1000</v>
      </c>
      <c r="E2" t="s">
        <v>1</v>
      </c>
      <c r="F2">
        <v>15000</v>
      </c>
      <c r="G2" t="s">
        <v>2</v>
      </c>
      <c r="H2">
        <v>15.5</v>
      </c>
    </row>
    <row r="6" spans="1:8">
      <c r="A6" t="s">
        <v>3</v>
      </c>
    </row>
    <row r="7" spans="1:8">
      <c r="A7" t="s">
        <v>5</v>
      </c>
      <c r="B7">
        <f>F2/12*B2</f>
        <v>3750</v>
      </c>
    </row>
    <row r="8" spans="1:8">
      <c r="A8" t="s">
        <v>7</v>
      </c>
      <c r="B8">
        <f>15.5*B7/100</f>
        <v>581.25</v>
      </c>
    </row>
    <row r="9" spans="1:8">
      <c r="A9" t="s">
        <v>8</v>
      </c>
      <c r="B9">
        <f>B7-B8</f>
        <v>3168.75</v>
      </c>
    </row>
    <row r="10" spans="1:8">
      <c r="A10" t="s">
        <v>9</v>
      </c>
      <c r="B10">
        <f>D2*B2</f>
        <v>3000</v>
      </c>
    </row>
    <row r="11" spans="1:8">
      <c r="A11" t="s">
        <v>10</v>
      </c>
      <c r="B11">
        <f>B9-B10</f>
        <v>168.75</v>
      </c>
    </row>
    <row r="12" spans="1:8">
      <c r="A12" t="s">
        <v>11</v>
      </c>
      <c r="B12">
        <f>B7-B11</f>
        <v>3581.25</v>
      </c>
    </row>
    <row r="13" spans="1:8">
      <c r="A13" t="s">
        <v>12</v>
      </c>
      <c r="B13">
        <f>B12/B7</f>
        <v>0.95499999999999996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"/>
  <sheetViews>
    <sheetView tabSelected="1" topLeftCell="B1" workbookViewId="0">
      <selection activeCell="G6" sqref="G6"/>
    </sheetView>
  </sheetViews>
  <sheetFormatPr defaultRowHeight="15"/>
  <cols>
    <col min="1" max="1" width="27.85546875" customWidth="1"/>
    <col min="2" max="2" width="18.85546875" customWidth="1"/>
    <col min="3" max="3" width="17.5703125" customWidth="1"/>
    <col min="4" max="4" width="22.85546875" customWidth="1"/>
    <col min="5" max="5" width="20.140625" customWidth="1"/>
    <col min="6" max="7" width="18.85546875" customWidth="1"/>
    <col min="8" max="8" width="23.28515625" customWidth="1"/>
    <col min="9" max="9" width="28" customWidth="1"/>
    <col min="10" max="11" width="25.85546875" customWidth="1"/>
    <col min="12" max="12" width="29.85546875" customWidth="1"/>
    <col min="13" max="13" width="13.42578125" customWidth="1"/>
  </cols>
  <sheetData>
    <row r="1" spans="1:12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35</v>
      </c>
      <c r="H1" t="s">
        <v>23</v>
      </c>
      <c r="I1" t="s">
        <v>26</v>
      </c>
      <c r="J1" t="s">
        <v>27</v>
      </c>
      <c r="K1" t="s">
        <v>33</v>
      </c>
      <c r="L1" t="s">
        <v>28</v>
      </c>
    </row>
    <row r="2" spans="1:12">
      <c r="A2" t="s">
        <v>13</v>
      </c>
      <c r="B2" s="1">
        <v>350000</v>
      </c>
      <c r="C2" s="1">
        <v>650</v>
      </c>
      <c r="D2" s="1">
        <v>3000</v>
      </c>
      <c r="E2" s="1">
        <v>20</v>
      </c>
      <c r="F2" s="3">
        <v>7</v>
      </c>
      <c r="G2" s="1">
        <f>B2/F2</f>
        <v>50000</v>
      </c>
      <c r="H2" s="1">
        <f>(C2*F2-D2)</f>
        <v>1550</v>
      </c>
      <c r="I2" s="1">
        <v>0</v>
      </c>
      <c r="J2" s="1">
        <f>F2*'Salaries for public employee'!$C$2</f>
        <v>2161.25</v>
      </c>
      <c r="K2" s="1">
        <f>'Salaries for public employee'!$E$2*F2</f>
        <v>3500</v>
      </c>
      <c r="L2" s="1">
        <f>H2-I2+J2+K2</f>
        <v>7211.25</v>
      </c>
    </row>
    <row r="3" spans="1:12">
      <c r="A3" t="s">
        <v>14</v>
      </c>
      <c r="B3" s="1">
        <v>1350000</v>
      </c>
      <c r="C3" s="1">
        <v>700</v>
      </c>
      <c r="D3" s="1">
        <v>7500</v>
      </c>
      <c r="E3" s="1">
        <v>35</v>
      </c>
      <c r="F3" s="3">
        <v>20</v>
      </c>
      <c r="G3" s="1">
        <f>B3/F3</f>
        <v>67500</v>
      </c>
      <c r="H3" s="1">
        <f>(C3*F3-D3)</f>
        <v>6500</v>
      </c>
      <c r="I3" s="1">
        <v>0</v>
      </c>
      <c r="J3" s="1">
        <f>F3*'Salaries for public employee'!$C$2</f>
        <v>6175</v>
      </c>
      <c r="K3" s="1">
        <f>'Salaries for public employee'!$E$2*F3</f>
        <v>10000</v>
      </c>
      <c r="L3" s="1">
        <f>H3-I3+J3+K3</f>
        <v>22675</v>
      </c>
    </row>
    <row r="4" spans="1:12">
      <c r="A4" t="s">
        <v>15</v>
      </c>
      <c r="B4" s="1">
        <v>14000000</v>
      </c>
      <c r="C4" s="1">
        <v>720</v>
      </c>
      <c r="D4" s="1">
        <v>200000</v>
      </c>
      <c r="E4" s="1">
        <v>110</v>
      </c>
      <c r="F4" s="3">
        <v>300</v>
      </c>
      <c r="G4" s="1">
        <f>B4/F4</f>
        <v>46666.666666666664</v>
      </c>
      <c r="H4" s="1">
        <f>(C4*F4-D4)</f>
        <v>16000</v>
      </c>
      <c r="I4" s="1">
        <v>0</v>
      </c>
      <c r="J4" s="1">
        <f>F4*'Salaries for public employee'!$C$2</f>
        <v>92625</v>
      </c>
      <c r="K4" s="1">
        <f>'Salaries for public employee'!$E$2*F4</f>
        <v>150000</v>
      </c>
      <c r="L4" s="1">
        <f>H4-I4+J4+K4</f>
        <v>258625</v>
      </c>
    </row>
    <row r="5" spans="1:12">
      <c r="A5" t="s">
        <v>16</v>
      </c>
      <c r="B5" s="1">
        <v>32000000</v>
      </c>
      <c r="C5" s="1">
        <v>550</v>
      </c>
      <c r="D5" s="1">
        <v>500000</v>
      </c>
      <c r="E5" s="1">
        <v>180</v>
      </c>
      <c r="F5" s="3">
        <v>800</v>
      </c>
      <c r="G5" s="1">
        <f>B5/F5</f>
        <v>40000</v>
      </c>
      <c r="H5" s="1">
        <f>(C5*F5-D5)</f>
        <v>-60000</v>
      </c>
      <c r="I5" s="1">
        <v>0</v>
      </c>
      <c r="J5" s="1">
        <f>F5*'Salaries for public employee'!$C$2</f>
        <v>247000</v>
      </c>
      <c r="K5" s="1">
        <f>'Salaries for public employee'!$E$2*F5</f>
        <v>400000</v>
      </c>
      <c r="L5" s="1">
        <f>H5-I5+J5+K5</f>
        <v>587000</v>
      </c>
    </row>
    <row r="6" spans="1:12">
      <c r="B6" s="1">
        <v>25000000</v>
      </c>
      <c r="C6" s="1">
        <v>0</v>
      </c>
      <c r="D6" s="1">
        <v>3500000</v>
      </c>
      <c r="E6" s="1">
        <v>180</v>
      </c>
      <c r="F6" s="3">
        <v>600</v>
      </c>
      <c r="G6" s="1">
        <f>B6/F6</f>
        <v>41666.666666666664</v>
      </c>
      <c r="H6" s="1">
        <f>(C6*F6-D6)</f>
        <v>-3500000</v>
      </c>
      <c r="I6" s="1">
        <v>0</v>
      </c>
      <c r="J6" s="1">
        <f>F6*'Salaries for public employee'!$C$2</f>
        <v>185250</v>
      </c>
      <c r="K6" s="1">
        <f>'Salaries for public employee'!$E$2*F6</f>
        <v>300000</v>
      </c>
      <c r="L6" s="1">
        <f>H6-I6+J6+K6</f>
        <v>-3014750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B46" sqref="B46"/>
    </sheetView>
  </sheetViews>
  <sheetFormatPr defaultRowHeight="15"/>
  <cols>
    <col min="1" max="1" width="20.7109375" customWidth="1"/>
    <col min="2" max="2" width="19.42578125" customWidth="1"/>
    <col min="3" max="4" width="18.85546875" customWidth="1"/>
    <col min="5" max="5" width="22.7109375" customWidth="1"/>
    <col min="6" max="6" width="24.28515625" customWidth="1"/>
    <col min="7" max="7" width="15.7109375" customWidth="1"/>
  </cols>
  <sheetData>
    <row r="1" spans="1:7">
      <c r="A1" t="s">
        <v>1</v>
      </c>
      <c r="B1" t="s">
        <v>24</v>
      </c>
      <c r="C1" t="s">
        <v>25</v>
      </c>
      <c r="D1" t="s">
        <v>30</v>
      </c>
      <c r="E1" t="s">
        <v>29</v>
      </c>
      <c r="F1" t="s">
        <v>31</v>
      </c>
      <c r="G1" t="s">
        <v>32</v>
      </c>
    </row>
    <row r="2" spans="1:7">
      <c r="A2" s="1">
        <f>19000/12</f>
        <v>1583.3333333333333</v>
      </c>
      <c r="B2" s="2">
        <v>0.19500000000000001</v>
      </c>
      <c r="C2" s="1">
        <f>A2*B2</f>
        <v>308.75</v>
      </c>
      <c r="D2" s="1">
        <f>A2-C2</f>
        <v>1274.5833333333333</v>
      </c>
      <c r="E2" s="1">
        <v>500</v>
      </c>
      <c r="F2" s="1">
        <v>720</v>
      </c>
      <c r="G2" s="1">
        <f>D2-E2-F2</f>
        <v>54.583333333333258</v>
      </c>
    </row>
    <row r="3" spans="1:7">
      <c r="B3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Civil buildings</vt:lpstr>
      <vt:lpstr>Salaries for public employee</vt:lpstr>
    </vt:vector>
  </TitlesOfParts>
  <Company>Nokia Siemens Networks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Janiszewski</dc:creator>
  <cp:lastModifiedBy>Filip Janiszewski</cp:lastModifiedBy>
  <dcterms:created xsi:type="dcterms:W3CDTF">2013-01-25T19:00:24Z</dcterms:created>
  <dcterms:modified xsi:type="dcterms:W3CDTF">2013-02-02T19:22:04Z</dcterms:modified>
</cp:coreProperties>
</file>