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bbf984f276bb2d/Documentos/GitHub/sustainmod/GAMS/data/markets/"/>
    </mc:Choice>
  </mc:AlternateContent>
  <xr:revisionPtr revIDLastSave="214" documentId="8_{983C5DE7-9830-4CDF-B62B-F34505E6E229}" xr6:coauthVersionLast="47" xr6:coauthVersionMax="47" xr10:uidLastSave="{E19D08B3-BC31-43CD-9029-43A76BDD8DD5}"/>
  <bookViews>
    <workbookView xWindow="-120" yWindow="-120" windowWidth="38640" windowHeight="21120" tabRatio="608" xr2:uid="{00000000-000D-0000-FFFF-FFFF00000000}"/>
  </bookViews>
  <sheets>
    <sheet name="IndexDat" sheetId="5" r:id="rId1"/>
    <sheet name="index" sheetId="7" r:id="rId2"/>
    <sheet name="AllNom" sheetId="1" r:id="rId3"/>
    <sheet name="AllReal" sheetId="20" r:id="rId4"/>
    <sheet name="AllReal2010" sheetId="9" r:id="rId5"/>
    <sheet name="AllReal2011" sheetId="10" r:id="rId6"/>
    <sheet name="AllReal2012" sheetId="11" r:id="rId7"/>
    <sheet name="AllReal2013" sheetId="12" r:id="rId8"/>
    <sheet name="AllReal2014" sheetId="13" r:id="rId9"/>
    <sheet name="AllReal2015" sheetId="14" r:id="rId10"/>
    <sheet name="AllReal2016" sheetId="15" r:id="rId11"/>
    <sheet name="AllReal2017" sheetId="16" r:id="rId12"/>
    <sheet name="AllReal2018" sheetId="17" r:id="rId13"/>
    <sheet name="AllReal2019" sheetId="18" r:id="rId14"/>
    <sheet name="AllReal2020" sheetId="19" r:id="rId15"/>
    <sheet name="ipc" sheetId="8" r:id="rId16"/>
    <sheet name="AllNominal" sheetId="6" r:id="rId17"/>
    <sheet name="Crops(ODEPA$ton)" sheetId="3" r:id="rId18"/>
    <sheet name="Fruits(ODEPA$ton)" sheetId="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20" l="1"/>
  <c r="I9" i="20"/>
  <c r="J9" i="20"/>
  <c r="K9" i="20"/>
  <c r="L9" i="20"/>
  <c r="M9" i="20"/>
  <c r="N9" i="20"/>
  <c r="O9" i="20"/>
  <c r="R4" i="20"/>
  <c r="R5" i="20"/>
  <c r="R6" i="20"/>
  <c r="R7" i="20"/>
  <c r="R8" i="20"/>
  <c r="R9" i="20"/>
  <c r="R10" i="20"/>
  <c r="R12" i="20"/>
  <c r="R14" i="20"/>
  <c r="R15" i="20"/>
  <c r="R16" i="20"/>
  <c r="R17" i="20"/>
  <c r="R19" i="20"/>
  <c r="R20" i="20"/>
  <c r="R21" i="20"/>
  <c r="R22" i="20"/>
  <c r="R23" i="20"/>
  <c r="R24" i="20"/>
  <c r="R25" i="20"/>
  <c r="R26" i="20"/>
  <c r="R27" i="20"/>
  <c r="R30" i="20"/>
  <c r="R31" i="20"/>
  <c r="R32" i="20"/>
  <c r="R33" i="20"/>
  <c r="R34" i="20"/>
  <c r="R35" i="20"/>
  <c r="R36" i="20"/>
  <c r="R37" i="20"/>
  <c r="R38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3" i="20"/>
  <c r="F7" i="1"/>
  <c r="F6" i="1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R28" i="20" s="1"/>
  <c r="P28" i="20"/>
  <c r="Q28" i="20"/>
  <c r="C29" i="20"/>
  <c r="D29" i="20"/>
  <c r="E29" i="20"/>
  <c r="F29" i="20"/>
  <c r="G29" i="20"/>
  <c r="H29" i="20"/>
  <c r="R29" i="20" s="1"/>
  <c r="I29" i="20"/>
  <c r="J29" i="20"/>
  <c r="K29" i="20"/>
  <c r="L29" i="20"/>
  <c r="M29" i="20"/>
  <c r="N29" i="20"/>
  <c r="O29" i="20"/>
  <c r="P29" i="20"/>
  <c r="Q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C33" i="20"/>
  <c r="D33" i="20"/>
  <c r="E33" i="20"/>
  <c r="F33" i="20"/>
  <c r="G33" i="20"/>
  <c r="I33" i="20"/>
  <c r="J33" i="20"/>
  <c r="K33" i="20"/>
  <c r="L33" i="20"/>
  <c r="M33" i="20"/>
  <c r="N33" i="20"/>
  <c r="O33" i="20"/>
  <c r="P33" i="20"/>
  <c r="Q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C39" i="20"/>
  <c r="D39" i="20"/>
  <c r="E39" i="20"/>
  <c r="F39" i="20"/>
  <c r="G39" i="20"/>
  <c r="H39" i="20"/>
  <c r="I39" i="20"/>
  <c r="J39" i="20"/>
  <c r="K39" i="20"/>
  <c r="L39" i="20"/>
  <c r="R39" i="20" s="1"/>
  <c r="M39" i="20"/>
  <c r="N39" i="20"/>
  <c r="O39" i="20"/>
  <c r="P39" i="20"/>
  <c r="Q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R13" i="20" s="1"/>
  <c r="P13" i="20"/>
  <c r="Q13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R11" i="20" s="1"/>
  <c r="P11" i="20"/>
  <c r="Q11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C9" i="20"/>
  <c r="D9" i="20"/>
  <c r="E9" i="20"/>
  <c r="F9" i="20"/>
  <c r="G9" i="20"/>
  <c r="H9" i="20"/>
  <c r="P9" i="20"/>
  <c r="Q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C6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25" i="20"/>
  <c r="B26" i="20"/>
  <c r="B27" i="20"/>
  <c r="B28" i="20"/>
  <c r="B24" i="20"/>
  <c r="B23" i="20"/>
  <c r="B22" i="20"/>
  <c r="B21" i="20"/>
  <c r="B20" i="20"/>
  <c r="B19" i="20"/>
  <c r="B18" i="20"/>
  <c r="R18" i="20" s="1"/>
  <c r="B17" i="20"/>
  <c r="B16" i="20"/>
  <c r="B15" i="20"/>
  <c r="B14" i="20"/>
  <c r="B13" i="20"/>
  <c r="B12" i="20"/>
  <c r="B11" i="20"/>
  <c r="B10" i="20"/>
  <c r="B9" i="20"/>
  <c r="B8" i="20"/>
  <c r="B7" i="20"/>
  <c r="B6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B5" i="20"/>
  <c r="D5" i="1"/>
  <c r="E5" i="1"/>
  <c r="F5" i="1"/>
  <c r="G5" i="1"/>
  <c r="H5" i="1"/>
  <c r="I5" i="1"/>
  <c r="J5" i="1"/>
  <c r="K5" i="1"/>
  <c r="L5" i="1"/>
  <c r="C5" i="1"/>
  <c r="G4" i="1"/>
  <c r="H4" i="1"/>
  <c r="I4" i="1"/>
  <c r="J4" i="1"/>
  <c r="K4" i="1"/>
  <c r="L4" i="1"/>
  <c r="F4" i="1"/>
  <c r="F4" i="20" s="1"/>
  <c r="G4" i="20"/>
  <c r="H4" i="20"/>
  <c r="F3" i="1"/>
  <c r="F3" i="20" s="1"/>
  <c r="C4" i="20"/>
  <c r="D4" i="20"/>
  <c r="E4" i="20"/>
  <c r="M4" i="20"/>
  <c r="N4" i="20"/>
  <c r="O4" i="20"/>
  <c r="P4" i="20"/>
  <c r="Q4" i="20"/>
  <c r="B4" i="20"/>
  <c r="P3" i="20"/>
  <c r="Q3" i="20"/>
  <c r="D3" i="20"/>
  <c r="E3" i="20"/>
  <c r="G3" i="20"/>
  <c r="H3" i="20"/>
  <c r="I3" i="20"/>
  <c r="J3" i="20"/>
  <c r="K3" i="20"/>
  <c r="L3" i="20"/>
  <c r="M3" i="20"/>
  <c r="N3" i="20"/>
  <c r="O3" i="20"/>
  <c r="C3" i="20"/>
  <c r="B3" i="20"/>
  <c r="I4" i="20" l="1"/>
  <c r="L8" i="8"/>
  <c r="B22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Q9" i="6"/>
  <c r="S9" i="6" s="1"/>
  <c r="R9" i="6"/>
  <c r="T9" i="6" s="1"/>
  <c r="P9" i="6"/>
  <c r="P6" i="6"/>
  <c r="Q5" i="6"/>
  <c r="R5" i="6" s="1"/>
  <c r="P5" i="6"/>
  <c r="Z3" i="6"/>
  <c r="A16" i="3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6" i="4"/>
  <c r="A17" i="4"/>
  <c r="A18" i="4"/>
  <c r="A19" i="4" s="1"/>
  <c r="A20" i="4" s="1"/>
  <c r="A21" i="4" s="1"/>
  <c r="A22" i="4" s="1"/>
  <c r="A23" i="4" s="1"/>
  <c r="A24" i="4" s="1"/>
  <c r="A25" i="4" s="1"/>
  <c r="A3" i="4"/>
  <c r="A4" i="4"/>
  <c r="A5" i="4"/>
  <c r="A6" i="4"/>
  <c r="A7" i="4" s="1"/>
  <c r="A8" i="4" s="1"/>
  <c r="A9" i="4" s="1"/>
  <c r="A10" i="4" s="1"/>
  <c r="A11" i="4" s="1"/>
  <c r="A12" i="4" s="1"/>
  <c r="J4" i="20" l="1"/>
  <c r="U9" i="6"/>
  <c r="V9" i="6" s="1"/>
  <c r="S5" i="6"/>
  <c r="T5" i="6" s="1"/>
  <c r="K4" i="20" l="1"/>
  <c r="L4" i="20"/>
  <c r="V5" i="6"/>
  <c r="U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tc={FF612F73-40FE-41B6-8929-F5D31DD5224F}</author>
  </authors>
  <commentList>
    <comment ref="I9" authorId="0" shapeId="0" xr:uid="{FF612F73-40FE-41B6-8929-F5D31DD522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https://radiomitre.cienradios.com/mitre-y-el-campo/el-precio-de-exportacion-de-la-arveja-argentina-se-mantiene-firme-en-590-ustonelada/
Respuesta:
    http://momentodecampo.com.ar/detalle.php?id=3999&amp;origen=index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tc={F70E7D4A-4E08-49C4-B3B2-9C35C6596EAE}</author>
  </authors>
  <commentList>
    <comment ref="P5" authorId="0" shapeId="0" xr:uid="{F70E7D4A-4E08-49C4-B3B2-9C35C6596E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amarillo datos no encontrados en FAO. Se reemplazan por datos promedio últimos 2 años</t>
      </text>
    </comment>
  </commentList>
</comments>
</file>

<file path=xl/sharedStrings.xml><?xml version="1.0" encoding="utf-8"?>
<sst xmlns="http://schemas.openxmlformats.org/spreadsheetml/2006/main" count="445" uniqueCount="111">
  <si>
    <t>Real_Price</t>
    <phoneticPr fontId="1" type="noConversion"/>
  </si>
  <si>
    <t>$ton(Dic 2007)</t>
    <phoneticPr fontId="1" type="noConversion"/>
  </si>
  <si>
    <t>Nominal</t>
    <phoneticPr fontId="1" type="noConversion"/>
  </si>
  <si>
    <t>Real</t>
    <phoneticPr fontId="1" type="noConversion"/>
  </si>
  <si>
    <t>$tonDic 2007</t>
    <phoneticPr fontId="1" type="noConversion"/>
  </si>
  <si>
    <t>nominal</t>
    <phoneticPr fontId="1" type="noConversion"/>
  </si>
  <si>
    <t>Year</t>
  </si>
  <si>
    <t>index</t>
    <phoneticPr fontId="1" type="noConversion"/>
  </si>
  <si>
    <t>Dim</t>
  </si>
  <si>
    <t>Rdim</t>
  </si>
  <si>
    <t>Values</t>
  </si>
  <si>
    <t>par</t>
    <phoneticPr fontId="1" type="noConversion"/>
  </si>
  <si>
    <t>t_outputPriceReal</t>
    <phoneticPr fontId="1" type="noConversion"/>
  </si>
  <si>
    <t>AllNominal!A2</t>
    <phoneticPr fontId="1" type="noConversion"/>
  </si>
  <si>
    <t>t_outputPriceNom</t>
    <phoneticPr fontId="1" type="noConversion"/>
  </si>
  <si>
    <t>Average</t>
    <phoneticPr fontId="1" type="noConversion"/>
  </si>
  <si>
    <t>Arroz</t>
  </si>
  <si>
    <t>Avena</t>
  </si>
  <si>
    <t>Maiz</t>
  </si>
  <si>
    <t>Trigo</t>
  </si>
  <si>
    <t>Papa</t>
  </si>
  <si>
    <t>Poroto</t>
  </si>
  <si>
    <t>Remolacha</t>
  </si>
  <si>
    <t>Manzano rojo</t>
  </si>
  <si>
    <t>Manzano verde</t>
  </si>
  <si>
    <t>Cerezo</t>
  </si>
  <si>
    <t>Naranjo</t>
  </si>
  <si>
    <t>Palto</t>
  </si>
  <si>
    <t>Peral</t>
  </si>
  <si>
    <t>Ciruelo europeo</t>
  </si>
  <si>
    <t>Ciruelo japones</t>
  </si>
  <si>
    <t>Nogal</t>
  </si>
  <si>
    <t>Olivo</t>
  </si>
  <si>
    <t>Pera asiatica</t>
  </si>
  <si>
    <t>Uva de mesa</t>
  </si>
  <si>
    <t>Durazno consumo fresco</t>
  </si>
  <si>
    <t>Pera asiática</t>
  </si>
  <si>
    <t>Vid de mesa</t>
  </si>
  <si>
    <t>Duraznero consumo fresco</t>
  </si>
  <si>
    <t>Dic Acum</t>
  </si>
  <si>
    <t>Valor en puntos</t>
  </si>
  <si>
    <t>base anual 2008</t>
  </si>
  <si>
    <t>Trigo nominal</t>
  </si>
  <si>
    <t>Trigo real</t>
  </si>
  <si>
    <t>año base 2008</t>
  </si>
  <si>
    <t>AllReal!A2</t>
  </si>
  <si>
    <t>arroz</t>
  </si>
  <si>
    <t>avena_c</t>
  </si>
  <si>
    <t>cebada_c</t>
  </si>
  <si>
    <t>maiz_c</t>
  </si>
  <si>
    <t>trigo</t>
  </si>
  <si>
    <t>alfalfa</t>
  </si>
  <si>
    <t>arveja_forrajera</t>
  </si>
  <si>
    <t>avena_f</t>
  </si>
  <si>
    <t>ballica</t>
  </si>
  <si>
    <t>cebada_f</t>
  </si>
  <si>
    <t>festuca</t>
  </si>
  <si>
    <t>maiz_f</t>
  </si>
  <si>
    <t>trebol</t>
  </si>
  <si>
    <t>almendro</t>
  </si>
  <si>
    <t>avellano_europeo</t>
  </si>
  <si>
    <t>castaño</t>
  </si>
  <si>
    <t>cerezo</t>
  </si>
  <si>
    <t>ciruelo</t>
  </si>
  <si>
    <t>damasco</t>
  </si>
  <si>
    <t>duraznero</t>
  </si>
  <si>
    <t>kiwi</t>
  </si>
  <si>
    <t>limonero</t>
  </si>
  <si>
    <t>mandarina</t>
  </si>
  <si>
    <t>manzana</t>
  </si>
  <si>
    <t>naranjo</t>
  </si>
  <si>
    <t>nogal</t>
  </si>
  <si>
    <t>olivo</t>
  </si>
  <si>
    <t>palto</t>
  </si>
  <si>
    <t>pera</t>
  </si>
  <si>
    <t>uva_de_mesa</t>
  </si>
  <si>
    <t>acelga</t>
  </si>
  <si>
    <t>aji</t>
  </si>
  <si>
    <t>ajo</t>
  </si>
  <si>
    <t>alcachofa</t>
  </si>
  <si>
    <t>apio</t>
  </si>
  <si>
    <t>arveja_verde</t>
  </si>
  <si>
    <t>betarraga</t>
  </si>
  <si>
    <t>brocoli</t>
  </si>
  <si>
    <t>cebolla</t>
  </si>
  <si>
    <t>choclo</t>
  </si>
  <si>
    <t>cilantro</t>
  </si>
  <si>
    <t>coliflor</t>
  </si>
  <si>
    <t>esparrago</t>
  </si>
  <si>
    <t>espinaca</t>
  </si>
  <si>
    <t>haba</t>
  </si>
  <si>
    <t>lechuga</t>
  </si>
  <si>
    <t>melon</t>
  </si>
  <si>
    <t>pepino</t>
  </si>
  <si>
    <t>pimiento</t>
  </si>
  <si>
    <t>poroto_h</t>
  </si>
  <si>
    <t>poroto_verde</t>
  </si>
  <si>
    <t>repollo</t>
  </si>
  <si>
    <t>sandia</t>
  </si>
  <si>
    <t>tomate_h</t>
  </si>
  <si>
    <t>zanahoria</t>
  </si>
  <si>
    <t>zapallo</t>
  </si>
  <si>
    <t>zapallo_italiano</t>
  </si>
  <si>
    <t>remolacha</t>
  </si>
  <si>
    <t>tomate_i</t>
  </si>
  <si>
    <t>arveja_grano_seco</t>
  </si>
  <si>
    <t>garbanzo</t>
  </si>
  <si>
    <t>lenteja</t>
  </si>
  <si>
    <t>papa</t>
  </si>
  <si>
    <t>poroto_l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</si>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</sst>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##"/>
    <numFmt numFmtId="165" formatCode="########0.00"/>
  </numFmts>
  <fonts count="4" x14ac:knownFonts="1">
    <font>
      <sz val="10"/>
      <name val="Verdana"/>
    </font>
    <font>
      <sz val="8"/>
      <name val="Verdana"/>
    </font>
    <font>
      <sz val="10"/>
      <name val="Arial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co Fernández" id="{1E5C03C5-3FC7-4D8E-9224-B574ED488F4F}" userId="ffbbf984f276bb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4-05-09T16:58:43.29" personId="{1E5C03C5-3FC7-4D8E-9224-B574ED488F4F}" id="{FF612F73-40FE-41B6-8929-F5D31DD5224F}">
    <text>https://radiomitre.cienradios.com/mitre-y-el-campo/el-precio-de-exportacion-de-la-arveja-argentina-se-mantiene-firme-en-590-ustonelada/</text>
    <extLst>
      <x:ext xmlns:xltc2="http://schemas.microsoft.com/office/spreadsheetml/2020/threadedcomments2" uri="{F7C98A9C-CBB3-438F-8F68-D28B6AF4A901}">
        <xltc2:checksum>2905976580</xltc2:checksum>
        <xltc2:hyperlink startIndex="0" length="135" url="https://radiomitre.cienradios.com/mitre-y-el-campo/el-precio-de-exportacion-de-la-arveja-argentina-se-mantiene-firme-en-590-ustonelada/"/>
      </x:ext>
    </extLst>
  </threadedComment>
  <threadedComment ref="I9" dT="2024-05-09T17:00:19.14" personId="{1E5C03C5-3FC7-4D8E-9224-B574ED488F4F}" id="{D39DC695-FD1A-45C6-90CD-A680126D5244}" parentId="{FF612F73-40FE-41B6-8929-F5D31DD5224F}">
    <text>http://momentodecampo.com.ar/detalle.php?id=3999&amp;origen=index</text>
    <extLst>
      <x:ext xmlns:xltc2="http://schemas.microsoft.com/office/spreadsheetml/2020/threadedcomments2" uri="{F7C98A9C-CBB3-438F-8F68-D28B6AF4A901}">
        <xltc2:checksum>129050206</xltc2:checksum>
        <xltc2:hyperlink startIndex="0" length="61" url="http://momentodecampo.com.ar/detalle.php?id=3999&amp;origen=index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5" dT="2022-04-24T03:12:27.86" personId="{1E5C03C5-3FC7-4D8E-9224-B574ED488F4F}" id="{F70E7D4A-4E08-49C4-B3B2-9C35C6596EAE}">
    <text>en amarillo datos no encontrados en FAO. Se reemplazan por datos promedio últimos 2 años</text>
  </threadedComment>
</ThreadedComment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22" sqref="D22"/>
    </sheetView>
  </sheetViews>
  <sheetFormatPr baseColWidth="10" defaultRowHeight="12.75" x14ac:dyDescent="0.2"/>
  <cols>
    <col min="2" max="2" width="20.625" bestFit="1" customWidth="1"/>
    <col min="3" max="3" width="12.875" bestFit="1" customWidth="1"/>
  </cols>
  <sheetData>
    <row r="1" spans="1:6" x14ac:dyDescent="0.2">
      <c r="A1" t="s">
        <v>7</v>
      </c>
    </row>
    <row r="3" spans="1:6" x14ac:dyDescent="0.2">
      <c r="D3" s="4" t="s">
        <v>8</v>
      </c>
      <c r="E3" s="4" t="s">
        <v>9</v>
      </c>
      <c r="F3" s="5" t="s">
        <v>10</v>
      </c>
    </row>
    <row r="4" spans="1:6" x14ac:dyDescent="0.2">
      <c r="A4" t="s">
        <v>11</v>
      </c>
      <c r="B4" t="s">
        <v>12</v>
      </c>
      <c r="C4" s="6" t="s">
        <v>45</v>
      </c>
      <c r="D4">
        <v>2</v>
      </c>
      <c r="E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3A7F-2F9B-41F8-8A61-7383C658054A}">
  <dimension ref="A2:B22"/>
  <sheetViews>
    <sheetView workbookViewId="0">
      <selection activeCell="D29" sqref="D29"/>
    </sheetView>
  </sheetViews>
  <sheetFormatPr baseColWidth="10" defaultRowHeight="12.75" x14ac:dyDescent="0.2"/>
  <sheetData>
    <row r="2" spans="1:2" x14ac:dyDescent="0.2">
      <c r="A2" t="s">
        <v>6</v>
      </c>
      <c r="B2">
        <v>2015</v>
      </c>
    </row>
    <row r="3" spans="1:2" x14ac:dyDescent="0.2">
      <c r="A3" t="s">
        <v>19</v>
      </c>
      <c r="B3" s="1">
        <v>275736.56818181818</v>
      </c>
    </row>
    <row r="4" spans="1:2" x14ac:dyDescent="0.2">
      <c r="A4" t="s">
        <v>18</v>
      </c>
      <c r="B4" s="1">
        <v>215428.52272727271</v>
      </c>
    </row>
    <row r="5" spans="1:2" x14ac:dyDescent="0.2">
      <c r="A5" t="s">
        <v>17</v>
      </c>
      <c r="B5" s="1">
        <v>202031.65980113635</v>
      </c>
    </row>
    <row r="6" spans="1:2" x14ac:dyDescent="0.2">
      <c r="A6" t="s">
        <v>16</v>
      </c>
      <c r="B6" s="1">
        <v>325275.20454545453</v>
      </c>
    </row>
    <row r="7" spans="1:2" x14ac:dyDescent="0.2">
      <c r="A7" t="s">
        <v>20</v>
      </c>
      <c r="B7" s="1">
        <v>542025.29545454541</v>
      </c>
    </row>
    <row r="8" spans="1:2" x14ac:dyDescent="0.2">
      <c r="A8" t="s">
        <v>21</v>
      </c>
      <c r="B8" s="1">
        <v>2006053.3636363635</v>
      </c>
    </row>
    <row r="9" spans="1:2" x14ac:dyDescent="0.2">
      <c r="A9" t="s">
        <v>22</v>
      </c>
      <c r="B9" s="1">
        <v>28787.625710227272</v>
      </c>
    </row>
    <row r="10" spans="1:2" x14ac:dyDescent="0.2">
      <c r="A10" s="10" t="s">
        <v>23</v>
      </c>
      <c r="B10" s="1">
        <v>636858.70454545447</v>
      </c>
    </row>
    <row r="11" spans="1:2" x14ac:dyDescent="0.2">
      <c r="A11" s="10" t="s">
        <v>24</v>
      </c>
      <c r="B11" s="1">
        <v>636858.70454545447</v>
      </c>
    </row>
    <row r="12" spans="1:2" x14ac:dyDescent="0.2">
      <c r="A12" t="s">
        <v>25</v>
      </c>
      <c r="B12" s="1">
        <v>2441012.2727272725</v>
      </c>
    </row>
    <row r="13" spans="1:2" x14ac:dyDescent="0.2">
      <c r="A13" t="s">
        <v>37</v>
      </c>
      <c r="B13" s="1">
        <v>1435960.4772727273</v>
      </c>
    </row>
    <row r="14" spans="1:2" x14ac:dyDescent="0.2">
      <c r="A14" t="s">
        <v>26</v>
      </c>
      <c r="B14" s="1">
        <v>548729.95454545447</v>
      </c>
    </row>
    <row r="15" spans="1:2" x14ac:dyDescent="0.2">
      <c r="A15" s="10" t="s">
        <v>38</v>
      </c>
      <c r="B15" s="1">
        <v>1128341.6818181816</v>
      </c>
    </row>
    <row r="16" spans="1:2" x14ac:dyDescent="0.2">
      <c r="A16" t="s">
        <v>27</v>
      </c>
      <c r="B16" s="1">
        <v>2582691.1590909087</v>
      </c>
    </row>
    <row r="17" spans="1:2" x14ac:dyDescent="0.2">
      <c r="A17" s="10" t="s">
        <v>28</v>
      </c>
      <c r="B17" s="1">
        <v>667162.79545454541</v>
      </c>
    </row>
    <row r="18" spans="1:2" x14ac:dyDescent="0.2">
      <c r="A18" s="10" t="s">
        <v>33</v>
      </c>
      <c r="B18" s="1">
        <v>667162.79545454541</v>
      </c>
    </row>
    <row r="19" spans="1:2" x14ac:dyDescent="0.2">
      <c r="A19" s="10" t="s">
        <v>29</v>
      </c>
      <c r="B19" s="1">
        <v>659488.34090909082</v>
      </c>
    </row>
    <row r="20" spans="1:2" x14ac:dyDescent="0.2">
      <c r="A20" s="10" t="s">
        <v>30</v>
      </c>
      <c r="B20" s="1">
        <v>659488.34090909082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600000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7CDB-640A-41E3-A4E8-767225FBE66C}">
  <dimension ref="A2:B22"/>
  <sheetViews>
    <sheetView workbookViewId="0">
      <selection activeCell="B24" sqref="B24"/>
    </sheetView>
  </sheetViews>
  <sheetFormatPr baseColWidth="10" defaultRowHeight="12.75" x14ac:dyDescent="0.2"/>
  <sheetData>
    <row r="2" spans="1:2" x14ac:dyDescent="0.2">
      <c r="A2" t="s">
        <v>6</v>
      </c>
      <c r="B2">
        <v>2016</v>
      </c>
    </row>
    <row r="3" spans="1:2" x14ac:dyDescent="0.2">
      <c r="A3" t="s">
        <v>19</v>
      </c>
      <c r="B3" s="1">
        <v>366567.74074074067</v>
      </c>
    </row>
    <row r="4" spans="1:2" x14ac:dyDescent="0.2">
      <c r="A4" t="s">
        <v>18</v>
      </c>
      <c r="B4" s="1">
        <v>339261.66666666663</v>
      </c>
    </row>
    <row r="5" spans="1:2" x14ac:dyDescent="0.2">
      <c r="A5" t="s">
        <v>17</v>
      </c>
      <c r="B5" s="1">
        <v>330113.5549768518</v>
      </c>
    </row>
    <row r="6" spans="1:2" x14ac:dyDescent="0.2">
      <c r="A6" t="s">
        <v>16</v>
      </c>
      <c r="B6" s="1">
        <v>487115.22222222219</v>
      </c>
    </row>
    <row r="7" spans="1:2" x14ac:dyDescent="0.2">
      <c r="A7" t="s">
        <v>20</v>
      </c>
      <c r="B7" s="1">
        <v>656647.44444444438</v>
      </c>
    </row>
    <row r="8" spans="1:2" x14ac:dyDescent="0.2">
      <c r="A8" t="s">
        <v>21</v>
      </c>
      <c r="B8" s="1">
        <v>3545945.1111111105</v>
      </c>
    </row>
    <row r="9" spans="1:2" x14ac:dyDescent="0.2">
      <c r="A9" t="s">
        <v>22</v>
      </c>
      <c r="B9" s="1">
        <v>46854.453124999993</v>
      </c>
    </row>
    <row r="10" spans="1:2" x14ac:dyDescent="0.2">
      <c r="A10" s="10" t="s">
        <v>23</v>
      </c>
      <c r="B10" s="1">
        <v>1157373.6296296294</v>
      </c>
    </row>
    <row r="11" spans="1:2" x14ac:dyDescent="0.2">
      <c r="A11" s="10" t="s">
        <v>24</v>
      </c>
      <c r="B11" s="1">
        <v>1157373.6296296294</v>
      </c>
    </row>
    <row r="12" spans="1:2" x14ac:dyDescent="0.2">
      <c r="A12" t="s">
        <v>25</v>
      </c>
      <c r="B12" s="1">
        <v>4058296.8888888885</v>
      </c>
    </row>
    <row r="13" spans="1:2" x14ac:dyDescent="0.2">
      <c r="A13" t="s">
        <v>37</v>
      </c>
      <c r="B13" s="1">
        <v>3206068.1111111105</v>
      </c>
    </row>
    <row r="14" spans="1:2" x14ac:dyDescent="0.2">
      <c r="A14" t="s">
        <v>26</v>
      </c>
      <c r="B14" s="1">
        <v>1115507.2962962962</v>
      </c>
    </row>
    <row r="15" spans="1:2" x14ac:dyDescent="0.2">
      <c r="A15" s="10" t="s">
        <v>38</v>
      </c>
      <c r="B15" s="1">
        <v>1873421.7777777775</v>
      </c>
    </row>
    <row r="16" spans="1:2" x14ac:dyDescent="0.2">
      <c r="A16" t="s">
        <v>27</v>
      </c>
      <c r="B16" s="1">
        <v>4389864.2592592584</v>
      </c>
    </row>
    <row r="17" spans="1:2" x14ac:dyDescent="0.2">
      <c r="A17" s="10" t="s">
        <v>28</v>
      </c>
      <c r="B17" s="1">
        <v>1087312.4074074072</v>
      </c>
    </row>
    <row r="18" spans="1:2" x14ac:dyDescent="0.2">
      <c r="A18" s="10" t="s">
        <v>33</v>
      </c>
      <c r="B18" s="1">
        <v>1087312.4074074072</v>
      </c>
    </row>
    <row r="19" spans="1:2" x14ac:dyDescent="0.2">
      <c r="A19" s="10" t="s">
        <v>29</v>
      </c>
      <c r="B19" s="1">
        <v>1137033.4444444443</v>
      </c>
    </row>
    <row r="20" spans="1:2" x14ac:dyDescent="0.2">
      <c r="A20" s="10" t="s">
        <v>30</v>
      </c>
      <c r="B20" s="1">
        <v>1137033.4444444443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F93F-915F-48B9-9575-6AD3E9757970}">
  <dimension ref="A2:B22"/>
  <sheetViews>
    <sheetView workbookViewId="0">
      <selection activeCell="J37" sqref="J37"/>
    </sheetView>
  </sheetViews>
  <sheetFormatPr baseColWidth="10" defaultRowHeight="12.75" x14ac:dyDescent="0.2"/>
  <sheetData>
    <row r="2" spans="1:2" x14ac:dyDescent="0.2">
      <c r="A2" t="s">
        <v>6</v>
      </c>
      <c r="B2">
        <v>2017</v>
      </c>
    </row>
    <row r="3" spans="1:2" x14ac:dyDescent="0.2">
      <c r="A3" t="s">
        <v>19</v>
      </c>
      <c r="B3" s="1">
        <v>433001.21739130432</v>
      </c>
    </row>
    <row r="4" spans="1:2" x14ac:dyDescent="0.2">
      <c r="A4" t="s">
        <v>18</v>
      </c>
      <c r="B4" s="1">
        <v>408756.26086956519</v>
      </c>
    </row>
    <row r="5" spans="1:2" x14ac:dyDescent="0.2">
      <c r="A5" t="s">
        <v>17</v>
      </c>
      <c r="B5" s="1">
        <v>387009.97860054346</v>
      </c>
    </row>
    <row r="6" spans="1:2" x14ac:dyDescent="0.2">
      <c r="A6" t="s">
        <v>16</v>
      </c>
      <c r="B6" s="1">
        <v>601691.04347826086</v>
      </c>
    </row>
    <row r="7" spans="1:2" x14ac:dyDescent="0.2">
      <c r="A7" t="s">
        <v>20</v>
      </c>
      <c r="B7" s="1">
        <v>570772.08695652173</v>
      </c>
    </row>
    <row r="8" spans="1:2" x14ac:dyDescent="0.2">
      <c r="A8" t="s">
        <v>21</v>
      </c>
      <c r="B8" s="1">
        <v>4574974.5217391299</v>
      </c>
    </row>
    <row r="9" spans="1:2" x14ac:dyDescent="0.2">
      <c r="A9" t="s">
        <v>22</v>
      </c>
      <c r="B9" s="1">
        <v>55037.516644021736</v>
      </c>
    </row>
    <row r="10" spans="1:2" x14ac:dyDescent="0.2">
      <c r="A10" s="10" t="s">
        <v>23</v>
      </c>
      <c r="B10" s="1">
        <v>1302109.1304347825</v>
      </c>
    </row>
    <row r="11" spans="1:2" x14ac:dyDescent="0.2">
      <c r="A11" s="10" t="s">
        <v>24</v>
      </c>
      <c r="B11" s="1">
        <v>1302109.1304347825</v>
      </c>
    </row>
    <row r="12" spans="1:2" x14ac:dyDescent="0.2">
      <c r="A12" t="s">
        <v>25</v>
      </c>
      <c r="B12" s="1">
        <v>4867275.3478260869</v>
      </c>
    </row>
    <row r="13" spans="1:2" x14ac:dyDescent="0.2">
      <c r="A13" t="s">
        <v>37</v>
      </c>
      <c r="B13" s="1">
        <v>3765349.1739130435</v>
      </c>
    </row>
    <row r="14" spans="1:2" x14ac:dyDescent="0.2">
      <c r="A14" t="s">
        <v>26</v>
      </c>
      <c r="B14" s="1">
        <v>1929687.3913043479</v>
      </c>
    </row>
    <row r="15" spans="1:2" x14ac:dyDescent="0.2">
      <c r="A15" s="10" t="s">
        <v>38</v>
      </c>
      <c r="B15" s="1">
        <v>2547285.5217391304</v>
      </c>
    </row>
    <row r="16" spans="1:2" x14ac:dyDescent="0.2">
      <c r="A16" t="s">
        <v>27</v>
      </c>
      <c r="B16" s="1">
        <v>4933583.173913043</v>
      </c>
    </row>
    <row r="17" spans="1:2" x14ac:dyDescent="0.2">
      <c r="A17" s="10" t="s">
        <v>28</v>
      </c>
      <c r="B17" s="1">
        <v>1316194.9130434783</v>
      </c>
    </row>
    <row r="18" spans="1:2" x14ac:dyDescent="0.2">
      <c r="A18" s="10" t="s">
        <v>33</v>
      </c>
      <c r="B18" s="1">
        <v>1316194.9130434783</v>
      </c>
    </row>
    <row r="19" spans="1:2" x14ac:dyDescent="0.2">
      <c r="A19" s="10" t="s">
        <v>29</v>
      </c>
      <c r="B19" s="1">
        <v>1315457.1304347825</v>
      </c>
    </row>
    <row r="20" spans="1:2" x14ac:dyDescent="0.2">
      <c r="A20" s="10" t="s">
        <v>30</v>
      </c>
      <c r="B20" s="1">
        <v>1315457.1304347825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AE82-23AF-496C-AB7F-151C649ACE17}">
  <dimension ref="A2:B22"/>
  <sheetViews>
    <sheetView workbookViewId="0">
      <selection activeCell="G63" sqref="G63"/>
    </sheetView>
  </sheetViews>
  <sheetFormatPr baseColWidth="10" defaultRowHeight="12.75" x14ac:dyDescent="0.2"/>
  <sheetData>
    <row r="2" spans="1:2" x14ac:dyDescent="0.2">
      <c r="A2" t="s">
        <v>6</v>
      </c>
      <c r="B2">
        <v>2018</v>
      </c>
    </row>
    <row r="3" spans="1:2" x14ac:dyDescent="0.2">
      <c r="A3" t="s">
        <v>19</v>
      </c>
      <c r="B3" s="1">
        <v>428293.84615384607</v>
      </c>
    </row>
    <row r="4" spans="1:2" x14ac:dyDescent="0.2">
      <c r="A4" t="s">
        <v>18</v>
      </c>
      <c r="B4" s="1">
        <v>366889.76923076919</v>
      </c>
    </row>
    <row r="5" spans="1:2" x14ac:dyDescent="0.2">
      <c r="A5" t="s">
        <v>17</v>
      </c>
      <c r="B5" s="1">
        <v>312689.4615384615</v>
      </c>
    </row>
    <row r="6" spans="1:2" x14ac:dyDescent="0.2">
      <c r="A6" t="s">
        <v>16</v>
      </c>
      <c r="B6" s="1">
        <v>473586.38461538457</v>
      </c>
    </row>
    <row r="7" spans="1:2" x14ac:dyDescent="0.2">
      <c r="A7" t="s">
        <v>20</v>
      </c>
      <c r="B7" s="1">
        <v>924021.30769230751</v>
      </c>
    </row>
    <row r="8" spans="1:2" x14ac:dyDescent="0.2">
      <c r="A8" t="s">
        <v>21</v>
      </c>
      <c r="B8" s="1">
        <v>3884743.1538461535</v>
      </c>
    </row>
    <row r="9" spans="1:2" x14ac:dyDescent="0.2">
      <c r="A9" t="s">
        <v>22</v>
      </c>
      <c r="B9" s="1">
        <v>87665.88461538461</v>
      </c>
    </row>
    <row r="10" spans="1:2" x14ac:dyDescent="0.2">
      <c r="A10" s="10" t="s">
        <v>23</v>
      </c>
      <c r="B10" s="1">
        <v>1214829.1153846153</v>
      </c>
    </row>
    <row r="11" spans="1:2" x14ac:dyDescent="0.2">
      <c r="A11" s="10" t="s">
        <v>24</v>
      </c>
      <c r="B11" s="1">
        <v>1214829.1153846153</v>
      </c>
    </row>
    <row r="12" spans="1:2" x14ac:dyDescent="0.2">
      <c r="A12" t="s">
        <v>25</v>
      </c>
      <c r="B12" s="1">
        <v>3450681.9230769225</v>
      </c>
    </row>
    <row r="13" spans="1:2" x14ac:dyDescent="0.2">
      <c r="A13" t="s">
        <v>37</v>
      </c>
      <c r="B13" s="1">
        <v>3023685.192307692</v>
      </c>
    </row>
    <row r="14" spans="1:2" x14ac:dyDescent="0.2">
      <c r="A14" t="s">
        <v>26</v>
      </c>
      <c r="B14" s="1">
        <v>1357853.1538461538</v>
      </c>
    </row>
    <row r="15" spans="1:2" x14ac:dyDescent="0.2">
      <c r="A15" s="10" t="s">
        <v>38</v>
      </c>
      <c r="B15" s="1">
        <v>2008076.615384615</v>
      </c>
    </row>
    <row r="16" spans="1:2" x14ac:dyDescent="0.2">
      <c r="A16" t="s">
        <v>27</v>
      </c>
      <c r="B16" s="1">
        <v>5684205.384615384</v>
      </c>
    </row>
    <row r="17" spans="1:2" x14ac:dyDescent="0.2">
      <c r="A17" s="10" t="s">
        <v>28</v>
      </c>
      <c r="B17" s="1">
        <v>1278780.9999999998</v>
      </c>
    </row>
    <row r="18" spans="1:2" x14ac:dyDescent="0.2">
      <c r="A18" s="10" t="s">
        <v>33</v>
      </c>
      <c r="B18" s="1">
        <v>1278780.9999999998</v>
      </c>
    </row>
    <row r="19" spans="1:2" x14ac:dyDescent="0.2">
      <c r="A19" s="10" t="s">
        <v>29</v>
      </c>
      <c r="B19" s="1">
        <v>1182362.9999999998</v>
      </c>
    </row>
    <row r="20" spans="1:2" x14ac:dyDescent="0.2">
      <c r="A20" s="10" t="s">
        <v>30</v>
      </c>
      <c r="B20" s="1">
        <v>1182362.9999999998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1263-2DF5-49D0-9478-1F6032169D55}">
  <dimension ref="A2:B22"/>
  <sheetViews>
    <sheetView workbookViewId="0">
      <selection activeCell="M28" sqref="M28"/>
    </sheetView>
  </sheetViews>
  <sheetFormatPr baseColWidth="10" defaultRowHeight="12.75" x14ac:dyDescent="0.2"/>
  <sheetData>
    <row r="2" spans="1:2" x14ac:dyDescent="0.2">
      <c r="A2" t="s">
        <v>6</v>
      </c>
      <c r="B2">
        <v>2019</v>
      </c>
    </row>
    <row r="3" spans="1:2" x14ac:dyDescent="0.2">
      <c r="A3" t="s">
        <v>19</v>
      </c>
      <c r="B3" s="1">
        <v>405445.5</v>
      </c>
    </row>
    <row r="4" spans="1:2" x14ac:dyDescent="0.2">
      <c r="A4" t="s">
        <v>18</v>
      </c>
      <c r="B4" s="1">
        <v>311003.66666666669</v>
      </c>
    </row>
    <row r="5" spans="1:2" x14ac:dyDescent="0.2">
      <c r="A5" t="s">
        <v>17</v>
      </c>
      <c r="B5" s="1">
        <v>347504.76666666666</v>
      </c>
    </row>
    <row r="6" spans="1:2" x14ac:dyDescent="0.2">
      <c r="A6" t="s">
        <v>16</v>
      </c>
      <c r="B6" s="1">
        <v>417837.3666666667</v>
      </c>
    </row>
    <row r="7" spans="1:2" x14ac:dyDescent="0.2">
      <c r="A7" t="s">
        <v>20</v>
      </c>
      <c r="B7" s="1">
        <v>616511.93333333335</v>
      </c>
    </row>
    <row r="8" spans="1:2" x14ac:dyDescent="0.2">
      <c r="A8" t="s">
        <v>21</v>
      </c>
      <c r="B8" s="1">
        <v>3200680</v>
      </c>
    </row>
    <row r="9" spans="1:2" x14ac:dyDescent="0.2">
      <c r="A9" t="s">
        <v>22</v>
      </c>
      <c r="B9" s="1">
        <v>77307.166666666672</v>
      </c>
    </row>
    <row r="10" spans="1:2" x14ac:dyDescent="0.2">
      <c r="A10" s="10" t="s">
        <v>23</v>
      </c>
      <c r="B10" s="1">
        <v>1241832.6000000001</v>
      </c>
    </row>
    <row r="11" spans="1:2" x14ac:dyDescent="0.2">
      <c r="A11" s="10" t="s">
        <v>24</v>
      </c>
      <c r="B11" s="1">
        <v>1241832.6000000001</v>
      </c>
    </row>
    <row r="12" spans="1:2" x14ac:dyDescent="0.2">
      <c r="A12" t="s">
        <v>25</v>
      </c>
      <c r="B12" s="1">
        <v>3527914.2666666666</v>
      </c>
    </row>
    <row r="13" spans="1:2" x14ac:dyDescent="0.2">
      <c r="A13" t="s">
        <v>37</v>
      </c>
      <c r="B13" s="1">
        <v>2736640.5666666669</v>
      </c>
    </row>
    <row r="14" spans="1:2" x14ac:dyDescent="0.2">
      <c r="A14" t="s">
        <v>26</v>
      </c>
      <c r="B14" s="1">
        <v>934135.16666666663</v>
      </c>
    </row>
    <row r="15" spans="1:2" x14ac:dyDescent="0.2">
      <c r="A15" s="10" t="s">
        <v>38</v>
      </c>
      <c r="B15" s="1">
        <v>1948000.9666666668</v>
      </c>
    </row>
    <row r="16" spans="1:2" x14ac:dyDescent="0.2">
      <c r="A16" t="s">
        <v>27</v>
      </c>
      <c r="B16" s="1">
        <v>4966790.8</v>
      </c>
    </row>
    <row r="17" spans="1:2" x14ac:dyDescent="0.2">
      <c r="A17" s="10" t="s">
        <v>28</v>
      </c>
      <c r="B17" s="1">
        <v>1167415.1333333333</v>
      </c>
    </row>
    <row r="18" spans="1:2" x14ac:dyDescent="0.2">
      <c r="A18" s="10" t="s">
        <v>33</v>
      </c>
      <c r="B18" s="1">
        <v>1167415.1333333333</v>
      </c>
    </row>
    <row r="19" spans="1:2" x14ac:dyDescent="0.2">
      <c r="A19" s="10" t="s">
        <v>29</v>
      </c>
      <c r="B19" s="1">
        <v>1184795.9333333333</v>
      </c>
    </row>
    <row r="20" spans="1:2" x14ac:dyDescent="0.2">
      <c r="A20" s="10" t="s">
        <v>30</v>
      </c>
      <c r="B20" s="1">
        <v>1184795.9333333333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800000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7C36-C86F-4BBF-9C69-4FD6184D19AE}">
  <dimension ref="A2:B22"/>
  <sheetViews>
    <sheetView workbookViewId="0">
      <selection activeCell="F3" sqref="F3"/>
    </sheetView>
  </sheetViews>
  <sheetFormatPr baseColWidth="10" defaultRowHeight="12.75" x14ac:dyDescent="0.2"/>
  <sheetData>
    <row r="2" spans="1:2" x14ac:dyDescent="0.2">
      <c r="A2" t="s">
        <v>6</v>
      </c>
      <c r="B2">
        <v>2020</v>
      </c>
    </row>
    <row r="3" spans="1:2" x14ac:dyDescent="0.2">
      <c r="A3" t="s">
        <v>19</v>
      </c>
      <c r="B3" s="1">
        <v>463741.23333333334</v>
      </c>
    </row>
    <row r="4" spans="1:2" x14ac:dyDescent="0.2">
      <c r="A4" t="s">
        <v>18</v>
      </c>
      <c r="B4" s="1">
        <v>382981.1</v>
      </c>
    </row>
    <row r="5" spans="1:2" x14ac:dyDescent="0.2">
      <c r="A5" t="s">
        <v>17</v>
      </c>
      <c r="B5" s="1">
        <v>590336.6</v>
      </c>
    </row>
    <row r="6" spans="1:2" x14ac:dyDescent="0.2">
      <c r="A6" t="s">
        <v>16</v>
      </c>
      <c r="B6" s="1">
        <v>550933.96666666667</v>
      </c>
    </row>
    <row r="7" spans="1:2" x14ac:dyDescent="0.2">
      <c r="A7" t="s">
        <v>20</v>
      </c>
      <c r="B7" s="1">
        <v>718295.16666666663</v>
      </c>
    </row>
    <row r="8" spans="1:2" x14ac:dyDescent="0.2">
      <c r="A8" t="s">
        <v>21</v>
      </c>
      <c r="B8" s="1">
        <v>4346814.0666666664</v>
      </c>
    </row>
    <row r="9" spans="1:2" x14ac:dyDescent="0.2">
      <c r="A9" t="s">
        <v>22</v>
      </c>
      <c r="B9" s="1">
        <v>89204.4</v>
      </c>
    </row>
    <row r="10" spans="1:2" x14ac:dyDescent="0.2">
      <c r="A10" s="10" t="s">
        <v>23</v>
      </c>
      <c r="B10" s="1">
        <v>1472142.4</v>
      </c>
    </row>
    <row r="11" spans="1:2" x14ac:dyDescent="0.2">
      <c r="A11" s="10" t="s">
        <v>24</v>
      </c>
      <c r="B11" s="1">
        <v>1472142.4</v>
      </c>
    </row>
    <row r="12" spans="1:2" x14ac:dyDescent="0.2">
      <c r="A12" t="s">
        <v>25</v>
      </c>
      <c r="B12" s="1">
        <v>4380037.333333333</v>
      </c>
    </row>
    <row r="13" spans="1:2" x14ac:dyDescent="0.2">
      <c r="A13" t="s">
        <v>37</v>
      </c>
      <c r="B13" s="1">
        <v>3282585.6000000001</v>
      </c>
    </row>
    <row r="14" spans="1:2" x14ac:dyDescent="0.2">
      <c r="A14" t="s">
        <v>26</v>
      </c>
      <c r="B14" s="1">
        <v>1695030.3333333333</v>
      </c>
    </row>
    <row r="15" spans="1:2" x14ac:dyDescent="0.2">
      <c r="A15" s="10" t="s">
        <v>38</v>
      </c>
      <c r="B15" s="1">
        <v>2359081.5</v>
      </c>
    </row>
    <row r="16" spans="1:2" x14ac:dyDescent="0.2">
      <c r="A16" t="s">
        <v>27</v>
      </c>
      <c r="B16" s="1">
        <v>6873978.5999999996</v>
      </c>
    </row>
    <row r="17" spans="1:2" x14ac:dyDescent="0.2">
      <c r="A17" s="10" t="s">
        <v>28</v>
      </c>
      <c r="B17" s="1">
        <v>1424501.4</v>
      </c>
    </row>
    <row r="18" spans="1:2" x14ac:dyDescent="0.2">
      <c r="A18" s="10" t="s">
        <v>33</v>
      </c>
      <c r="B18" s="1">
        <v>1424501.4</v>
      </c>
    </row>
    <row r="19" spans="1:2" x14ac:dyDescent="0.2">
      <c r="A19" s="10" t="s">
        <v>29</v>
      </c>
      <c r="B19" s="1">
        <v>1734075.6</v>
      </c>
    </row>
    <row r="20" spans="1:2" x14ac:dyDescent="0.2">
      <c r="A20" s="10" t="s">
        <v>30</v>
      </c>
      <c r="B20" s="1">
        <v>1734075.6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800000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A3BA-DCB0-4869-89A4-3440CB45DC6D}">
  <dimension ref="A2:AA8"/>
  <sheetViews>
    <sheetView topLeftCell="Q1" workbookViewId="0">
      <selection activeCell="AC3" sqref="AC3"/>
    </sheetView>
  </sheetViews>
  <sheetFormatPr baseColWidth="10" defaultRowHeight="12.75" x14ac:dyDescent="0.2"/>
  <cols>
    <col min="1" max="1" width="15" bestFit="1" customWidth="1"/>
    <col min="12" max="12" width="11.875" bestFit="1" customWidth="1"/>
    <col min="13" max="13" width="12.75" bestFit="1" customWidth="1"/>
  </cols>
  <sheetData>
    <row r="2" spans="1:27" x14ac:dyDescent="0.2">
      <c r="B2">
        <v>1997</v>
      </c>
      <c r="C2">
        <v>1998</v>
      </c>
      <c r="D2">
        <v>1999</v>
      </c>
      <c r="E2">
        <v>2000</v>
      </c>
      <c r="F2">
        <v>2001</v>
      </c>
      <c r="G2">
        <v>2002</v>
      </c>
      <c r="H2">
        <v>2003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</row>
    <row r="3" spans="1:27" x14ac:dyDescent="0.2">
      <c r="A3" t="s">
        <v>40</v>
      </c>
      <c r="K3">
        <v>86.602000000000004</v>
      </c>
      <c r="L3">
        <v>93.376999999999995</v>
      </c>
      <c r="M3">
        <v>100</v>
      </c>
      <c r="N3">
        <v>98.62</v>
      </c>
      <c r="O3">
        <v>102.47</v>
      </c>
      <c r="P3">
        <v>107.02</v>
      </c>
      <c r="Q3">
        <v>108.61</v>
      </c>
      <c r="R3">
        <v>111.88</v>
      </c>
      <c r="S3">
        <v>106.22</v>
      </c>
      <c r="T3">
        <v>110.87</v>
      </c>
      <c r="U3">
        <v>113.88</v>
      </c>
      <c r="V3">
        <v>116.46</v>
      </c>
      <c r="W3">
        <v>119.45</v>
      </c>
      <c r="X3">
        <v>103.66</v>
      </c>
      <c r="Y3">
        <v>106.74</v>
      </c>
    </row>
    <row r="4" spans="1:27" x14ac:dyDescent="0.2">
      <c r="A4" t="s">
        <v>39</v>
      </c>
      <c r="L4">
        <v>7.8</v>
      </c>
      <c r="M4">
        <v>7.1</v>
      </c>
      <c r="N4">
        <v>1.9</v>
      </c>
      <c r="O4">
        <v>3</v>
      </c>
      <c r="P4">
        <v>4.4000000000000004</v>
      </c>
      <c r="Q4">
        <v>1.5</v>
      </c>
      <c r="R4">
        <v>3</v>
      </c>
      <c r="S4">
        <v>4.5999999999999996</v>
      </c>
      <c r="T4">
        <v>4.4000000000000004</v>
      </c>
      <c r="U4">
        <v>2.7</v>
      </c>
      <c r="V4">
        <v>2.2999999999999998</v>
      </c>
      <c r="W4">
        <v>2.6</v>
      </c>
      <c r="X4">
        <v>3</v>
      </c>
      <c r="Y4">
        <v>3</v>
      </c>
      <c r="Z4">
        <v>4.5</v>
      </c>
      <c r="AA4">
        <v>11.6</v>
      </c>
    </row>
    <row r="5" spans="1:27" x14ac:dyDescent="0.2">
      <c r="A5" t="s">
        <v>41</v>
      </c>
    </row>
    <row r="7" spans="1:27" x14ac:dyDescent="0.2">
      <c r="K7" t="s">
        <v>42</v>
      </c>
      <c r="L7" s="8">
        <v>147374.54999999999</v>
      </c>
    </row>
    <row r="8" spans="1:27" x14ac:dyDescent="0.2">
      <c r="K8" t="s">
        <v>43</v>
      </c>
      <c r="L8">
        <f>(L3/K3)*L7</f>
        <v>158903.87468361005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24"/>
  <sheetViews>
    <sheetView workbookViewId="0">
      <selection activeCell="B35" sqref="B35"/>
    </sheetView>
  </sheetViews>
  <sheetFormatPr baseColWidth="10" defaultRowHeight="12.75" x14ac:dyDescent="0.2"/>
  <cols>
    <col min="1" max="1" width="12.125" customWidth="1"/>
    <col min="2" max="2" width="12.875" style="7" bestFit="1" customWidth="1"/>
    <col min="3" max="7" width="7.5" style="7" bestFit="1" customWidth="1"/>
    <col min="8" max="12" width="12" style="7" customWidth="1"/>
  </cols>
  <sheetData>
    <row r="2" spans="1:26" x14ac:dyDescent="0.2">
      <c r="A2" t="s">
        <v>6</v>
      </c>
      <c r="B2" s="7">
        <v>1997</v>
      </c>
      <c r="C2" s="7">
        <v>1998</v>
      </c>
      <c r="D2" s="7">
        <v>1999</v>
      </c>
      <c r="E2" s="7">
        <v>2000</v>
      </c>
      <c r="F2" s="7">
        <v>2001</v>
      </c>
      <c r="G2" s="7">
        <v>2002</v>
      </c>
      <c r="H2" s="7">
        <v>2003</v>
      </c>
      <c r="I2" s="7">
        <v>2004</v>
      </c>
      <c r="J2" s="7">
        <v>2005</v>
      </c>
      <c r="K2" s="7">
        <v>2006</v>
      </c>
      <c r="L2" s="7">
        <v>2007</v>
      </c>
      <c r="M2" s="7">
        <v>2008</v>
      </c>
      <c r="N2" s="7">
        <v>2009</v>
      </c>
      <c r="O2" s="7">
        <v>2010</v>
      </c>
      <c r="P2" s="7">
        <v>2011</v>
      </c>
      <c r="Q2" s="7">
        <v>2012</v>
      </c>
      <c r="R2" s="7">
        <v>2013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t="s">
        <v>15</v>
      </c>
    </row>
    <row r="3" spans="1:26" x14ac:dyDescent="0.2">
      <c r="A3" t="s">
        <v>19</v>
      </c>
      <c r="B3" s="8">
        <v>85888.33</v>
      </c>
      <c r="C3" s="8">
        <v>92330</v>
      </c>
      <c r="D3" s="8">
        <v>99431.67</v>
      </c>
      <c r="E3" s="8">
        <v>98099.17</v>
      </c>
      <c r="F3" s="8">
        <v>101032.5</v>
      </c>
      <c r="G3" s="8">
        <v>110858.33</v>
      </c>
      <c r="H3" s="8">
        <v>123304.17</v>
      </c>
      <c r="I3" s="8">
        <v>109951.67</v>
      </c>
      <c r="J3" s="8">
        <v>101023.33</v>
      </c>
      <c r="K3" s="8">
        <v>114688.33</v>
      </c>
      <c r="L3" s="8">
        <v>147374.54999999999</v>
      </c>
      <c r="M3">
        <v>226984</v>
      </c>
      <c r="N3">
        <v>143765</v>
      </c>
      <c r="O3">
        <v>135109</v>
      </c>
      <c r="P3">
        <v>157955</v>
      </c>
      <c r="Q3">
        <v>81511</v>
      </c>
      <c r="R3">
        <v>71441</v>
      </c>
      <c r="S3">
        <v>79448</v>
      </c>
      <c r="T3">
        <v>170879</v>
      </c>
      <c r="U3">
        <v>139399</v>
      </c>
      <c r="V3">
        <v>140268</v>
      </c>
      <c r="W3">
        <v>156840</v>
      </c>
      <c r="X3">
        <v>171315</v>
      </c>
      <c r="Y3">
        <v>195947</v>
      </c>
      <c r="Z3" s="1">
        <f>AVERAGE(B3:Y3)</f>
        <v>127285.12708333333</v>
      </c>
    </row>
    <row r="4" spans="1:26" x14ac:dyDescent="0.2">
      <c r="A4" t="s">
        <v>18</v>
      </c>
      <c r="B4" s="8">
        <v>67538.33</v>
      </c>
      <c r="C4" s="8">
        <v>68204.17</v>
      </c>
      <c r="D4" s="8">
        <v>71146.67</v>
      </c>
      <c r="E4" s="8">
        <v>68876.67</v>
      </c>
      <c r="F4" s="8">
        <v>78016.67</v>
      </c>
      <c r="G4" s="8">
        <v>89079.17</v>
      </c>
      <c r="H4" s="8">
        <v>91180</v>
      </c>
      <c r="I4" s="8">
        <v>92620</v>
      </c>
      <c r="J4" s="8">
        <v>76125</v>
      </c>
      <c r="K4" s="8">
        <v>83376.67</v>
      </c>
      <c r="L4">
        <v>112006</v>
      </c>
      <c r="M4">
        <v>136692</v>
      </c>
      <c r="N4">
        <v>110536</v>
      </c>
      <c r="O4">
        <v>112579</v>
      </c>
      <c r="P4">
        <v>141440</v>
      </c>
      <c r="Q4">
        <v>32813</v>
      </c>
      <c r="R4">
        <v>42324</v>
      </c>
      <c r="S4">
        <v>43308</v>
      </c>
      <c r="T4">
        <v>133505</v>
      </c>
      <c r="U4">
        <v>129015</v>
      </c>
      <c r="V4">
        <v>132414</v>
      </c>
      <c r="W4">
        <v>134354</v>
      </c>
      <c r="X4">
        <v>131410</v>
      </c>
      <c r="Y4">
        <v>161823</v>
      </c>
      <c r="Z4" s="1">
        <f t="shared" ref="Z4:Z20" si="0">AVERAGE(B4:Y4)</f>
        <v>97515.931250000009</v>
      </c>
    </row>
    <row r="5" spans="1:26" x14ac:dyDescent="0.2">
      <c r="A5" t="s">
        <v>17</v>
      </c>
      <c r="B5" s="8">
        <v>46794.17</v>
      </c>
      <c r="C5" s="8">
        <v>50449.17</v>
      </c>
      <c r="D5" s="8">
        <v>70942.5</v>
      </c>
      <c r="E5" s="8">
        <v>65006.67</v>
      </c>
      <c r="F5" s="8">
        <v>63140.83</v>
      </c>
      <c r="G5" s="8">
        <v>84080</v>
      </c>
      <c r="H5" s="8">
        <v>88453.33</v>
      </c>
      <c r="I5" s="8">
        <v>69694.17</v>
      </c>
      <c r="J5" s="8">
        <v>74391.67</v>
      </c>
      <c r="K5" s="8">
        <v>81783.33</v>
      </c>
      <c r="L5">
        <v>122026</v>
      </c>
      <c r="M5">
        <v>133466</v>
      </c>
      <c r="N5">
        <v>111199</v>
      </c>
      <c r="O5">
        <v>132538</v>
      </c>
      <c r="P5" s="10">
        <f>AVERAGE(N5:O5)</f>
        <v>121868.5</v>
      </c>
      <c r="Q5" s="10">
        <f t="shared" ref="Q5:V5" si="1">AVERAGE(O5:P5)</f>
        <v>127203.25</v>
      </c>
      <c r="R5" s="10">
        <f t="shared" si="1"/>
        <v>124535.875</v>
      </c>
      <c r="S5" s="10">
        <f t="shared" si="1"/>
        <v>125869.5625</v>
      </c>
      <c r="T5" s="10">
        <f t="shared" si="1"/>
        <v>125202.71875</v>
      </c>
      <c r="U5" s="10">
        <f t="shared" si="1"/>
        <v>125536.140625</v>
      </c>
      <c r="V5" s="10">
        <f t="shared" si="1"/>
        <v>125369.4296875</v>
      </c>
      <c r="W5">
        <v>114506</v>
      </c>
      <c r="X5">
        <v>146833</v>
      </c>
      <c r="Y5">
        <v>249438</v>
      </c>
      <c r="Z5" s="1">
        <f t="shared" si="0"/>
        <v>107513.63819010416</v>
      </c>
    </row>
    <row r="6" spans="1:26" x14ac:dyDescent="0.2">
      <c r="A6" t="s">
        <v>16</v>
      </c>
      <c r="B6" s="8">
        <v>88333.33</v>
      </c>
      <c r="C6" s="8">
        <v>89811.33</v>
      </c>
      <c r="D6" s="8">
        <v>100204.92</v>
      </c>
      <c r="E6" s="8">
        <v>86576.87</v>
      </c>
      <c r="F6" s="8">
        <v>85000</v>
      </c>
      <c r="G6" s="8">
        <v>84246.67</v>
      </c>
      <c r="H6" s="8">
        <v>91458.33</v>
      </c>
      <c r="I6" s="8">
        <v>90500</v>
      </c>
      <c r="J6" s="8">
        <v>105528.73</v>
      </c>
      <c r="K6" s="8">
        <v>85740.6</v>
      </c>
      <c r="L6">
        <v>96158</v>
      </c>
      <c r="M6">
        <v>167046</v>
      </c>
      <c r="N6">
        <v>137469</v>
      </c>
      <c r="O6">
        <v>125910</v>
      </c>
      <c r="P6" s="10">
        <f>AVERAGE(N6:O6)</f>
        <v>131689.5</v>
      </c>
      <c r="Q6">
        <v>17768</v>
      </c>
      <c r="R6">
        <v>27470</v>
      </c>
      <c r="S6">
        <v>11222</v>
      </c>
      <c r="T6">
        <v>201579</v>
      </c>
      <c r="U6">
        <v>185241</v>
      </c>
      <c r="V6">
        <v>194914</v>
      </c>
      <c r="W6">
        <v>173426</v>
      </c>
      <c r="X6">
        <v>176551</v>
      </c>
      <c r="Y6">
        <v>232789</v>
      </c>
      <c r="Z6" s="1">
        <f t="shared" si="0"/>
        <v>116109.71999999999</v>
      </c>
    </row>
    <row r="7" spans="1:26" x14ac:dyDescent="0.2">
      <c r="A7" t="s">
        <v>20</v>
      </c>
      <c r="B7" s="1">
        <v>74378.2</v>
      </c>
      <c r="C7" s="1">
        <v>93403</v>
      </c>
      <c r="D7" s="1">
        <v>68211.199999999997</v>
      </c>
      <c r="E7" s="1">
        <v>83988</v>
      </c>
      <c r="F7" s="1">
        <v>67970.8</v>
      </c>
      <c r="G7" s="1">
        <v>132305</v>
      </c>
      <c r="H7" s="1">
        <v>91183.6</v>
      </c>
      <c r="I7" s="1">
        <v>73379.799999999988</v>
      </c>
      <c r="J7" s="1">
        <v>147677</v>
      </c>
      <c r="K7" s="1">
        <v>120272.4</v>
      </c>
      <c r="L7">
        <v>180758</v>
      </c>
      <c r="M7">
        <v>233167</v>
      </c>
      <c r="N7">
        <v>225424</v>
      </c>
      <c r="O7">
        <v>122139</v>
      </c>
      <c r="P7">
        <v>124312</v>
      </c>
      <c r="Q7">
        <v>285105</v>
      </c>
      <c r="R7">
        <v>278249</v>
      </c>
      <c r="S7">
        <v>250984</v>
      </c>
      <c r="T7">
        <v>335903</v>
      </c>
      <c r="U7">
        <v>249711</v>
      </c>
      <c r="V7">
        <v>184898</v>
      </c>
      <c r="W7">
        <v>338374</v>
      </c>
      <c r="X7">
        <v>260498</v>
      </c>
      <c r="Y7">
        <v>303505</v>
      </c>
      <c r="Z7" s="1">
        <f t="shared" si="0"/>
        <v>180241.5</v>
      </c>
    </row>
    <row r="8" spans="1:26" x14ac:dyDescent="0.2">
      <c r="A8" t="s">
        <v>21</v>
      </c>
      <c r="B8" s="1">
        <v>342776.66</v>
      </c>
      <c r="C8" s="1">
        <v>400000</v>
      </c>
      <c r="D8" s="1">
        <v>503204.16</v>
      </c>
      <c r="E8" s="1">
        <v>492751.66</v>
      </c>
      <c r="F8" s="1">
        <v>308127.5</v>
      </c>
      <c r="G8" s="1">
        <v>326281.65999999997</v>
      </c>
      <c r="H8" s="1">
        <v>542500.81000000006</v>
      </c>
      <c r="I8" s="1">
        <v>678054.19</v>
      </c>
      <c r="J8" s="1">
        <v>402000</v>
      </c>
      <c r="K8" s="1">
        <v>371666.66</v>
      </c>
      <c r="L8">
        <v>578785</v>
      </c>
      <c r="M8">
        <v>939879</v>
      </c>
      <c r="N8">
        <v>421634</v>
      </c>
      <c r="O8">
        <v>366316</v>
      </c>
      <c r="P8">
        <v>449492</v>
      </c>
      <c r="Q8">
        <v>538641</v>
      </c>
      <c r="R8">
        <v>1543938</v>
      </c>
      <c r="S8">
        <v>1439750</v>
      </c>
      <c r="T8">
        <v>1243188</v>
      </c>
      <c r="U8">
        <v>1348458</v>
      </c>
      <c r="V8">
        <v>1482034</v>
      </c>
      <c r="W8">
        <v>1422582</v>
      </c>
      <c r="X8">
        <v>1352400</v>
      </c>
      <c r="Y8">
        <v>1836682</v>
      </c>
      <c r="Z8" s="1">
        <f t="shared" si="0"/>
        <v>805464.26250000007</v>
      </c>
    </row>
    <row r="9" spans="1:26" x14ac:dyDescent="0.2">
      <c r="A9" t="s">
        <v>22</v>
      </c>
      <c r="B9" s="8">
        <v>23253.33</v>
      </c>
      <c r="C9" s="8">
        <v>25377.42</v>
      </c>
      <c r="D9" s="8">
        <v>28094.33</v>
      </c>
      <c r="E9" s="8">
        <v>29898.9</v>
      </c>
      <c r="F9" s="8">
        <v>31883.07</v>
      </c>
      <c r="G9" s="8">
        <v>32501.51</v>
      </c>
      <c r="H9" s="8">
        <v>31298.66</v>
      </c>
      <c r="I9" s="8">
        <v>27395.41</v>
      </c>
      <c r="J9" s="8">
        <v>24311.25</v>
      </c>
      <c r="K9" s="8">
        <v>23199.119999999999</v>
      </c>
      <c r="L9">
        <v>23777</v>
      </c>
      <c r="M9">
        <v>23482</v>
      </c>
      <c r="N9">
        <v>18778</v>
      </c>
      <c r="O9">
        <v>17349</v>
      </c>
      <c r="P9" s="10">
        <f>AVERAGE(N9:O9)</f>
        <v>18063.5</v>
      </c>
      <c r="Q9" s="10">
        <f t="shared" ref="Q9:V9" si="2">AVERAGE(O9:P9)</f>
        <v>17706.25</v>
      </c>
      <c r="R9" s="10">
        <f t="shared" si="2"/>
        <v>17884.875</v>
      </c>
      <c r="S9" s="10">
        <f t="shared" si="2"/>
        <v>17795.5625</v>
      </c>
      <c r="T9" s="10">
        <f t="shared" si="2"/>
        <v>17840.21875</v>
      </c>
      <c r="U9" s="10">
        <f t="shared" si="2"/>
        <v>17817.890625</v>
      </c>
      <c r="V9" s="10">
        <f t="shared" si="2"/>
        <v>17829.0546875</v>
      </c>
      <c r="W9">
        <v>32103</v>
      </c>
      <c r="X9">
        <v>32665</v>
      </c>
      <c r="Y9">
        <v>37692</v>
      </c>
      <c r="Z9" s="1">
        <f t="shared" si="0"/>
        <v>24499.847981770832</v>
      </c>
    </row>
    <row r="10" spans="1:26" x14ac:dyDescent="0.2">
      <c r="A10" s="10" t="s">
        <v>23</v>
      </c>
      <c r="B10">
        <v>80740</v>
      </c>
      <c r="C10">
        <v>63180</v>
      </c>
      <c r="D10">
        <v>60240</v>
      </c>
      <c r="E10">
        <v>105990</v>
      </c>
      <c r="F10">
        <v>62330</v>
      </c>
      <c r="G10">
        <v>81890</v>
      </c>
      <c r="H10">
        <v>94330</v>
      </c>
      <c r="I10">
        <v>88840</v>
      </c>
      <c r="J10">
        <v>88880</v>
      </c>
      <c r="K10">
        <v>81220</v>
      </c>
      <c r="L10">
        <v>127230</v>
      </c>
      <c r="M10">
        <v>131120</v>
      </c>
      <c r="N10">
        <v>133790</v>
      </c>
      <c r="O10">
        <v>113291</v>
      </c>
      <c r="P10">
        <v>158248</v>
      </c>
      <c r="Q10">
        <v>237002</v>
      </c>
      <c r="R10">
        <v>240905</v>
      </c>
      <c r="S10">
        <v>288106</v>
      </c>
      <c r="T10">
        <v>394673</v>
      </c>
      <c r="U10">
        <v>440128</v>
      </c>
      <c r="V10">
        <v>421810</v>
      </c>
      <c r="W10">
        <v>444867</v>
      </c>
      <c r="X10">
        <v>524718</v>
      </c>
      <c r="Y10">
        <v>622032</v>
      </c>
      <c r="Z10" s="1">
        <f t="shared" si="0"/>
        <v>211898.33333333334</v>
      </c>
    </row>
    <row r="11" spans="1:26" x14ac:dyDescent="0.2">
      <c r="A11" s="10" t="s">
        <v>24</v>
      </c>
      <c r="B11">
        <v>80740</v>
      </c>
      <c r="C11">
        <v>63180</v>
      </c>
      <c r="D11">
        <v>60240</v>
      </c>
      <c r="E11">
        <v>105990</v>
      </c>
      <c r="F11">
        <v>62330</v>
      </c>
      <c r="G11">
        <v>81890</v>
      </c>
      <c r="H11">
        <v>94330</v>
      </c>
      <c r="I11">
        <v>88840</v>
      </c>
      <c r="J11">
        <v>88880</v>
      </c>
      <c r="K11">
        <v>81220</v>
      </c>
      <c r="L11">
        <v>127230</v>
      </c>
      <c r="M11">
        <v>131120</v>
      </c>
      <c r="N11">
        <v>133790</v>
      </c>
      <c r="O11">
        <v>113291</v>
      </c>
      <c r="P11">
        <v>158248</v>
      </c>
      <c r="Q11">
        <v>237002</v>
      </c>
      <c r="R11">
        <v>240905</v>
      </c>
      <c r="S11">
        <v>288106</v>
      </c>
      <c r="T11">
        <v>394673</v>
      </c>
      <c r="U11">
        <v>440128</v>
      </c>
      <c r="V11">
        <v>421810</v>
      </c>
      <c r="W11">
        <v>444867</v>
      </c>
      <c r="X11">
        <v>524718</v>
      </c>
      <c r="Y11">
        <v>622032</v>
      </c>
      <c r="Z11" s="1">
        <f t="shared" si="0"/>
        <v>211898.33333333334</v>
      </c>
    </row>
    <row r="12" spans="1:26" x14ac:dyDescent="0.2">
      <c r="A12" t="s">
        <v>25</v>
      </c>
      <c r="B12">
        <v>659100</v>
      </c>
      <c r="C12">
        <v>347940</v>
      </c>
      <c r="D12">
        <v>374950</v>
      </c>
      <c r="E12">
        <v>437390</v>
      </c>
      <c r="F12">
        <v>369820</v>
      </c>
      <c r="G12">
        <v>344670</v>
      </c>
      <c r="H12">
        <v>449170</v>
      </c>
      <c r="I12">
        <v>404860</v>
      </c>
      <c r="J12">
        <v>403110</v>
      </c>
      <c r="K12">
        <v>522299.99999999994</v>
      </c>
      <c r="L12">
        <v>379250</v>
      </c>
      <c r="M12">
        <v>364070</v>
      </c>
      <c r="N12">
        <v>653219</v>
      </c>
      <c r="O12">
        <v>689941</v>
      </c>
      <c r="P12">
        <v>554275</v>
      </c>
      <c r="Q12">
        <v>1020263</v>
      </c>
      <c r="R12">
        <v>1618828</v>
      </c>
      <c r="S12">
        <v>1168924</v>
      </c>
      <c r="T12">
        <v>1512740</v>
      </c>
      <c r="U12">
        <v>1543296</v>
      </c>
      <c r="V12">
        <v>1576723</v>
      </c>
      <c r="W12">
        <v>1263630</v>
      </c>
      <c r="X12">
        <v>1490668</v>
      </c>
      <c r="Y12">
        <v>1850720</v>
      </c>
      <c r="Z12" s="1">
        <f t="shared" si="0"/>
        <v>833327.375</v>
      </c>
    </row>
    <row r="13" spans="1:26" x14ac:dyDescent="0.2">
      <c r="A13" t="s">
        <v>37</v>
      </c>
      <c r="B13">
        <v>138480</v>
      </c>
      <c r="C13">
        <v>145540</v>
      </c>
      <c r="D13">
        <v>137730</v>
      </c>
      <c r="E13">
        <v>124190</v>
      </c>
      <c r="F13">
        <v>102100</v>
      </c>
      <c r="G13">
        <v>121730</v>
      </c>
      <c r="H13">
        <v>121530</v>
      </c>
      <c r="I13">
        <v>150130</v>
      </c>
      <c r="J13">
        <v>175410</v>
      </c>
      <c r="K13">
        <v>149630</v>
      </c>
      <c r="L13">
        <v>152730</v>
      </c>
      <c r="M13">
        <v>188150</v>
      </c>
      <c r="N13">
        <v>371455</v>
      </c>
      <c r="O13">
        <v>340390</v>
      </c>
      <c r="P13">
        <v>377005</v>
      </c>
      <c r="Q13">
        <v>576157</v>
      </c>
      <c r="R13">
        <v>770883</v>
      </c>
      <c r="S13">
        <v>866477</v>
      </c>
      <c r="T13">
        <v>889891</v>
      </c>
      <c r="U13">
        <v>1219209</v>
      </c>
      <c r="V13">
        <v>1219761</v>
      </c>
      <c r="W13">
        <v>1107265</v>
      </c>
      <c r="X13">
        <v>1156327</v>
      </c>
      <c r="Y13">
        <v>1387008</v>
      </c>
      <c r="Z13" s="1">
        <f t="shared" si="0"/>
        <v>499549.08333333331</v>
      </c>
    </row>
    <row r="14" spans="1:26" x14ac:dyDescent="0.2">
      <c r="A14" t="s">
        <v>26</v>
      </c>
      <c r="B14">
        <v>101260</v>
      </c>
      <c r="C14">
        <v>102420</v>
      </c>
      <c r="D14">
        <v>92050</v>
      </c>
      <c r="E14">
        <v>88700</v>
      </c>
      <c r="F14">
        <v>82060</v>
      </c>
      <c r="G14">
        <v>83670</v>
      </c>
      <c r="H14">
        <v>83900</v>
      </c>
      <c r="I14">
        <v>80740</v>
      </c>
      <c r="J14">
        <v>92860</v>
      </c>
      <c r="K14">
        <v>106690</v>
      </c>
      <c r="L14">
        <v>106800</v>
      </c>
      <c r="M14">
        <v>89950</v>
      </c>
      <c r="N14">
        <v>138383</v>
      </c>
      <c r="O14">
        <v>233103</v>
      </c>
      <c r="P14">
        <v>132517</v>
      </c>
      <c r="Q14">
        <v>291101</v>
      </c>
      <c r="R14">
        <v>276965</v>
      </c>
      <c r="S14">
        <v>353465</v>
      </c>
      <c r="T14">
        <v>340058</v>
      </c>
      <c r="U14">
        <v>424207</v>
      </c>
      <c r="V14">
        <v>625110</v>
      </c>
      <c r="W14">
        <v>497242</v>
      </c>
      <c r="X14">
        <v>394705</v>
      </c>
      <c r="Y14">
        <v>716210</v>
      </c>
      <c r="Z14" s="1">
        <f t="shared" si="0"/>
        <v>230590.25</v>
      </c>
    </row>
    <row r="15" spans="1:26" x14ac:dyDescent="0.2">
      <c r="A15" s="10" t="s">
        <v>38</v>
      </c>
      <c r="B15">
        <v>241857</v>
      </c>
      <c r="C15">
        <v>236334</v>
      </c>
      <c r="D15">
        <v>112310</v>
      </c>
      <c r="E15">
        <v>158420</v>
      </c>
      <c r="F15">
        <v>135910</v>
      </c>
      <c r="G15">
        <v>177360</v>
      </c>
      <c r="H15">
        <v>165710</v>
      </c>
      <c r="I15">
        <v>149770</v>
      </c>
      <c r="J15">
        <v>153440</v>
      </c>
      <c r="K15">
        <v>188530</v>
      </c>
      <c r="L15">
        <v>183710</v>
      </c>
      <c r="M15">
        <v>172910</v>
      </c>
      <c r="N15">
        <v>237459</v>
      </c>
      <c r="O15">
        <v>272789</v>
      </c>
      <c r="P15">
        <v>265002</v>
      </c>
      <c r="Q15">
        <v>410152</v>
      </c>
      <c r="R15">
        <v>568543</v>
      </c>
      <c r="S15">
        <v>771689</v>
      </c>
      <c r="T15">
        <v>699254</v>
      </c>
      <c r="U15">
        <v>712428</v>
      </c>
      <c r="V15">
        <v>825177</v>
      </c>
      <c r="W15">
        <v>735352</v>
      </c>
      <c r="X15">
        <v>823099</v>
      </c>
      <c r="Y15">
        <v>996795</v>
      </c>
      <c r="Z15" s="1">
        <f t="shared" si="0"/>
        <v>391416.66666666669</v>
      </c>
    </row>
    <row r="16" spans="1:26" x14ac:dyDescent="0.2">
      <c r="A16" t="s">
        <v>27</v>
      </c>
      <c r="B16">
        <v>453300</v>
      </c>
      <c r="C16">
        <v>396260</v>
      </c>
      <c r="D16">
        <v>374160</v>
      </c>
      <c r="E16">
        <v>611180</v>
      </c>
      <c r="F16">
        <v>416530</v>
      </c>
      <c r="G16">
        <v>371960</v>
      </c>
      <c r="H16">
        <v>444040</v>
      </c>
      <c r="I16">
        <v>339660</v>
      </c>
      <c r="J16">
        <v>385600</v>
      </c>
      <c r="K16">
        <v>367720</v>
      </c>
      <c r="L16">
        <v>367960</v>
      </c>
      <c r="M16">
        <v>776670</v>
      </c>
      <c r="N16">
        <v>791194</v>
      </c>
      <c r="O16">
        <v>695985</v>
      </c>
      <c r="P16">
        <v>1115335</v>
      </c>
      <c r="Q16">
        <v>864714</v>
      </c>
      <c r="R16">
        <v>1080653</v>
      </c>
      <c r="S16">
        <v>1170234</v>
      </c>
      <c r="T16">
        <v>1600541</v>
      </c>
      <c r="U16">
        <v>1669385</v>
      </c>
      <c r="V16">
        <v>1598203</v>
      </c>
      <c r="W16">
        <v>2081540</v>
      </c>
      <c r="X16">
        <v>2098644</v>
      </c>
      <c r="Y16">
        <v>2904498</v>
      </c>
      <c r="Z16" s="1">
        <f t="shared" si="0"/>
        <v>957331.91666666663</v>
      </c>
    </row>
    <row r="17" spans="1:26" x14ac:dyDescent="0.2">
      <c r="A17" s="10" t="s">
        <v>28</v>
      </c>
      <c r="B17">
        <v>80500</v>
      </c>
      <c r="C17">
        <v>80080</v>
      </c>
      <c r="D17">
        <v>72740</v>
      </c>
      <c r="E17">
        <v>121090</v>
      </c>
      <c r="F17">
        <v>82580</v>
      </c>
      <c r="G17">
        <v>129020.00000000001</v>
      </c>
      <c r="H17">
        <v>105150</v>
      </c>
      <c r="I17">
        <v>114380</v>
      </c>
      <c r="J17">
        <v>109860</v>
      </c>
      <c r="K17">
        <v>120420</v>
      </c>
      <c r="L17">
        <v>147260</v>
      </c>
      <c r="M17">
        <v>178290</v>
      </c>
      <c r="N17">
        <v>171173</v>
      </c>
      <c r="O17">
        <v>161540</v>
      </c>
      <c r="P17">
        <v>235387</v>
      </c>
      <c r="Q17">
        <v>309302</v>
      </c>
      <c r="R17">
        <v>331512</v>
      </c>
      <c r="S17">
        <v>382283</v>
      </c>
      <c r="T17">
        <v>413453</v>
      </c>
      <c r="U17">
        <v>413485</v>
      </c>
      <c r="V17">
        <v>426373</v>
      </c>
      <c r="W17">
        <v>468286</v>
      </c>
      <c r="X17">
        <v>493274</v>
      </c>
      <c r="Y17">
        <v>601902</v>
      </c>
      <c r="Z17" s="1">
        <f t="shared" si="0"/>
        <v>239555.83333333334</v>
      </c>
    </row>
    <row r="18" spans="1:26" x14ac:dyDescent="0.2">
      <c r="A18" s="10" t="s">
        <v>33</v>
      </c>
      <c r="B18">
        <v>80500</v>
      </c>
      <c r="C18">
        <v>80080</v>
      </c>
      <c r="D18">
        <v>72740</v>
      </c>
      <c r="E18">
        <v>121090</v>
      </c>
      <c r="F18">
        <v>82580</v>
      </c>
      <c r="G18">
        <v>129020.00000000001</v>
      </c>
      <c r="H18">
        <v>105150</v>
      </c>
      <c r="I18">
        <v>114380</v>
      </c>
      <c r="J18">
        <v>109860</v>
      </c>
      <c r="K18">
        <v>120420</v>
      </c>
      <c r="L18">
        <v>147260</v>
      </c>
      <c r="M18">
        <v>178290</v>
      </c>
      <c r="N18">
        <v>171173</v>
      </c>
      <c r="O18">
        <v>161540</v>
      </c>
      <c r="P18">
        <v>235387</v>
      </c>
      <c r="Q18">
        <v>309302</v>
      </c>
      <c r="R18">
        <v>331512</v>
      </c>
      <c r="S18">
        <v>382283</v>
      </c>
      <c r="T18">
        <v>413453</v>
      </c>
      <c r="U18">
        <v>413485</v>
      </c>
      <c r="V18">
        <v>426373</v>
      </c>
      <c r="W18">
        <v>468286</v>
      </c>
      <c r="X18">
        <v>493274</v>
      </c>
      <c r="Y18">
        <v>601902</v>
      </c>
      <c r="Z18" s="1">
        <f t="shared" si="0"/>
        <v>239555.83333333334</v>
      </c>
    </row>
    <row r="19" spans="1:26" x14ac:dyDescent="0.2">
      <c r="A19" s="10" t="s">
        <v>29</v>
      </c>
      <c r="B19">
        <v>92540</v>
      </c>
      <c r="C19">
        <v>98560</v>
      </c>
      <c r="D19">
        <v>61470</v>
      </c>
      <c r="E19">
        <v>88040</v>
      </c>
      <c r="F19">
        <v>48820</v>
      </c>
      <c r="G19">
        <v>100310</v>
      </c>
      <c r="H19">
        <v>58560</v>
      </c>
      <c r="I19">
        <v>48160</v>
      </c>
      <c r="J19">
        <v>52420</v>
      </c>
      <c r="K19">
        <v>58860</v>
      </c>
      <c r="L19">
        <v>65780</v>
      </c>
      <c r="M19">
        <v>88040</v>
      </c>
      <c r="N19">
        <v>135445</v>
      </c>
      <c r="O19">
        <v>127507</v>
      </c>
      <c r="P19">
        <v>169939</v>
      </c>
      <c r="Q19">
        <v>210014</v>
      </c>
      <c r="R19">
        <v>250370</v>
      </c>
      <c r="S19">
        <v>357705</v>
      </c>
      <c r="T19">
        <v>408697</v>
      </c>
      <c r="U19">
        <v>432393</v>
      </c>
      <c r="V19">
        <v>426134</v>
      </c>
      <c r="W19">
        <v>432978</v>
      </c>
      <c r="X19">
        <v>500618</v>
      </c>
      <c r="Y19">
        <v>732708</v>
      </c>
      <c r="Z19" s="1">
        <f t="shared" si="0"/>
        <v>210252.83333333334</v>
      </c>
    </row>
    <row r="20" spans="1:26" x14ac:dyDescent="0.2">
      <c r="A20" s="10" t="s">
        <v>30</v>
      </c>
      <c r="B20">
        <v>92540</v>
      </c>
      <c r="C20">
        <v>98560</v>
      </c>
      <c r="D20">
        <v>61470</v>
      </c>
      <c r="E20">
        <v>88040</v>
      </c>
      <c r="F20">
        <v>48820</v>
      </c>
      <c r="G20">
        <v>100310</v>
      </c>
      <c r="H20">
        <v>58560</v>
      </c>
      <c r="I20">
        <v>48160</v>
      </c>
      <c r="J20">
        <v>52420</v>
      </c>
      <c r="K20">
        <v>58860</v>
      </c>
      <c r="L20">
        <v>65780</v>
      </c>
      <c r="M20">
        <v>88040</v>
      </c>
      <c r="N20">
        <v>135445</v>
      </c>
      <c r="O20">
        <v>127507</v>
      </c>
      <c r="P20">
        <v>169939</v>
      </c>
      <c r="Q20">
        <v>210014</v>
      </c>
      <c r="R20">
        <v>250370</v>
      </c>
      <c r="S20">
        <v>357705</v>
      </c>
      <c r="T20">
        <v>408697</v>
      </c>
      <c r="U20">
        <v>432393</v>
      </c>
      <c r="V20">
        <v>426134</v>
      </c>
      <c r="W20">
        <v>432978</v>
      </c>
      <c r="X20">
        <v>500618</v>
      </c>
      <c r="Y20">
        <v>732708</v>
      </c>
      <c r="Z20" s="1">
        <f t="shared" si="0"/>
        <v>210252.83333333334</v>
      </c>
    </row>
    <row r="21" spans="1:26" x14ac:dyDescent="0.2">
      <c r="L21"/>
    </row>
    <row r="22" spans="1:26" x14ac:dyDescent="0.2">
      <c r="B22">
        <f>B3*1.078</f>
        <v>92587.619740000009</v>
      </c>
      <c r="C22"/>
      <c r="D22"/>
      <c r="E22"/>
      <c r="F22"/>
      <c r="G22"/>
      <c r="H22"/>
      <c r="I22"/>
      <c r="J22"/>
      <c r="K22"/>
      <c r="L22"/>
      <c r="M22" s="9"/>
    </row>
    <row r="23" spans="1:26" x14ac:dyDescent="0.2">
      <c r="B23"/>
      <c r="C23"/>
      <c r="D23"/>
      <c r="E23"/>
      <c r="F23"/>
      <c r="G23"/>
      <c r="H23"/>
      <c r="I23"/>
      <c r="J23"/>
      <c r="K23"/>
      <c r="L23"/>
      <c r="M23" s="9"/>
    </row>
    <row r="24" spans="1:26" x14ac:dyDescent="0.2">
      <c r="B24"/>
      <c r="C24"/>
      <c r="D24"/>
      <c r="E24"/>
      <c r="F24"/>
      <c r="G24"/>
      <c r="H24"/>
      <c r="I24"/>
      <c r="J24"/>
      <c r="K24"/>
      <c r="L24"/>
      <c r="M24" s="9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topLeftCell="A13" workbookViewId="0">
      <selection activeCell="J23" sqref="J23"/>
    </sheetView>
  </sheetViews>
  <sheetFormatPr baseColWidth="10" defaultRowHeight="12.75" x14ac:dyDescent="0.2"/>
  <cols>
    <col min="7" max="7" width="12.125" customWidth="1"/>
  </cols>
  <sheetData>
    <row r="1" spans="1:8" x14ac:dyDescent="0.2">
      <c r="A1" t="s">
        <v>2</v>
      </c>
      <c r="B1" t="s">
        <v>19</v>
      </c>
      <c r="C1" t="s">
        <v>18</v>
      </c>
      <c r="D1" t="s">
        <v>17</v>
      </c>
      <c r="E1" t="s">
        <v>16</v>
      </c>
      <c r="F1" t="s">
        <v>20</v>
      </c>
      <c r="G1" t="s">
        <v>21</v>
      </c>
      <c r="H1" t="s">
        <v>22</v>
      </c>
    </row>
    <row r="2" spans="1:8" x14ac:dyDescent="0.2">
      <c r="A2" s="1">
        <v>1997</v>
      </c>
      <c r="B2" s="2">
        <v>85888.33</v>
      </c>
      <c r="C2" s="2">
        <v>67538.33</v>
      </c>
      <c r="D2" s="2">
        <v>46794.17</v>
      </c>
      <c r="E2" s="2">
        <v>88333.33</v>
      </c>
      <c r="F2" s="3">
        <v>74378.2</v>
      </c>
      <c r="G2" s="3">
        <v>342776.66</v>
      </c>
      <c r="H2" s="2">
        <v>23253.33</v>
      </c>
    </row>
    <row r="3" spans="1:8" x14ac:dyDescent="0.2">
      <c r="A3" s="1">
        <f>A2+1</f>
        <v>1998</v>
      </c>
      <c r="B3" s="2">
        <v>92330</v>
      </c>
      <c r="C3" s="2">
        <v>68204.17</v>
      </c>
      <c r="D3" s="2">
        <v>50449.17</v>
      </c>
      <c r="E3" s="2">
        <v>89811.33</v>
      </c>
      <c r="F3" s="3">
        <v>93403</v>
      </c>
      <c r="G3" s="3">
        <v>400000</v>
      </c>
      <c r="H3" s="2">
        <v>25377.42</v>
      </c>
    </row>
    <row r="4" spans="1:8" x14ac:dyDescent="0.2">
      <c r="A4" s="1">
        <f t="shared" ref="A4:A12" si="0">A3+1</f>
        <v>1999</v>
      </c>
      <c r="B4" s="2">
        <v>99431.67</v>
      </c>
      <c r="C4" s="2">
        <v>71146.67</v>
      </c>
      <c r="D4" s="2">
        <v>70942.5</v>
      </c>
      <c r="E4" s="2">
        <v>100204.92</v>
      </c>
      <c r="F4" s="3">
        <v>68211.199999999997</v>
      </c>
      <c r="G4" s="3">
        <v>503204.16</v>
      </c>
      <c r="H4" s="2">
        <v>28094.33</v>
      </c>
    </row>
    <row r="5" spans="1:8" x14ac:dyDescent="0.2">
      <c r="A5" s="1">
        <f t="shared" si="0"/>
        <v>2000</v>
      </c>
      <c r="B5" s="2">
        <v>98099.17</v>
      </c>
      <c r="C5" s="2">
        <v>68876.67</v>
      </c>
      <c r="D5" s="2">
        <v>65006.67</v>
      </c>
      <c r="E5" s="2">
        <v>86576.87</v>
      </c>
      <c r="F5" s="3">
        <v>83988</v>
      </c>
      <c r="G5" s="3">
        <v>492751.66</v>
      </c>
      <c r="H5" s="2">
        <v>29898.9</v>
      </c>
    </row>
    <row r="6" spans="1:8" x14ac:dyDescent="0.2">
      <c r="A6" s="1">
        <f t="shared" si="0"/>
        <v>2001</v>
      </c>
      <c r="B6" s="2">
        <v>101032.5</v>
      </c>
      <c r="C6" s="2">
        <v>78016.67</v>
      </c>
      <c r="D6" s="2">
        <v>63140.83</v>
      </c>
      <c r="E6" s="2">
        <v>85000</v>
      </c>
      <c r="F6" s="3">
        <v>67970.8</v>
      </c>
      <c r="G6" s="3">
        <v>308127.5</v>
      </c>
      <c r="H6" s="2">
        <v>31883.07</v>
      </c>
    </row>
    <row r="7" spans="1:8" x14ac:dyDescent="0.2">
      <c r="A7" s="1">
        <f t="shared" si="0"/>
        <v>2002</v>
      </c>
      <c r="B7" s="2">
        <v>110858.33</v>
      </c>
      <c r="C7" s="2">
        <v>89079.17</v>
      </c>
      <c r="D7" s="2">
        <v>84080</v>
      </c>
      <c r="E7" s="2">
        <v>84246.67</v>
      </c>
      <c r="F7" s="3">
        <v>132305</v>
      </c>
      <c r="G7" s="3">
        <v>326281.65999999997</v>
      </c>
      <c r="H7" s="2">
        <v>32501.51</v>
      </c>
    </row>
    <row r="8" spans="1:8" x14ac:dyDescent="0.2">
      <c r="A8" s="1">
        <f t="shared" si="0"/>
        <v>2003</v>
      </c>
      <c r="B8" s="2">
        <v>123304.17</v>
      </c>
      <c r="C8" s="2">
        <v>91180</v>
      </c>
      <c r="D8" s="2">
        <v>88453.33</v>
      </c>
      <c r="E8" s="2">
        <v>91458.33</v>
      </c>
      <c r="F8" s="3">
        <v>91183.6</v>
      </c>
      <c r="G8" s="3">
        <v>542500.81000000006</v>
      </c>
      <c r="H8" s="2">
        <v>31298.66</v>
      </c>
    </row>
    <row r="9" spans="1:8" x14ac:dyDescent="0.2">
      <c r="A9" s="1">
        <f t="shared" si="0"/>
        <v>2004</v>
      </c>
      <c r="B9" s="2">
        <v>109951.67</v>
      </c>
      <c r="C9" s="2">
        <v>92620</v>
      </c>
      <c r="D9" s="2">
        <v>69694.17</v>
      </c>
      <c r="E9" s="2">
        <v>90500</v>
      </c>
      <c r="F9" s="3">
        <v>73379.799999999988</v>
      </c>
      <c r="G9" s="3">
        <v>678054.19</v>
      </c>
      <c r="H9" s="2">
        <v>27395.41</v>
      </c>
    </row>
    <row r="10" spans="1:8" x14ac:dyDescent="0.2">
      <c r="A10" s="1">
        <f t="shared" si="0"/>
        <v>2005</v>
      </c>
      <c r="B10" s="2">
        <v>101023.33</v>
      </c>
      <c r="C10" s="2">
        <v>76125</v>
      </c>
      <c r="D10" s="2">
        <v>74391.67</v>
      </c>
      <c r="E10" s="2">
        <v>105528.73</v>
      </c>
      <c r="F10" s="3">
        <v>147677</v>
      </c>
      <c r="G10" s="3">
        <v>402000</v>
      </c>
      <c r="H10" s="2">
        <v>24311.25</v>
      </c>
    </row>
    <row r="11" spans="1:8" x14ac:dyDescent="0.2">
      <c r="A11" s="1">
        <f>A10+1</f>
        <v>2006</v>
      </c>
      <c r="B11" s="2">
        <v>114688.33</v>
      </c>
      <c r="C11" s="2">
        <v>83376.67</v>
      </c>
      <c r="D11" s="2">
        <v>81783.33</v>
      </c>
      <c r="E11" s="2">
        <v>85740.6</v>
      </c>
      <c r="F11" s="3">
        <v>120272.4</v>
      </c>
      <c r="G11" s="3">
        <v>371666.66</v>
      </c>
      <c r="H11" s="2">
        <v>23199.119999999999</v>
      </c>
    </row>
    <row r="12" spans="1:8" x14ac:dyDescent="0.2">
      <c r="A12" s="1">
        <f t="shared" si="0"/>
        <v>2007</v>
      </c>
      <c r="B12" s="2">
        <v>147374.54999999999</v>
      </c>
      <c r="C12" s="2">
        <v>112006.36</v>
      </c>
      <c r="D12" s="2">
        <v>122026.36</v>
      </c>
      <c r="E12" s="2">
        <v>96157.71</v>
      </c>
      <c r="F12" s="3">
        <v>180758.2</v>
      </c>
      <c r="G12" s="3">
        <v>578785.43999999994</v>
      </c>
      <c r="H12" s="2">
        <v>23777.24</v>
      </c>
    </row>
    <row r="14" spans="1:8" x14ac:dyDescent="0.2">
      <c r="A14" t="s">
        <v>0</v>
      </c>
      <c r="B14" t="s">
        <v>19</v>
      </c>
      <c r="C14" t="s">
        <v>18</v>
      </c>
      <c r="D14" t="s">
        <v>17</v>
      </c>
      <c r="E14" t="s">
        <v>16</v>
      </c>
      <c r="F14" t="s">
        <v>20</v>
      </c>
      <c r="G14" t="s">
        <v>21</v>
      </c>
      <c r="H14" t="s">
        <v>22</v>
      </c>
    </row>
    <row r="15" spans="1:8" x14ac:dyDescent="0.2">
      <c r="A15" s="1">
        <v>1997</v>
      </c>
      <c r="B15" s="2">
        <v>124335.84</v>
      </c>
      <c r="C15" s="2">
        <v>97825.46</v>
      </c>
      <c r="D15" s="2">
        <v>67805.89</v>
      </c>
      <c r="E15" s="2">
        <v>127864.07</v>
      </c>
      <c r="F15" s="2">
        <v>106061.75</v>
      </c>
      <c r="G15" s="2">
        <v>496326.09</v>
      </c>
      <c r="H15" s="2">
        <v>33657.72</v>
      </c>
    </row>
    <row r="16" spans="1:8" x14ac:dyDescent="0.2">
      <c r="A16" s="1">
        <f>A15+1</f>
        <v>1998</v>
      </c>
      <c r="B16" s="2">
        <v>126882.29</v>
      </c>
      <c r="C16" s="2">
        <v>93811.99</v>
      </c>
      <c r="D16" s="2">
        <v>69292.990000000005</v>
      </c>
      <c r="E16" s="2">
        <v>123460.6</v>
      </c>
      <c r="F16" s="2">
        <v>136921</v>
      </c>
      <c r="G16" s="2">
        <v>550079.93999999994</v>
      </c>
      <c r="H16" s="2">
        <v>34893.42</v>
      </c>
    </row>
    <row r="17" spans="1:8" x14ac:dyDescent="0.2">
      <c r="A17" s="1">
        <f t="shared" ref="A17:A25" si="1">A16+1</f>
        <v>1999</v>
      </c>
      <c r="B17" s="2">
        <v>132061.73000000001</v>
      </c>
      <c r="C17" s="2">
        <v>94484.65</v>
      </c>
      <c r="D17" s="2">
        <v>94189.81</v>
      </c>
      <c r="E17" s="2">
        <v>133102.48000000001</v>
      </c>
      <c r="F17" s="2">
        <v>90030.24</v>
      </c>
      <c r="G17" s="2">
        <v>667667.68999999994</v>
      </c>
      <c r="H17" s="2">
        <v>37305.760000000002</v>
      </c>
    </row>
    <row r="18" spans="1:8" x14ac:dyDescent="0.2">
      <c r="A18" s="1">
        <f t="shared" si="1"/>
        <v>2000</v>
      </c>
      <c r="B18" s="2">
        <v>125684.69</v>
      </c>
      <c r="C18" s="2">
        <v>88288.85</v>
      </c>
      <c r="D18" s="2">
        <v>83248.39</v>
      </c>
      <c r="E18" s="2">
        <v>111024.56</v>
      </c>
      <c r="F18" s="2">
        <v>109536.06</v>
      </c>
      <c r="G18" s="2">
        <v>632064</v>
      </c>
      <c r="H18" s="2">
        <v>38297.22</v>
      </c>
    </row>
    <row r="19" spans="1:8" x14ac:dyDescent="0.2">
      <c r="A19" s="1">
        <f t="shared" si="1"/>
        <v>2001</v>
      </c>
      <c r="B19" s="2">
        <v>124777.58</v>
      </c>
      <c r="C19" s="2">
        <v>96293.47</v>
      </c>
      <c r="D19" s="2">
        <v>77982.399999999994</v>
      </c>
      <c r="E19" s="2">
        <v>104972.83</v>
      </c>
      <c r="F19" s="2">
        <v>90537</v>
      </c>
      <c r="G19" s="2">
        <v>381338.38</v>
      </c>
      <c r="H19" s="2">
        <v>39357.75</v>
      </c>
    </row>
    <row r="20" spans="1:8" x14ac:dyDescent="0.2">
      <c r="A20" s="1">
        <f t="shared" si="1"/>
        <v>2002</v>
      </c>
      <c r="B20" s="2">
        <v>133579.26999999999</v>
      </c>
      <c r="C20" s="2">
        <v>107348.71</v>
      </c>
      <c r="D20" s="2">
        <v>101198.54</v>
      </c>
      <c r="E20" s="2">
        <v>101574.79</v>
      </c>
      <c r="F20" s="2">
        <v>146566.16</v>
      </c>
      <c r="G20" s="2">
        <v>393110.44</v>
      </c>
      <c r="H20" s="2">
        <v>39169.78</v>
      </c>
    </row>
    <row r="21" spans="1:8" x14ac:dyDescent="0.2">
      <c r="A21" s="1">
        <f t="shared" si="1"/>
        <v>2003</v>
      </c>
      <c r="B21" s="2">
        <v>144377.88</v>
      </c>
      <c r="C21" s="2">
        <v>106779.36</v>
      </c>
      <c r="D21" s="2">
        <v>103571.53</v>
      </c>
      <c r="E21" s="2">
        <v>107066.66</v>
      </c>
      <c r="F21" s="2">
        <v>104507.04</v>
      </c>
      <c r="G21" s="2">
        <v>634517.12</v>
      </c>
      <c r="H21" s="2">
        <v>36658.75</v>
      </c>
    </row>
    <row r="22" spans="1:8" x14ac:dyDescent="0.2">
      <c r="A22" s="1">
        <f t="shared" si="1"/>
        <v>2004</v>
      </c>
      <c r="B22" s="2">
        <v>127596.87</v>
      </c>
      <c r="C22" s="2">
        <v>107457.43</v>
      </c>
      <c r="D22" s="2">
        <v>80844.680000000008</v>
      </c>
      <c r="E22" s="2">
        <v>104942.39</v>
      </c>
      <c r="F22" s="2">
        <v>67605.740000000005</v>
      </c>
      <c r="G22" s="2">
        <v>786726.19</v>
      </c>
      <c r="H22" s="2">
        <v>31777.93</v>
      </c>
    </row>
    <row r="23" spans="1:8" x14ac:dyDescent="0.2">
      <c r="A23" s="1">
        <f t="shared" si="1"/>
        <v>2005</v>
      </c>
      <c r="B23" s="2">
        <v>113797.35</v>
      </c>
      <c r="C23" s="2">
        <v>85817.83</v>
      </c>
      <c r="D23" s="2">
        <v>83819.59</v>
      </c>
      <c r="E23" s="2">
        <v>118827.22</v>
      </c>
      <c r="F23" s="2">
        <v>102323.33</v>
      </c>
      <c r="G23" s="2">
        <v>454626.41</v>
      </c>
      <c r="H23" s="2">
        <v>27416.560000000001</v>
      </c>
    </row>
    <row r="24" spans="1:8" x14ac:dyDescent="0.2">
      <c r="A24" s="1">
        <f>A23+1</f>
        <v>2006</v>
      </c>
      <c r="B24" s="2">
        <v>124814.09</v>
      </c>
      <c r="C24" s="2">
        <v>90670.82</v>
      </c>
      <c r="D24" s="2">
        <v>88941.32</v>
      </c>
      <c r="E24" s="2">
        <v>93413.64</v>
      </c>
      <c r="F24" s="2">
        <v>91139.07</v>
      </c>
      <c r="G24" s="2">
        <v>404785.94</v>
      </c>
      <c r="H24" s="2">
        <v>25253.63</v>
      </c>
    </row>
    <row r="25" spans="1:8" x14ac:dyDescent="0.2">
      <c r="A25" s="1">
        <f t="shared" si="1"/>
        <v>2007</v>
      </c>
      <c r="B25" s="2">
        <v>154420.44</v>
      </c>
      <c r="C25" s="2">
        <v>117714.09</v>
      </c>
      <c r="D25" s="2">
        <v>127913.76</v>
      </c>
      <c r="E25" s="2">
        <v>100994.21</v>
      </c>
      <c r="F25" s="2">
        <v>128964.73</v>
      </c>
      <c r="G25" s="2">
        <v>606584.81000000006</v>
      </c>
      <c r="H25" s="2">
        <v>25009.27</v>
      </c>
    </row>
    <row r="26" spans="1:8" x14ac:dyDescent="0.2">
      <c r="B26" s="2"/>
      <c r="C26" s="2"/>
      <c r="D26" s="2"/>
      <c r="E26" s="2"/>
      <c r="F26" s="2"/>
      <c r="G26" s="2"/>
      <c r="H26" s="2"/>
    </row>
    <row r="27" spans="1:8" x14ac:dyDescent="0.2">
      <c r="A27" t="s">
        <v>1</v>
      </c>
      <c r="B27" s="2"/>
      <c r="C27" s="2"/>
      <c r="D27" s="2"/>
      <c r="E27" s="2"/>
      <c r="F27" s="2"/>
      <c r="G27" s="2"/>
      <c r="H27" s="2"/>
    </row>
    <row r="28" spans="1:8" x14ac:dyDescent="0.2">
      <c r="D28" s="2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F27" sqref="F27"/>
    </sheetView>
  </sheetViews>
  <sheetFormatPr baseColWidth="10" defaultRowHeight="12.75" x14ac:dyDescent="0.2"/>
  <cols>
    <col min="2" max="2" width="11.875" bestFit="1" customWidth="1"/>
    <col min="3" max="3" width="13.5" bestFit="1" customWidth="1"/>
    <col min="7" max="7" width="21.375" bestFit="1" customWidth="1"/>
    <col min="11" max="11" width="13.625" bestFit="1" customWidth="1"/>
    <col min="12" max="12" width="13.625" customWidth="1"/>
  </cols>
  <sheetData>
    <row r="1" spans="1:12" x14ac:dyDescent="0.2">
      <c r="A1" t="s">
        <v>5</v>
      </c>
      <c r="B1" s="10" t="s">
        <v>23</v>
      </c>
      <c r="C1" s="10" t="s">
        <v>24</v>
      </c>
      <c r="D1" t="s">
        <v>25</v>
      </c>
      <c r="E1" t="s">
        <v>34</v>
      </c>
      <c r="F1" t="s">
        <v>26</v>
      </c>
      <c r="G1" t="s">
        <v>35</v>
      </c>
      <c r="H1" t="s">
        <v>27</v>
      </c>
      <c r="I1" s="10" t="s">
        <v>28</v>
      </c>
      <c r="J1" s="10" t="s">
        <v>36</v>
      </c>
      <c r="K1" s="10" t="s">
        <v>29</v>
      </c>
      <c r="L1" s="10" t="s">
        <v>30</v>
      </c>
    </row>
    <row r="2" spans="1:12" x14ac:dyDescent="0.2">
      <c r="A2">
        <v>1997</v>
      </c>
      <c r="B2" s="10">
        <v>80740</v>
      </c>
      <c r="C2" s="10">
        <v>80740</v>
      </c>
      <c r="D2">
        <v>659100</v>
      </c>
      <c r="E2">
        <v>138480</v>
      </c>
      <c r="F2">
        <v>101260</v>
      </c>
      <c r="G2">
        <v>161290</v>
      </c>
      <c r="H2">
        <v>453300</v>
      </c>
      <c r="I2" s="10">
        <v>80500</v>
      </c>
      <c r="J2" s="10">
        <v>80500</v>
      </c>
      <c r="K2" s="10">
        <v>92540</v>
      </c>
      <c r="L2" s="10">
        <v>92540</v>
      </c>
    </row>
    <row r="3" spans="1:12" x14ac:dyDescent="0.2">
      <c r="A3">
        <f>A2+1</f>
        <v>1998</v>
      </c>
      <c r="B3" s="10">
        <v>63180</v>
      </c>
      <c r="C3" s="10">
        <v>63180</v>
      </c>
      <c r="D3">
        <v>347940</v>
      </c>
      <c r="E3">
        <v>145540</v>
      </c>
      <c r="F3">
        <v>102420</v>
      </c>
      <c r="G3">
        <v>158570</v>
      </c>
      <c r="H3">
        <v>396260</v>
      </c>
      <c r="I3" s="10">
        <v>80080</v>
      </c>
      <c r="J3" s="10">
        <v>80080</v>
      </c>
      <c r="K3" s="10">
        <v>98560</v>
      </c>
      <c r="L3" s="10">
        <v>98560</v>
      </c>
    </row>
    <row r="4" spans="1:12" x14ac:dyDescent="0.2">
      <c r="A4">
        <f t="shared" ref="A4:A12" si="0">A3+1</f>
        <v>1999</v>
      </c>
      <c r="B4" s="10">
        <v>60240</v>
      </c>
      <c r="C4" s="10">
        <v>60240</v>
      </c>
      <c r="D4">
        <v>374950</v>
      </c>
      <c r="E4">
        <v>137730</v>
      </c>
      <c r="F4">
        <v>92050</v>
      </c>
      <c r="G4">
        <v>151120</v>
      </c>
      <c r="H4">
        <v>374160</v>
      </c>
      <c r="I4" s="10">
        <v>72740</v>
      </c>
      <c r="J4" s="10">
        <v>72740</v>
      </c>
      <c r="K4" s="10">
        <v>61470</v>
      </c>
      <c r="L4" s="10">
        <v>61470</v>
      </c>
    </row>
    <row r="5" spans="1:12" x14ac:dyDescent="0.2">
      <c r="A5">
        <f t="shared" si="0"/>
        <v>2000</v>
      </c>
      <c r="B5" s="10">
        <v>105990</v>
      </c>
      <c r="C5" s="10">
        <v>105990</v>
      </c>
      <c r="D5">
        <v>437390</v>
      </c>
      <c r="E5">
        <v>124190</v>
      </c>
      <c r="F5">
        <v>88700</v>
      </c>
      <c r="G5">
        <v>141820</v>
      </c>
      <c r="H5">
        <v>611180</v>
      </c>
      <c r="I5" s="10">
        <v>121090</v>
      </c>
      <c r="J5" s="10">
        <v>121090</v>
      </c>
      <c r="K5" s="10">
        <v>88040</v>
      </c>
      <c r="L5" s="10">
        <v>88040</v>
      </c>
    </row>
    <row r="6" spans="1:12" x14ac:dyDescent="0.2">
      <c r="A6">
        <f t="shared" si="0"/>
        <v>2001</v>
      </c>
      <c r="B6" s="10">
        <v>62330</v>
      </c>
      <c r="C6" s="10">
        <v>62330</v>
      </c>
      <c r="D6">
        <v>369820</v>
      </c>
      <c r="E6">
        <v>102100</v>
      </c>
      <c r="F6">
        <v>82060</v>
      </c>
      <c r="G6">
        <v>135640</v>
      </c>
      <c r="H6">
        <v>416530</v>
      </c>
      <c r="I6" s="10">
        <v>82580</v>
      </c>
      <c r="J6" s="10">
        <v>82580</v>
      </c>
      <c r="K6" s="10">
        <v>48820</v>
      </c>
      <c r="L6" s="10">
        <v>48820</v>
      </c>
    </row>
    <row r="7" spans="1:12" x14ac:dyDescent="0.2">
      <c r="A7">
        <f t="shared" si="0"/>
        <v>2002</v>
      </c>
      <c r="B7" s="10">
        <v>81890</v>
      </c>
      <c r="C7" s="10">
        <v>81890</v>
      </c>
      <c r="D7">
        <v>344670</v>
      </c>
      <c r="E7">
        <v>121730</v>
      </c>
      <c r="F7">
        <v>83670</v>
      </c>
      <c r="G7">
        <v>173250</v>
      </c>
      <c r="H7">
        <v>371960</v>
      </c>
      <c r="I7" s="10">
        <v>129020.00000000001</v>
      </c>
      <c r="J7" s="10">
        <v>129020.00000000001</v>
      </c>
      <c r="K7" s="10">
        <v>100310</v>
      </c>
      <c r="L7" s="10">
        <v>100310</v>
      </c>
    </row>
    <row r="8" spans="1:12" x14ac:dyDescent="0.2">
      <c r="A8">
        <f t="shared" si="0"/>
        <v>2003</v>
      </c>
      <c r="B8" s="10">
        <v>94330</v>
      </c>
      <c r="C8" s="10">
        <v>94330</v>
      </c>
      <c r="D8">
        <v>449170</v>
      </c>
      <c r="E8">
        <v>121530</v>
      </c>
      <c r="F8">
        <v>83900</v>
      </c>
      <c r="G8">
        <v>164530</v>
      </c>
      <c r="H8">
        <v>444040</v>
      </c>
      <c r="I8" s="10">
        <v>105150</v>
      </c>
      <c r="J8" s="10">
        <v>105150</v>
      </c>
      <c r="K8" s="10">
        <v>58560</v>
      </c>
      <c r="L8" s="10">
        <v>58560</v>
      </c>
    </row>
    <row r="9" spans="1:12" x14ac:dyDescent="0.2">
      <c r="A9">
        <f t="shared" si="0"/>
        <v>2004</v>
      </c>
      <c r="B9" s="10">
        <v>88840</v>
      </c>
      <c r="C9" s="10">
        <v>88840</v>
      </c>
      <c r="D9">
        <v>404860</v>
      </c>
      <c r="E9">
        <v>150130</v>
      </c>
      <c r="F9">
        <v>80740</v>
      </c>
      <c r="G9">
        <v>151100</v>
      </c>
      <c r="H9">
        <v>339660</v>
      </c>
      <c r="I9" s="10">
        <v>114380</v>
      </c>
      <c r="J9" s="10">
        <v>114380</v>
      </c>
      <c r="K9" s="10">
        <v>48160</v>
      </c>
      <c r="L9" s="10">
        <v>48160</v>
      </c>
    </row>
    <row r="10" spans="1:12" x14ac:dyDescent="0.2">
      <c r="A10">
        <f t="shared" si="0"/>
        <v>2005</v>
      </c>
      <c r="B10" s="10">
        <v>88880</v>
      </c>
      <c r="C10" s="10">
        <v>88880</v>
      </c>
      <c r="D10">
        <v>403110</v>
      </c>
      <c r="E10">
        <v>175410</v>
      </c>
      <c r="F10">
        <v>92860</v>
      </c>
      <c r="G10">
        <v>146770</v>
      </c>
      <c r="H10">
        <v>385600</v>
      </c>
      <c r="I10" s="10">
        <v>109860</v>
      </c>
      <c r="J10" s="10">
        <v>109860</v>
      </c>
      <c r="K10" s="10">
        <v>52420</v>
      </c>
      <c r="L10" s="10">
        <v>52420</v>
      </c>
    </row>
    <row r="11" spans="1:12" x14ac:dyDescent="0.2">
      <c r="A11">
        <f t="shared" si="0"/>
        <v>2006</v>
      </c>
      <c r="B11" s="10">
        <v>81220</v>
      </c>
      <c r="C11" s="10">
        <v>81220</v>
      </c>
      <c r="D11">
        <v>522299.99999999994</v>
      </c>
      <c r="E11">
        <v>149630</v>
      </c>
      <c r="F11">
        <v>106690</v>
      </c>
      <c r="G11">
        <v>173730</v>
      </c>
      <c r="H11">
        <v>367720</v>
      </c>
      <c r="I11" s="10">
        <v>120420</v>
      </c>
      <c r="J11" s="10">
        <v>120420</v>
      </c>
      <c r="K11" s="10">
        <v>58860</v>
      </c>
      <c r="L11" s="10">
        <v>58860</v>
      </c>
    </row>
    <row r="12" spans="1:12" x14ac:dyDescent="0.2">
      <c r="A12">
        <f t="shared" si="0"/>
        <v>2007</v>
      </c>
      <c r="B12" s="10">
        <v>127230</v>
      </c>
      <c r="C12" s="10">
        <v>127230</v>
      </c>
      <c r="D12">
        <v>379250</v>
      </c>
      <c r="E12">
        <v>152730</v>
      </c>
      <c r="F12">
        <v>106800</v>
      </c>
      <c r="G12">
        <v>192490</v>
      </c>
      <c r="H12">
        <v>367960</v>
      </c>
      <c r="I12" s="10">
        <v>147260</v>
      </c>
      <c r="J12" s="10">
        <v>147260</v>
      </c>
      <c r="K12" s="10">
        <v>65780</v>
      </c>
      <c r="L12" s="10">
        <v>65780</v>
      </c>
    </row>
    <row r="13" spans="1:12" x14ac:dyDescent="0.2">
      <c r="B13" s="10"/>
      <c r="C13" s="10"/>
      <c r="I13" s="10"/>
      <c r="J13" s="10"/>
      <c r="K13" s="10"/>
      <c r="L13" s="10"/>
    </row>
    <row r="14" spans="1:12" x14ac:dyDescent="0.2">
      <c r="A14" t="s">
        <v>3</v>
      </c>
      <c r="B14" s="10" t="s">
        <v>23</v>
      </c>
      <c r="C14" s="10" t="s">
        <v>24</v>
      </c>
      <c r="D14" t="s">
        <v>25</v>
      </c>
      <c r="E14" t="s">
        <v>34</v>
      </c>
      <c r="F14" t="s">
        <v>26</v>
      </c>
      <c r="G14" t="s">
        <v>35</v>
      </c>
      <c r="H14" t="s">
        <v>27</v>
      </c>
      <c r="I14" s="10" t="s">
        <v>28</v>
      </c>
      <c r="J14" s="10" t="s">
        <v>36</v>
      </c>
      <c r="K14" s="10" t="s">
        <v>29</v>
      </c>
      <c r="L14" s="10" t="s">
        <v>30</v>
      </c>
    </row>
    <row r="15" spans="1:12" x14ac:dyDescent="0.2">
      <c r="A15">
        <v>1997</v>
      </c>
      <c r="B15" s="10">
        <v>116900</v>
      </c>
      <c r="C15" s="10">
        <v>116900</v>
      </c>
      <c r="D15">
        <v>927990</v>
      </c>
      <c r="E15">
        <v>203490</v>
      </c>
      <c r="F15">
        <v>145800</v>
      </c>
      <c r="G15">
        <v>232240</v>
      </c>
      <c r="H15">
        <v>653620</v>
      </c>
      <c r="I15" s="10">
        <v>116620</v>
      </c>
      <c r="J15" s="10">
        <v>116620</v>
      </c>
      <c r="K15" s="10">
        <v>133960</v>
      </c>
      <c r="L15" s="10">
        <v>133960</v>
      </c>
    </row>
    <row r="16" spans="1:12" x14ac:dyDescent="0.2">
      <c r="A16">
        <f>A15+1</f>
        <v>1998</v>
      </c>
      <c r="B16" s="10">
        <v>86920</v>
      </c>
      <c r="C16" s="10">
        <v>86920</v>
      </c>
      <c r="D16">
        <v>468670</v>
      </c>
      <c r="E16">
        <v>202480</v>
      </c>
      <c r="F16">
        <v>140570</v>
      </c>
      <c r="G16">
        <v>218060</v>
      </c>
      <c r="H16">
        <v>544780</v>
      </c>
      <c r="I16" s="10">
        <v>110310</v>
      </c>
      <c r="J16" s="10">
        <v>110310</v>
      </c>
      <c r="K16" s="10">
        <v>136380</v>
      </c>
      <c r="L16" s="10">
        <v>136380</v>
      </c>
    </row>
    <row r="17" spans="1:12" x14ac:dyDescent="0.2">
      <c r="A17">
        <f t="shared" ref="A17:A25" si="1">A16+1</f>
        <v>1999</v>
      </c>
      <c r="B17" s="10">
        <v>79930</v>
      </c>
      <c r="C17" s="10">
        <v>79930</v>
      </c>
      <c r="D17">
        <v>492550</v>
      </c>
      <c r="E17">
        <v>184490</v>
      </c>
      <c r="F17">
        <v>121900</v>
      </c>
      <c r="G17">
        <v>200620</v>
      </c>
      <c r="H17">
        <v>496850</v>
      </c>
      <c r="I17" s="10">
        <v>96650</v>
      </c>
      <c r="J17" s="10">
        <v>96650</v>
      </c>
      <c r="K17" s="10">
        <v>81970</v>
      </c>
      <c r="L17" s="10">
        <v>81970</v>
      </c>
    </row>
    <row r="18" spans="1:12" x14ac:dyDescent="0.2">
      <c r="A18">
        <f t="shared" si="1"/>
        <v>2000</v>
      </c>
      <c r="B18" s="10">
        <v>135560</v>
      </c>
      <c r="C18" s="10">
        <v>135560</v>
      </c>
      <c r="D18">
        <v>549850</v>
      </c>
      <c r="E18">
        <v>160960</v>
      </c>
      <c r="F18">
        <v>113190</v>
      </c>
      <c r="G18">
        <v>181430</v>
      </c>
      <c r="H18">
        <v>783490</v>
      </c>
      <c r="I18" s="10">
        <v>155080</v>
      </c>
      <c r="J18" s="10">
        <v>155080</v>
      </c>
      <c r="K18" s="10">
        <v>113190</v>
      </c>
      <c r="L18" s="10">
        <v>113190</v>
      </c>
    </row>
    <row r="19" spans="1:12" x14ac:dyDescent="0.2">
      <c r="A19">
        <f t="shared" si="1"/>
        <v>2001</v>
      </c>
      <c r="B19" s="10">
        <v>76920</v>
      </c>
      <c r="C19" s="10">
        <v>76920</v>
      </c>
      <c r="D19">
        <v>449940</v>
      </c>
      <c r="E19">
        <v>127410</v>
      </c>
      <c r="F19">
        <v>101130</v>
      </c>
      <c r="G19">
        <v>167790</v>
      </c>
      <c r="H19">
        <v>514740</v>
      </c>
      <c r="I19" s="10">
        <v>101850</v>
      </c>
      <c r="J19" s="10">
        <v>101850</v>
      </c>
      <c r="K19" s="10">
        <v>60640</v>
      </c>
      <c r="L19" s="10">
        <v>60640</v>
      </c>
    </row>
    <row r="20" spans="1:12" x14ac:dyDescent="0.2">
      <c r="A20">
        <f t="shared" si="1"/>
        <v>2002</v>
      </c>
      <c r="B20" s="10">
        <v>98730</v>
      </c>
      <c r="C20" s="10">
        <v>98730</v>
      </c>
      <c r="D20">
        <v>407580</v>
      </c>
      <c r="E20">
        <v>147980</v>
      </c>
      <c r="F20">
        <v>100610</v>
      </c>
      <c r="G20">
        <v>208300</v>
      </c>
      <c r="H20">
        <v>448280</v>
      </c>
      <c r="I20" s="10">
        <v>155380</v>
      </c>
      <c r="J20" s="10">
        <v>155380</v>
      </c>
      <c r="K20" s="10">
        <v>121690</v>
      </c>
      <c r="L20" s="10">
        <v>121690</v>
      </c>
    </row>
    <row r="21" spans="1:12" x14ac:dyDescent="0.2">
      <c r="A21">
        <f t="shared" si="1"/>
        <v>2003</v>
      </c>
      <c r="B21" s="10">
        <v>110230</v>
      </c>
      <c r="C21" s="10">
        <v>110230</v>
      </c>
      <c r="D21">
        <v>525020</v>
      </c>
      <c r="E21">
        <v>142620</v>
      </c>
      <c r="F21">
        <v>98010</v>
      </c>
      <c r="G21">
        <v>193340</v>
      </c>
      <c r="H21">
        <v>519330.00000000006</v>
      </c>
      <c r="I21" s="10">
        <v>122900</v>
      </c>
      <c r="J21" s="10">
        <v>122900</v>
      </c>
      <c r="K21" s="10">
        <v>68910</v>
      </c>
      <c r="L21" s="10">
        <v>68910</v>
      </c>
    </row>
    <row r="22" spans="1:12" x14ac:dyDescent="0.2">
      <c r="A22">
        <f t="shared" si="1"/>
        <v>2004</v>
      </c>
      <c r="B22" s="10">
        <v>102990</v>
      </c>
      <c r="C22" s="10">
        <v>102990</v>
      </c>
      <c r="D22">
        <v>463280</v>
      </c>
      <c r="E22">
        <v>176020</v>
      </c>
      <c r="F22">
        <v>93350</v>
      </c>
      <c r="G22">
        <v>175140</v>
      </c>
      <c r="H22">
        <v>393740</v>
      </c>
      <c r="I22" s="10">
        <v>132640</v>
      </c>
      <c r="J22" s="10">
        <v>132640</v>
      </c>
      <c r="K22" s="10">
        <v>55880</v>
      </c>
      <c r="L22" s="10">
        <v>55880</v>
      </c>
    </row>
    <row r="23" spans="1:12" x14ac:dyDescent="0.2">
      <c r="A23">
        <f t="shared" si="1"/>
        <v>2005</v>
      </c>
      <c r="B23" s="10">
        <v>99910</v>
      </c>
      <c r="C23" s="10">
        <v>99910</v>
      </c>
      <c r="D23">
        <v>443890</v>
      </c>
      <c r="E23">
        <v>200540</v>
      </c>
      <c r="F23">
        <v>104340</v>
      </c>
      <c r="G23">
        <v>165780</v>
      </c>
      <c r="H23">
        <v>434390</v>
      </c>
      <c r="I23" s="10">
        <v>123580</v>
      </c>
      <c r="J23" s="10">
        <v>123580</v>
      </c>
      <c r="K23" s="10">
        <v>59210</v>
      </c>
      <c r="L23" s="10">
        <v>59210</v>
      </c>
    </row>
    <row r="24" spans="1:12" x14ac:dyDescent="0.2">
      <c r="A24">
        <f t="shared" si="1"/>
        <v>2006</v>
      </c>
      <c r="B24" s="10">
        <v>88250</v>
      </c>
      <c r="C24" s="10">
        <v>88250</v>
      </c>
      <c r="D24">
        <v>564010</v>
      </c>
      <c r="E24">
        <v>164550</v>
      </c>
      <c r="F24">
        <v>115740</v>
      </c>
      <c r="G24">
        <v>190490</v>
      </c>
      <c r="H24">
        <v>400200</v>
      </c>
      <c r="I24" s="10">
        <v>131060</v>
      </c>
      <c r="J24" s="10">
        <v>131060</v>
      </c>
      <c r="K24" s="10">
        <v>64670</v>
      </c>
      <c r="L24" s="10">
        <v>64670</v>
      </c>
    </row>
    <row r="25" spans="1:12" x14ac:dyDescent="0.2">
      <c r="A25">
        <f t="shared" si="1"/>
        <v>2007</v>
      </c>
      <c r="B25" s="10">
        <v>132340</v>
      </c>
      <c r="C25" s="10">
        <v>132340</v>
      </c>
      <c r="D25">
        <v>383070</v>
      </c>
      <c r="E25">
        <v>163740</v>
      </c>
      <c r="F25">
        <v>111540</v>
      </c>
      <c r="G25">
        <v>202290</v>
      </c>
      <c r="H25">
        <v>384010</v>
      </c>
      <c r="I25" s="10">
        <v>153210</v>
      </c>
      <c r="J25" s="10">
        <v>153210</v>
      </c>
      <c r="K25" s="10">
        <v>69640</v>
      </c>
      <c r="L25" s="10">
        <v>69640</v>
      </c>
    </row>
    <row r="27" spans="1:12" x14ac:dyDescent="0.2">
      <c r="A27" t="s">
        <v>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4" sqref="C4"/>
    </sheetView>
  </sheetViews>
  <sheetFormatPr baseColWidth="10" defaultRowHeight="12.75" x14ac:dyDescent="0.2"/>
  <cols>
    <col min="2" max="2" width="33.125" customWidth="1"/>
    <col min="3" max="3" width="28.875" customWidth="1"/>
  </cols>
  <sheetData>
    <row r="1" spans="1:6" x14ac:dyDescent="0.2">
      <c r="A1" t="s">
        <v>7</v>
      </c>
    </row>
    <row r="3" spans="1:6" x14ac:dyDescent="0.2">
      <c r="D3" s="4" t="s">
        <v>8</v>
      </c>
      <c r="E3" s="4" t="s">
        <v>9</v>
      </c>
      <c r="F3" s="5" t="s">
        <v>10</v>
      </c>
    </row>
    <row r="4" spans="1:6" x14ac:dyDescent="0.2">
      <c r="A4" t="s">
        <v>11</v>
      </c>
      <c r="B4" t="s">
        <v>14</v>
      </c>
      <c r="C4" s="6" t="s">
        <v>13</v>
      </c>
      <c r="D4">
        <v>2</v>
      </c>
      <c r="E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zoomScale="85" zoomScaleNormal="85" workbookViewId="0">
      <selection activeCell="O14" sqref="O14"/>
    </sheetView>
  </sheetViews>
  <sheetFormatPr baseColWidth="10" defaultRowHeight="12.75" x14ac:dyDescent="0.2"/>
  <cols>
    <col min="1" max="1" width="21.5" bestFit="1" customWidth="1"/>
    <col min="2" max="2" width="9.5" bestFit="1" customWidth="1"/>
    <col min="8" max="17" width="11.375" bestFit="1" customWidth="1"/>
  </cols>
  <sheetData>
    <row r="1" spans="1:17" x14ac:dyDescent="0.2">
      <c r="A1" t="s">
        <v>44</v>
      </c>
    </row>
    <row r="2" spans="1:17" x14ac:dyDescent="0.2">
      <c r="A2" t="s">
        <v>6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</row>
    <row r="3" spans="1:17" x14ac:dyDescent="0.2">
      <c r="A3" t="s">
        <v>46</v>
      </c>
      <c r="B3" s="11">
        <v>96158</v>
      </c>
      <c r="C3" s="11">
        <v>167045.5</v>
      </c>
      <c r="D3" s="11">
        <v>137469</v>
      </c>
      <c r="E3" s="11">
        <v>125910.39999999999</v>
      </c>
      <c r="F3" s="12">
        <f>AVERAGE(G3,E3)</f>
        <v>71839.199999999997</v>
      </c>
      <c r="G3" s="11">
        <v>17768</v>
      </c>
      <c r="H3" s="11">
        <v>27470.400000000001</v>
      </c>
      <c r="I3" s="11">
        <v>11222</v>
      </c>
      <c r="J3" s="11">
        <v>201579.4</v>
      </c>
      <c r="K3" s="11">
        <v>185241.4</v>
      </c>
      <c r="L3" s="11">
        <v>194913.7</v>
      </c>
      <c r="M3" s="11">
        <v>173425.9</v>
      </c>
      <c r="N3" s="11">
        <v>176551</v>
      </c>
      <c r="O3" s="11">
        <v>232789.1</v>
      </c>
      <c r="P3" s="11">
        <v>229963.9</v>
      </c>
      <c r="Q3" s="11">
        <v>294485</v>
      </c>
    </row>
    <row r="4" spans="1:17" x14ac:dyDescent="0.2">
      <c r="A4" t="s">
        <v>47</v>
      </c>
      <c r="B4" s="11">
        <v>122026</v>
      </c>
      <c r="C4" s="11">
        <v>133465.9</v>
      </c>
      <c r="D4" s="11">
        <v>111199</v>
      </c>
      <c r="E4" s="11">
        <v>132538.1</v>
      </c>
      <c r="F4" s="12">
        <f>AVERAGE($E$4,$M$4)</f>
        <v>123522.25</v>
      </c>
      <c r="G4" s="12">
        <f t="shared" ref="G4:L4" si="0">AVERAGE($E$4,$M$4)</f>
        <v>123522.25</v>
      </c>
      <c r="H4" s="12">
        <f t="shared" si="0"/>
        <v>123522.25</v>
      </c>
      <c r="I4" s="12">
        <f t="shared" si="0"/>
        <v>123522.25</v>
      </c>
      <c r="J4" s="12">
        <f t="shared" si="0"/>
        <v>123522.25</v>
      </c>
      <c r="K4" s="12">
        <f t="shared" si="0"/>
        <v>123522.25</v>
      </c>
      <c r="L4" s="12">
        <f t="shared" si="0"/>
        <v>123522.25</v>
      </c>
      <c r="M4" s="11">
        <v>114506.4</v>
      </c>
      <c r="N4" s="11">
        <v>146833.29999999999</v>
      </c>
      <c r="O4" s="11">
        <v>249437.5</v>
      </c>
      <c r="P4" s="11">
        <v>211375</v>
      </c>
      <c r="Q4" s="11">
        <v>134158.70000000001</v>
      </c>
    </row>
    <row r="5" spans="1:17" x14ac:dyDescent="0.2">
      <c r="A5" t="s">
        <v>48</v>
      </c>
      <c r="B5" s="11">
        <v>98072</v>
      </c>
      <c r="C5" s="2">
        <f>AVERAGE($B$5,$M$5)</f>
        <v>113596.55</v>
      </c>
      <c r="D5" s="2">
        <f t="shared" ref="D5:L5" si="1">AVERAGE($B$5,$M$5)</f>
        <v>113596.55</v>
      </c>
      <c r="E5" s="2">
        <f t="shared" si="1"/>
        <v>113596.55</v>
      </c>
      <c r="F5" s="2">
        <f t="shared" si="1"/>
        <v>113596.55</v>
      </c>
      <c r="G5" s="2">
        <f t="shared" si="1"/>
        <v>113596.55</v>
      </c>
      <c r="H5" s="2">
        <f t="shared" si="1"/>
        <v>113596.55</v>
      </c>
      <c r="I5" s="2">
        <f t="shared" si="1"/>
        <v>113596.55</v>
      </c>
      <c r="J5" s="2">
        <f t="shared" si="1"/>
        <v>113596.55</v>
      </c>
      <c r="K5" s="2">
        <f t="shared" si="1"/>
        <v>113596.55</v>
      </c>
      <c r="L5" s="2">
        <f t="shared" si="1"/>
        <v>113596.55</v>
      </c>
      <c r="M5" s="11">
        <v>129121.1</v>
      </c>
      <c r="N5" s="11">
        <v>148944.4</v>
      </c>
      <c r="O5" s="11">
        <v>174288.9</v>
      </c>
      <c r="P5" s="11">
        <v>191916.7</v>
      </c>
      <c r="Q5" s="11">
        <v>300683.3</v>
      </c>
    </row>
    <row r="6" spans="1:17" x14ac:dyDescent="0.2">
      <c r="A6" t="s">
        <v>49</v>
      </c>
      <c r="B6" s="11">
        <v>112006</v>
      </c>
      <c r="C6" s="11">
        <v>136691.70000000001</v>
      </c>
      <c r="D6" s="11">
        <v>110536</v>
      </c>
      <c r="E6" s="11">
        <v>112579</v>
      </c>
      <c r="F6" s="2">
        <f>AVERAGE(E6,G6)</f>
        <v>72695.8</v>
      </c>
      <c r="G6" s="11">
        <v>32812.6</v>
      </c>
      <c r="H6" s="11">
        <v>42324.2</v>
      </c>
      <c r="I6" s="11">
        <v>43307.6</v>
      </c>
      <c r="J6" s="11">
        <v>133504.70000000001</v>
      </c>
      <c r="K6" s="11">
        <v>129014.6</v>
      </c>
      <c r="L6" s="11">
        <v>132413.6</v>
      </c>
      <c r="M6" s="11">
        <v>134354.4</v>
      </c>
      <c r="N6" s="11">
        <v>131410</v>
      </c>
      <c r="O6" s="11">
        <v>161822.79999999999</v>
      </c>
      <c r="P6" s="11">
        <v>227458.9</v>
      </c>
      <c r="Q6" s="11">
        <v>305976.2</v>
      </c>
    </row>
    <row r="7" spans="1:17" x14ac:dyDescent="0.2">
      <c r="A7" t="s">
        <v>50</v>
      </c>
      <c r="B7" s="11">
        <v>147375</v>
      </c>
      <c r="C7" s="11">
        <v>226983.8</v>
      </c>
      <c r="D7" s="11">
        <v>143765</v>
      </c>
      <c r="E7" s="11">
        <v>135109</v>
      </c>
      <c r="F7" s="12">
        <f>AVERAGE(E7,H7)</f>
        <v>103274.95</v>
      </c>
      <c r="G7" s="11">
        <v>81511.5</v>
      </c>
      <c r="H7" s="11">
        <v>71440.899999999994</v>
      </c>
      <c r="I7" s="11">
        <v>79447.8</v>
      </c>
      <c r="J7" s="11">
        <v>170879</v>
      </c>
      <c r="K7" s="11">
        <v>139398.9</v>
      </c>
      <c r="L7" s="11">
        <v>140268.4</v>
      </c>
      <c r="M7" s="11">
        <v>156840</v>
      </c>
      <c r="N7" s="11">
        <v>171314.5</v>
      </c>
      <c r="O7" s="11">
        <v>195947</v>
      </c>
      <c r="P7" s="11">
        <v>232393.5</v>
      </c>
      <c r="Q7" s="11">
        <v>308971.59999999998</v>
      </c>
    </row>
    <row r="8" spans="1:17" x14ac:dyDescent="0.2">
      <c r="A8" t="s">
        <v>51</v>
      </c>
      <c r="B8" s="2"/>
      <c r="C8" s="2"/>
      <c r="D8" s="2"/>
      <c r="E8" s="2"/>
      <c r="F8" s="2"/>
      <c r="G8" s="2"/>
      <c r="H8" s="2">
        <v>135539.20000000001</v>
      </c>
      <c r="I8" s="2">
        <v>158746</v>
      </c>
      <c r="J8" s="2">
        <v>146481.92000000001</v>
      </c>
      <c r="K8" s="2">
        <v>110083.04999999999</v>
      </c>
      <c r="L8" s="2">
        <v>114863.4</v>
      </c>
      <c r="M8" s="2">
        <v>164359.59</v>
      </c>
      <c r="N8" s="2">
        <v>177960.09</v>
      </c>
      <c r="O8" s="2">
        <v>163844.79</v>
      </c>
      <c r="P8">
        <v>200392.32000000001</v>
      </c>
      <c r="Q8" s="11">
        <v>252190.07999999999</v>
      </c>
    </row>
    <row r="9" spans="1:17" x14ac:dyDescent="0.2">
      <c r="A9" t="s">
        <v>52</v>
      </c>
      <c r="B9" s="2"/>
      <c r="C9" s="2"/>
      <c r="D9" s="2"/>
      <c r="E9" s="2"/>
      <c r="F9" s="2"/>
      <c r="G9" s="2"/>
      <c r="H9" s="2"/>
      <c r="I9" s="2">
        <v>160000</v>
      </c>
      <c r="J9" s="2"/>
      <c r="K9" s="2"/>
      <c r="L9" s="2"/>
      <c r="M9" s="2"/>
      <c r="N9" s="2">
        <v>246400</v>
      </c>
      <c r="O9" s="2"/>
    </row>
    <row r="10" spans="1:17" x14ac:dyDescent="0.2">
      <c r="A10" t="s">
        <v>53</v>
      </c>
      <c r="B10" s="11">
        <v>122026</v>
      </c>
      <c r="C10" s="11">
        <v>133465.9</v>
      </c>
      <c r="D10" s="11">
        <v>111199</v>
      </c>
      <c r="E10" s="11">
        <v>132538.1</v>
      </c>
      <c r="K10" s="2"/>
      <c r="L10" s="2"/>
      <c r="M10" s="11">
        <v>114506.4</v>
      </c>
      <c r="N10" s="11">
        <v>146833.29999999999</v>
      </c>
      <c r="O10" s="11">
        <v>249437.5</v>
      </c>
      <c r="P10" s="11">
        <v>211375</v>
      </c>
      <c r="Q10" s="11">
        <v>134158.70000000001</v>
      </c>
    </row>
    <row r="11" spans="1:17" x14ac:dyDescent="0.2">
      <c r="A11" t="s">
        <v>54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162446</v>
      </c>
    </row>
    <row r="12" spans="1:17" x14ac:dyDescent="0.2">
      <c r="A12" t="s">
        <v>55</v>
      </c>
      <c r="B12" s="11">
        <v>98072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11">
        <v>129121.1</v>
      </c>
      <c r="N12" s="11">
        <v>148944.4</v>
      </c>
      <c r="O12" s="11">
        <v>174288.9</v>
      </c>
      <c r="P12" s="11">
        <v>191916.7</v>
      </c>
      <c r="Q12" s="11">
        <v>300683.3</v>
      </c>
    </row>
    <row r="13" spans="1:17" x14ac:dyDescent="0.2">
      <c r="A13" t="s">
        <v>56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162446</v>
      </c>
    </row>
    <row r="14" spans="1:17" x14ac:dyDescent="0.2">
      <c r="A14" t="s">
        <v>57</v>
      </c>
      <c r="B14" s="11">
        <v>112006</v>
      </c>
      <c r="C14" s="11">
        <v>136691.70000000001</v>
      </c>
      <c r="D14" s="11">
        <v>110536</v>
      </c>
      <c r="E14" s="11">
        <v>112579</v>
      </c>
      <c r="F14" s="2"/>
      <c r="G14" s="11">
        <v>32812.6</v>
      </c>
      <c r="H14" s="11">
        <v>42324.2</v>
      </c>
      <c r="I14" s="11">
        <v>43307.6</v>
      </c>
      <c r="J14" s="11">
        <v>133504.70000000001</v>
      </c>
      <c r="K14" s="11">
        <v>129014.6</v>
      </c>
      <c r="L14" s="11">
        <v>132413.6</v>
      </c>
      <c r="M14" s="11">
        <v>134354.4</v>
      </c>
      <c r="N14" s="11">
        <v>131410</v>
      </c>
      <c r="O14" s="11">
        <v>161822.79999999999</v>
      </c>
      <c r="P14" s="11">
        <v>227458.9</v>
      </c>
      <c r="Q14" s="11">
        <v>305976.2</v>
      </c>
    </row>
    <row r="15" spans="1:17" x14ac:dyDescent="0.2">
      <c r="A15" t="s">
        <v>58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162446</v>
      </c>
    </row>
    <row r="16" spans="1:17" x14ac:dyDescent="0.2">
      <c r="A16" t="s">
        <v>59</v>
      </c>
      <c r="B16" s="2"/>
      <c r="C16" s="2"/>
      <c r="D16" s="2"/>
      <c r="E16" s="2"/>
      <c r="F16" s="2">
        <v>3103020</v>
      </c>
      <c r="G16" s="2"/>
      <c r="H16" s="2"/>
      <c r="I16" s="2"/>
      <c r="J16" s="2">
        <v>1000000</v>
      </c>
      <c r="K16" s="2"/>
      <c r="L16" s="2">
        <v>3366000</v>
      </c>
      <c r="M16" s="2">
        <v>4432935</v>
      </c>
      <c r="N16" s="2">
        <v>5392730</v>
      </c>
      <c r="O16" s="2"/>
    </row>
    <row r="17" spans="1:17" x14ac:dyDescent="0.2">
      <c r="A17" t="s">
        <v>60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2707480</v>
      </c>
      <c r="P17">
        <v>3184200</v>
      </c>
    </row>
    <row r="18" spans="1:17" x14ac:dyDescent="0.2">
      <c r="A18" t="s">
        <v>61</v>
      </c>
      <c r="B18" s="2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2311170</v>
      </c>
      <c r="O18" s="2"/>
    </row>
    <row r="19" spans="1:17" x14ac:dyDescent="0.2">
      <c r="A19" t="s">
        <v>62</v>
      </c>
      <c r="B19" s="11">
        <v>379250</v>
      </c>
      <c r="C19" s="11">
        <v>364070</v>
      </c>
      <c r="D19" s="11">
        <v>653218.80000000005</v>
      </c>
      <c r="E19" s="11">
        <v>689941.3</v>
      </c>
      <c r="G19" s="11">
        <v>1020263.3</v>
      </c>
      <c r="H19" s="11">
        <v>1618828</v>
      </c>
      <c r="I19" s="11">
        <v>1168924</v>
      </c>
      <c r="J19" s="11">
        <v>1512740</v>
      </c>
      <c r="K19" s="11">
        <v>1543296</v>
      </c>
      <c r="L19" s="11">
        <v>1576722.5</v>
      </c>
      <c r="M19" s="11">
        <v>1263630</v>
      </c>
      <c r="N19" s="11">
        <v>1490668</v>
      </c>
      <c r="O19" s="11">
        <v>1850720</v>
      </c>
      <c r="P19" s="11">
        <v>2095018</v>
      </c>
      <c r="Q19" s="11">
        <v>622444.30000000005</v>
      </c>
    </row>
    <row r="20" spans="1:17" x14ac:dyDescent="0.2">
      <c r="A20" t="s">
        <v>63</v>
      </c>
      <c r="B20" s="11">
        <v>65780</v>
      </c>
      <c r="C20" s="11">
        <v>88040</v>
      </c>
      <c r="D20" s="11">
        <v>135444.79999999999</v>
      </c>
      <c r="E20" s="11">
        <v>127507.3</v>
      </c>
      <c r="F20" s="11">
        <v>169939.20000000001</v>
      </c>
      <c r="G20" s="11">
        <v>210013.8</v>
      </c>
      <c r="H20" s="11">
        <v>250370</v>
      </c>
      <c r="I20" s="11">
        <v>357705</v>
      </c>
      <c r="J20" s="11">
        <v>408696.7</v>
      </c>
      <c r="K20" s="11">
        <v>432392.5</v>
      </c>
      <c r="L20" s="11">
        <v>426133.8</v>
      </c>
      <c r="M20" s="11">
        <v>432977.5</v>
      </c>
      <c r="N20" s="11">
        <v>500617.8</v>
      </c>
      <c r="O20" s="11">
        <v>732707.8</v>
      </c>
      <c r="P20" s="11">
        <v>688010</v>
      </c>
      <c r="Q20" s="11">
        <v>526843.19999999995</v>
      </c>
    </row>
    <row r="21" spans="1:17" x14ac:dyDescent="0.2">
      <c r="A21" t="s">
        <v>64</v>
      </c>
      <c r="B21" s="11">
        <v>192490</v>
      </c>
      <c r="C21" s="11">
        <v>193870</v>
      </c>
      <c r="D21" s="11">
        <v>331328.2</v>
      </c>
      <c r="E21" s="11">
        <v>318283.5</v>
      </c>
      <c r="F21" s="11">
        <v>325691.09999999998</v>
      </c>
      <c r="G21" s="11">
        <v>492816.7</v>
      </c>
      <c r="H21" s="11">
        <v>723153.3</v>
      </c>
      <c r="I21" s="11">
        <v>695033.3</v>
      </c>
      <c r="J21" s="11">
        <v>663802.5</v>
      </c>
      <c r="K21" s="11">
        <v>730930</v>
      </c>
      <c r="L21" s="11">
        <v>840610</v>
      </c>
      <c r="M21" s="11">
        <v>805210</v>
      </c>
      <c r="N21" s="11">
        <v>850153.3</v>
      </c>
      <c r="O21" s="11">
        <v>1041823.3</v>
      </c>
      <c r="P21" s="11">
        <v>1209056.7</v>
      </c>
      <c r="Q21" s="11">
        <v>972551</v>
      </c>
    </row>
    <row r="22" spans="1:17" x14ac:dyDescent="0.2">
      <c r="A22" t="s">
        <v>65</v>
      </c>
      <c r="B22" s="11">
        <v>183710</v>
      </c>
      <c r="C22" s="11">
        <v>172910</v>
      </c>
      <c r="D22" s="11">
        <v>237459.3</v>
      </c>
      <c r="E22" s="11">
        <v>272788.5</v>
      </c>
      <c r="F22" s="11">
        <v>265002.09999999998</v>
      </c>
      <c r="G22" s="11">
        <v>410151.7</v>
      </c>
      <c r="H22" s="11">
        <v>568542.9</v>
      </c>
      <c r="I22" s="11">
        <v>771688.6</v>
      </c>
      <c r="J22" s="11">
        <v>699254.3</v>
      </c>
      <c r="K22" s="11">
        <v>712427.5</v>
      </c>
      <c r="L22" s="11">
        <v>825177.1</v>
      </c>
      <c r="M22" s="11">
        <v>735352.2</v>
      </c>
      <c r="N22" s="11">
        <v>823099</v>
      </c>
      <c r="O22" s="11">
        <v>996794.7</v>
      </c>
      <c r="P22" s="11">
        <v>1216549.3999999999</v>
      </c>
      <c r="Q22" s="11">
        <v>767507.5</v>
      </c>
    </row>
    <row r="23" spans="1:17" x14ac:dyDescent="0.2">
      <c r="A23" t="s">
        <v>66</v>
      </c>
      <c r="B23" s="11">
        <v>124440</v>
      </c>
      <c r="C23" s="11">
        <v>128600</v>
      </c>
      <c r="D23" s="11">
        <v>106577.60000000001</v>
      </c>
      <c r="E23" s="11">
        <v>102998.5</v>
      </c>
      <c r="F23" s="11">
        <v>137758.5</v>
      </c>
      <c r="G23" s="11">
        <v>176509</v>
      </c>
      <c r="H23" s="11">
        <v>271737.3</v>
      </c>
      <c r="I23" s="11">
        <v>559008.30000000005</v>
      </c>
      <c r="J23" s="11">
        <v>423683.3</v>
      </c>
      <c r="K23" s="11">
        <v>518565</v>
      </c>
      <c r="L23" s="11">
        <v>644640</v>
      </c>
      <c r="M23" s="11">
        <v>547500.9</v>
      </c>
      <c r="N23" s="11">
        <v>834020.8</v>
      </c>
      <c r="O23" s="11">
        <v>932876.4</v>
      </c>
      <c r="P23" s="11">
        <v>1073185</v>
      </c>
      <c r="Q23" s="11">
        <v>574637.30000000005</v>
      </c>
    </row>
    <row r="24" spans="1:17" x14ac:dyDescent="0.2">
      <c r="A24" t="s">
        <v>67</v>
      </c>
      <c r="B24" s="11">
        <v>122510</v>
      </c>
      <c r="C24" s="11">
        <v>193230</v>
      </c>
      <c r="D24" s="11">
        <v>83037.5</v>
      </c>
      <c r="E24" s="11">
        <v>279603.90000000002</v>
      </c>
      <c r="F24" s="11">
        <v>294309</v>
      </c>
      <c r="G24" s="11">
        <v>200898.3</v>
      </c>
      <c r="H24" s="11">
        <v>289627.5</v>
      </c>
      <c r="I24" s="11">
        <v>534898.30000000005</v>
      </c>
      <c r="J24" s="11">
        <v>458521.7</v>
      </c>
      <c r="K24" s="11">
        <v>457735.8</v>
      </c>
      <c r="L24" s="11">
        <v>627082.5</v>
      </c>
      <c r="M24" s="11">
        <v>741280</v>
      </c>
      <c r="N24" s="11">
        <v>580229.19999999995</v>
      </c>
      <c r="O24" s="11">
        <v>554945.80000000005</v>
      </c>
      <c r="P24" s="11">
        <v>679675</v>
      </c>
      <c r="Q24" s="11">
        <v>545780.80000000005</v>
      </c>
    </row>
    <row r="25" spans="1:17" x14ac:dyDescent="0.2">
      <c r="A25" t="s">
        <v>68</v>
      </c>
      <c r="G25" s="11">
        <v>413242.5</v>
      </c>
      <c r="H25" s="11">
        <v>383817.8</v>
      </c>
      <c r="I25" s="11">
        <v>595285</v>
      </c>
      <c r="J25" s="11">
        <v>460919.2</v>
      </c>
      <c r="K25" s="11">
        <v>469157.5</v>
      </c>
      <c r="L25" s="11">
        <v>563359.19999999995</v>
      </c>
      <c r="M25" s="11">
        <v>523836.7</v>
      </c>
      <c r="N25" s="11">
        <v>568382.5</v>
      </c>
      <c r="O25" s="11">
        <v>730820.8</v>
      </c>
      <c r="P25" s="11">
        <v>695958.3</v>
      </c>
      <c r="Q25" s="11">
        <v>562852.80000000005</v>
      </c>
    </row>
    <row r="26" spans="1:17" x14ac:dyDescent="0.2">
      <c r="A26" t="s">
        <v>69</v>
      </c>
      <c r="B26" s="11">
        <v>127230</v>
      </c>
      <c r="C26" s="11">
        <v>131120</v>
      </c>
      <c r="D26" s="11">
        <v>133789.5</v>
      </c>
      <c r="E26" s="11">
        <v>113290.8</v>
      </c>
      <c r="F26" s="11">
        <v>158247.5</v>
      </c>
      <c r="G26" s="11">
        <v>237001.7</v>
      </c>
      <c r="H26" s="11">
        <v>240905</v>
      </c>
      <c r="I26" s="11">
        <v>288105.8</v>
      </c>
      <c r="J26" s="11">
        <v>394672.5</v>
      </c>
      <c r="K26" s="11">
        <v>440127.5</v>
      </c>
      <c r="L26" s="11">
        <v>421810</v>
      </c>
      <c r="M26" s="11">
        <v>444866.7</v>
      </c>
      <c r="N26" s="11">
        <v>524718.30000000005</v>
      </c>
      <c r="O26" s="11">
        <v>622031.69999999995</v>
      </c>
      <c r="P26" s="11">
        <v>646416.69999999995</v>
      </c>
      <c r="Q26" s="11">
        <v>554142.4</v>
      </c>
    </row>
    <row r="27" spans="1:17" x14ac:dyDescent="0.2">
      <c r="A27" t="s">
        <v>70</v>
      </c>
      <c r="B27" s="11">
        <v>106800</v>
      </c>
      <c r="C27" s="11">
        <v>89950</v>
      </c>
      <c r="D27" s="11">
        <v>138382.6</v>
      </c>
      <c r="E27" s="11">
        <v>233102.7</v>
      </c>
      <c r="F27" s="11">
        <v>132516.6</v>
      </c>
      <c r="G27" s="11">
        <v>291100.79999999999</v>
      </c>
      <c r="H27" s="11">
        <v>276965</v>
      </c>
      <c r="I27" s="11">
        <v>353465</v>
      </c>
      <c r="J27" s="11">
        <v>340057.5</v>
      </c>
      <c r="K27" s="11">
        <v>424206.7</v>
      </c>
      <c r="L27" s="11">
        <v>625110</v>
      </c>
      <c r="M27" s="11">
        <v>497241.7</v>
      </c>
      <c r="N27" s="11">
        <v>394705</v>
      </c>
      <c r="O27" s="11">
        <v>716210</v>
      </c>
      <c r="P27" s="11">
        <v>715823.3</v>
      </c>
      <c r="Q27" s="11">
        <v>430851.1</v>
      </c>
    </row>
    <row r="28" spans="1:17" x14ac:dyDescent="0.2">
      <c r="A28" t="s">
        <v>71</v>
      </c>
      <c r="H28" s="11">
        <v>1300000</v>
      </c>
      <c r="O28" s="11">
        <v>1900000</v>
      </c>
    </row>
    <row r="29" spans="1:17" x14ac:dyDescent="0.2">
      <c r="A29" t="s">
        <v>72</v>
      </c>
      <c r="H29" s="11">
        <v>700000</v>
      </c>
      <c r="J29" s="11">
        <v>600000</v>
      </c>
    </row>
    <row r="30" spans="1:17" x14ac:dyDescent="0.2">
      <c r="A30" t="s">
        <v>73</v>
      </c>
      <c r="B30" s="11">
        <v>367960</v>
      </c>
      <c r="C30" s="11">
        <v>776670</v>
      </c>
      <c r="D30" s="11">
        <v>791194.3</v>
      </c>
      <c r="E30" s="11">
        <v>695985</v>
      </c>
      <c r="F30" s="11">
        <v>1115335</v>
      </c>
      <c r="G30" s="11">
        <v>864714.2</v>
      </c>
      <c r="H30" s="11">
        <v>1080653.3</v>
      </c>
      <c r="I30" s="11">
        <v>1170234.2</v>
      </c>
      <c r="J30" s="11">
        <v>1600540.8</v>
      </c>
      <c r="K30" s="11">
        <v>1669385</v>
      </c>
      <c r="L30" s="11">
        <v>1598202.5</v>
      </c>
      <c r="M30" s="11">
        <v>2081540</v>
      </c>
      <c r="N30" s="11">
        <v>2098644.2000000002</v>
      </c>
      <c r="O30" s="11">
        <v>2904498.3</v>
      </c>
      <c r="P30" s="11">
        <v>3364769.2</v>
      </c>
      <c r="Q30" s="11">
        <v>2227579.9</v>
      </c>
    </row>
    <row r="31" spans="1:17" x14ac:dyDescent="0.2">
      <c r="A31" t="s">
        <v>74</v>
      </c>
      <c r="B31" s="11">
        <v>147260</v>
      </c>
      <c r="C31" s="11">
        <v>178290</v>
      </c>
      <c r="D31" s="11">
        <v>171173</v>
      </c>
      <c r="E31" s="11">
        <v>161540</v>
      </c>
      <c r="F31" s="11">
        <v>235387.4</v>
      </c>
      <c r="G31" s="11">
        <v>309301.7</v>
      </c>
      <c r="H31" s="11">
        <v>331511.7</v>
      </c>
      <c r="I31" s="11">
        <v>382282.5</v>
      </c>
      <c r="J31" s="11">
        <v>413453.3</v>
      </c>
      <c r="K31" s="11">
        <v>413485</v>
      </c>
      <c r="L31" s="11">
        <v>426373.3</v>
      </c>
      <c r="M31" s="11">
        <v>468285.8</v>
      </c>
      <c r="N31" s="11">
        <v>493274.2</v>
      </c>
      <c r="O31" s="11">
        <v>601901.69999999995</v>
      </c>
      <c r="P31" s="11">
        <v>578980.80000000005</v>
      </c>
      <c r="Q31" s="11">
        <v>514504.2</v>
      </c>
    </row>
    <row r="32" spans="1:17" x14ac:dyDescent="0.2">
      <c r="A32" t="s">
        <v>75</v>
      </c>
      <c r="B32" s="11">
        <v>152730</v>
      </c>
      <c r="C32" s="11">
        <v>188150</v>
      </c>
      <c r="D32" s="11">
        <v>371455.4</v>
      </c>
      <c r="E32" s="11">
        <v>340390.40000000002</v>
      </c>
      <c r="F32" s="11">
        <v>377005</v>
      </c>
      <c r="G32" s="11">
        <v>576157</v>
      </c>
      <c r="H32" s="11">
        <v>770882.7</v>
      </c>
      <c r="I32" s="11">
        <v>866476.7</v>
      </c>
      <c r="J32" s="11">
        <v>889890.9</v>
      </c>
      <c r="K32" s="11">
        <v>1219209.1000000001</v>
      </c>
      <c r="L32" s="11">
        <v>1219760.8999999999</v>
      </c>
      <c r="M32" s="11">
        <v>1107265</v>
      </c>
      <c r="N32" s="11">
        <v>1156327.3</v>
      </c>
      <c r="O32" s="11">
        <v>1387008.3</v>
      </c>
      <c r="P32" s="11">
        <v>1394853.3</v>
      </c>
      <c r="Q32" s="11">
        <v>687186.1</v>
      </c>
    </row>
    <row r="33" spans="1:17" x14ac:dyDescent="0.2">
      <c r="A33" t="s">
        <v>76</v>
      </c>
      <c r="H33" s="11">
        <v>199800</v>
      </c>
    </row>
    <row r="34" spans="1:17" x14ac:dyDescent="0.2">
      <c r="A34" t="s">
        <v>77</v>
      </c>
      <c r="B34" s="11">
        <v>277089.5</v>
      </c>
      <c r="C34" s="11">
        <v>225720</v>
      </c>
      <c r="D34" s="11">
        <v>422367.1</v>
      </c>
      <c r="E34" s="11">
        <v>355775.5</v>
      </c>
      <c r="F34" s="11">
        <v>373335.7</v>
      </c>
      <c r="G34" s="11">
        <v>1010540.8</v>
      </c>
      <c r="H34" s="11">
        <v>1043390</v>
      </c>
      <c r="I34" s="11">
        <v>970368.3</v>
      </c>
      <c r="J34" s="11">
        <v>926052.5</v>
      </c>
      <c r="K34" s="11">
        <v>853305.8</v>
      </c>
      <c r="L34" s="11">
        <v>1133829.2</v>
      </c>
      <c r="M34" s="11">
        <v>816053.3</v>
      </c>
      <c r="N34" s="11">
        <v>948728.3</v>
      </c>
      <c r="O34" s="11">
        <v>1284120</v>
      </c>
      <c r="P34" s="11">
        <v>1768525</v>
      </c>
      <c r="Q34" s="11">
        <v>1159252.5</v>
      </c>
    </row>
    <row r="35" spans="1:17" x14ac:dyDescent="0.2">
      <c r="A35" t="s">
        <v>78</v>
      </c>
      <c r="B35" s="11">
        <v>575190</v>
      </c>
      <c r="C35" s="11">
        <v>437110</v>
      </c>
      <c r="D35" s="11">
        <v>1371080.2</v>
      </c>
      <c r="E35" s="11">
        <v>2578866.7999999998</v>
      </c>
      <c r="F35" s="11">
        <v>2668861.1</v>
      </c>
      <c r="G35" s="11">
        <v>1141605.5</v>
      </c>
      <c r="H35" s="11">
        <v>1170598.3</v>
      </c>
      <c r="I35" s="11">
        <v>924836.7</v>
      </c>
      <c r="J35" s="11">
        <v>1202743.3</v>
      </c>
      <c r="K35" s="11">
        <v>1906348.3</v>
      </c>
      <c r="L35" s="11">
        <v>2088614.2</v>
      </c>
      <c r="M35" s="11">
        <v>1077666.7</v>
      </c>
      <c r="N35" s="11">
        <v>1357279.2</v>
      </c>
      <c r="O35" s="11">
        <v>2046552.5</v>
      </c>
      <c r="P35" s="11">
        <v>1485215.8</v>
      </c>
      <c r="Q35" s="11">
        <v>1691803.9</v>
      </c>
    </row>
    <row r="36" spans="1:17" x14ac:dyDescent="0.2">
      <c r="A36" t="s">
        <v>79</v>
      </c>
      <c r="B36" s="11">
        <v>342806</v>
      </c>
      <c r="C36" s="11">
        <v>336740.4</v>
      </c>
      <c r="D36" s="11">
        <v>725991</v>
      </c>
      <c r="E36" s="11">
        <v>566380.1</v>
      </c>
      <c r="F36" s="11">
        <v>684469.8</v>
      </c>
      <c r="G36" s="11">
        <v>846440.4</v>
      </c>
      <c r="H36" s="11">
        <v>1180807.3999999999</v>
      </c>
      <c r="M36" s="11">
        <v>1439927.3</v>
      </c>
      <c r="N36" s="11">
        <v>1377566.7</v>
      </c>
      <c r="O36" s="11">
        <v>2037846.7</v>
      </c>
      <c r="P36" s="11">
        <v>2434169.7000000002</v>
      </c>
      <c r="Q36" s="11">
        <v>2119484.2999999998</v>
      </c>
    </row>
    <row r="37" spans="1:17" x14ac:dyDescent="0.2">
      <c r="A37" t="s">
        <v>80</v>
      </c>
      <c r="H37" s="11">
        <v>150000</v>
      </c>
      <c r="M37" s="11">
        <v>200000</v>
      </c>
      <c r="P37" s="11">
        <v>280000</v>
      </c>
    </row>
    <row r="38" spans="1:17" x14ac:dyDescent="0.2">
      <c r="A38" t="s">
        <v>81</v>
      </c>
      <c r="B38" s="11">
        <v>315112.3</v>
      </c>
      <c r="C38" s="11">
        <v>344001.3</v>
      </c>
      <c r="D38" s="11">
        <v>338656.7</v>
      </c>
      <c r="E38" s="11">
        <v>307458</v>
      </c>
      <c r="F38" s="11">
        <v>526614.19999999995</v>
      </c>
      <c r="G38" s="11">
        <v>578966</v>
      </c>
      <c r="H38" s="11">
        <v>787579.2</v>
      </c>
      <c r="I38" s="11">
        <v>710426.7</v>
      </c>
      <c r="J38" s="11">
        <v>659101.69999999995</v>
      </c>
      <c r="K38" s="11">
        <v>670421.69999999995</v>
      </c>
      <c r="L38" s="11">
        <v>706351.7</v>
      </c>
      <c r="M38" s="11">
        <v>761100.80000000005</v>
      </c>
      <c r="N38" s="11">
        <v>892094.2</v>
      </c>
      <c r="O38" s="11">
        <v>1046235</v>
      </c>
      <c r="P38" s="11">
        <v>899781.2</v>
      </c>
    </row>
    <row r="39" spans="1:17" x14ac:dyDescent="0.2">
      <c r="A39" t="s">
        <v>82</v>
      </c>
      <c r="H39" s="11">
        <v>175000</v>
      </c>
      <c r="L39" s="11">
        <v>250000</v>
      </c>
    </row>
    <row r="40" spans="1:17" x14ac:dyDescent="0.2">
      <c r="A40" t="s">
        <v>83</v>
      </c>
      <c r="B40" s="11">
        <v>128877</v>
      </c>
      <c r="C40" s="11">
        <v>126427.7</v>
      </c>
      <c r="D40" s="11">
        <v>215136.8</v>
      </c>
      <c r="E40" s="11">
        <v>226121.5</v>
      </c>
      <c r="F40" s="11">
        <v>211251.7</v>
      </c>
      <c r="G40" s="11">
        <v>264135.59999999998</v>
      </c>
      <c r="H40" s="11">
        <v>268791</v>
      </c>
      <c r="I40" s="11">
        <v>262500</v>
      </c>
      <c r="M40" s="11">
        <v>740909</v>
      </c>
      <c r="N40" s="11">
        <v>869780.8</v>
      </c>
      <c r="O40" s="11">
        <v>1105730.1000000001</v>
      </c>
      <c r="P40" s="11">
        <v>1488740.8</v>
      </c>
      <c r="Q40" s="11">
        <v>1342267.2</v>
      </c>
    </row>
    <row r="41" spans="1:17" x14ac:dyDescent="0.2">
      <c r="A41" t="s">
        <v>84</v>
      </c>
      <c r="B41" s="11">
        <v>336870</v>
      </c>
      <c r="C41" s="11">
        <v>79880</v>
      </c>
      <c r="D41" s="11">
        <v>356659.20000000001</v>
      </c>
      <c r="E41" s="11">
        <v>228251.5</v>
      </c>
      <c r="F41" s="11">
        <v>153947.4</v>
      </c>
      <c r="G41" s="11">
        <v>214240.8</v>
      </c>
      <c r="H41" s="11">
        <v>376007.5</v>
      </c>
      <c r="I41" s="11">
        <v>186310.8</v>
      </c>
      <c r="J41" s="11">
        <v>376854.2</v>
      </c>
      <c r="K41" s="11">
        <v>355264.2</v>
      </c>
      <c r="L41" s="11">
        <v>191330.8</v>
      </c>
      <c r="M41" s="11">
        <v>322121.7</v>
      </c>
      <c r="N41" s="11">
        <v>305178.3</v>
      </c>
      <c r="O41" s="11">
        <v>371660</v>
      </c>
      <c r="P41" s="11">
        <v>319534.2</v>
      </c>
      <c r="Q41" s="11">
        <v>382258.8</v>
      </c>
    </row>
    <row r="42" spans="1:17" x14ac:dyDescent="0.2">
      <c r="A42" t="s">
        <v>85</v>
      </c>
      <c r="B42" s="11">
        <v>81139.600000000006</v>
      </c>
      <c r="C42" s="11">
        <v>123189.4</v>
      </c>
      <c r="D42" s="11">
        <v>129875.1</v>
      </c>
      <c r="E42" s="11">
        <v>99613.2</v>
      </c>
      <c r="H42" s="11">
        <v>114980.9</v>
      </c>
      <c r="I42" s="11">
        <v>162748</v>
      </c>
    </row>
    <row r="43" spans="1:17" x14ac:dyDescent="0.2">
      <c r="A43" t="s">
        <v>86</v>
      </c>
      <c r="P43" s="11">
        <v>359090</v>
      </c>
    </row>
    <row r="44" spans="1:17" x14ac:dyDescent="0.2">
      <c r="A44" t="s">
        <v>87</v>
      </c>
      <c r="B44" s="11">
        <v>128877</v>
      </c>
      <c r="C44" s="11">
        <v>126427.7</v>
      </c>
      <c r="D44" s="11">
        <v>215136.8</v>
      </c>
      <c r="E44" s="11">
        <v>226121.5</v>
      </c>
      <c r="F44" s="11">
        <v>211251.7</v>
      </c>
      <c r="G44" s="11">
        <v>264135.59999999998</v>
      </c>
      <c r="H44" s="11">
        <v>268791</v>
      </c>
      <c r="I44" s="11">
        <v>262500</v>
      </c>
      <c r="M44" s="11">
        <v>740909</v>
      </c>
      <c r="N44" s="11">
        <v>869780.8</v>
      </c>
      <c r="O44" s="11">
        <v>1105730.1000000001</v>
      </c>
      <c r="P44" s="11">
        <v>1488740.8</v>
      </c>
      <c r="Q44" s="11">
        <v>1342267.2</v>
      </c>
    </row>
    <row r="45" spans="1:17" x14ac:dyDescent="0.2">
      <c r="A45" t="s">
        <v>88</v>
      </c>
      <c r="B45" s="11">
        <v>651580</v>
      </c>
      <c r="C45" s="11">
        <v>654210</v>
      </c>
      <c r="D45" s="11">
        <v>752838</v>
      </c>
      <c r="E45" s="11">
        <v>640000</v>
      </c>
      <c r="F45" s="11">
        <v>1065380</v>
      </c>
      <c r="G45" s="11">
        <v>1432590</v>
      </c>
      <c r="H45" s="11">
        <v>1259608</v>
      </c>
      <c r="I45" s="11">
        <v>1121654</v>
      </c>
      <c r="J45" s="11">
        <v>1515502</v>
      </c>
      <c r="K45" s="11">
        <v>1362050</v>
      </c>
      <c r="L45" s="11">
        <v>1380897.5</v>
      </c>
      <c r="M45" s="11">
        <v>1422702</v>
      </c>
      <c r="N45" s="11">
        <v>1805055</v>
      </c>
      <c r="O45" s="11">
        <v>1740032</v>
      </c>
      <c r="P45" s="11">
        <v>2113231.7000000002</v>
      </c>
      <c r="Q45" s="11">
        <v>1209016</v>
      </c>
    </row>
    <row r="46" spans="1:17" x14ac:dyDescent="0.2">
      <c r="A46" t="s">
        <v>89</v>
      </c>
      <c r="B46" s="11">
        <v>337307.2</v>
      </c>
      <c r="C46" s="11">
        <v>351586</v>
      </c>
      <c r="D46" s="11">
        <v>330473.8</v>
      </c>
      <c r="E46" s="11">
        <v>343599.7</v>
      </c>
      <c r="F46" s="11">
        <v>310037.59999999998</v>
      </c>
      <c r="G46" s="11">
        <v>506674.2</v>
      </c>
      <c r="H46" s="11">
        <v>494419.20000000001</v>
      </c>
      <c r="I46" s="11">
        <v>502232.5</v>
      </c>
      <c r="J46" s="11">
        <v>562921.69999999995</v>
      </c>
      <c r="K46" s="11">
        <v>629460.80000000005</v>
      </c>
      <c r="L46" s="11">
        <v>724957.5</v>
      </c>
      <c r="M46" s="11">
        <v>613692.5</v>
      </c>
      <c r="N46" s="11">
        <v>631704.19999999995</v>
      </c>
      <c r="O46" s="11">
        <v>800040.8</v>
      </c>
      <c r="P46" s="11">
        <v>675560</v>
      </c>
      <c r="Q46" s="11">
        <v>947809.2</v>
      </c>
    </row>
    <row r="47" spans="1:17" x14ac:dyDescent="0.2">
      <c r="A47" t="s">
        <v>90</v>
      </c>
      <c r="B47" s="11">
        <v>137834</v>
      </c>
      <c r="C47" s="11">
        <v>138646.9</v>
      </c>
      <c r="D47" s="11">
        <v>163011.29999999999</v>
      </c>
      <c r="E47" s="11">
        <v>166857.5</v>
      </c>
      <c r="F47" s="11">
        <v>212074.7</v>
      </c>
      <c r="G47" s="11">
        <v>299653.8</v>
      </c>
      <c r="H47" s="11">
        <v>347197.8</v>
      </c>
      <c r="I47" s="11">
        <v>350127</v>
      </c>
      <c r="J47" s="11">
        <v>393592.7</v>
      </c>
      <c r="K47" s="11">
        <v>335743.3</v>
      </c>
      <c r="L47" s="11">
        <v>361115</v>
      </c>
      <c r="M47" s="11">
        <v>407631.7</v>
      </c>
      <c r="N47" s="11">
        <v>418231.7</v>
      </c>
      <c r="O47" s="11">
        <v>454631</v>
      </c>
      <c r="P47" s="11">
        <v>630175.80000000005</v>
      </c>
      <c r="Q47" s="11">
        <v>402497.1</v>
      </c>
    </row>
    <row r="48" spans="1:17" x14ac:dyDescent="0.2">
      <c r="A48" t="s">
        <v>91</v>
      </c>
      <c r="B48" s="11">
        <v>273383.09999999998</v>
      </c>
      <c r="C48" s="11">
        <v>266691.5</v>
      </c>
      <c r="D48" s="11">
        <v>287516</v>
      </c>
      <c r="E48" s="11">
        <v>294964</v>
      </c>
      <c r="F48" s="11">
        <v>332370.09999999998</v>
      </c>
      <c r="G48" s="11">
        <v>452670.3</v>
      </c>
      <c r="H48" s="11">
        <v>507685.2</v>
      </c>
      <c r="M48" s="11">
        <v>577906.69999999995</v>
      </c>
      <c r="N48" s="11">
        <v>587181.69999999995</v>
      </c>
      <c r="O48" s="11">
        <v>649998.30000000005</v>
      </c>
      <c r="P48" s="11">
        <v>772608.3</v>
      </c>
      <c r="Q48" s="11">
        <v>860685.8</v>
      </c>
    </row>
    <row r="49" spans="1:17" x14ac:dyDescent="0.2">
      <c r="A49" t="s">
        <v>92</v>
      </c>
      <c r="B49" s="11">
        <v>69450.7</v>
      </c>
      <c r="C49" s="11">
        <v>95310.1</v>
      </c>
      <c r="D49" s="11">
        <v>422899.8</v>
      </c>
      <c r="E49" s="11">
        <v>331123.5</v>
      </c>
      <c r="F49" s="11">
        <v>342701.1</v>
      </c>
      <c r="G49" s="11">
        <v>317387</v>
      </c>
      <c r="H49" s="11">
        <v>300799.90000000002</v>
      </c>
      <c r="I49" s="11">
        <v>434258.8</v>
      </c>
      <c r="M49" s="11">
        <v>708070.9</v>
      </c>
      <c r="N49" s="11">
        <v>917463.6</v>
      </c>
      <c r="O49" s="11">
        <v>1160282.7</v>
      </c>
      <c r="P49" s="11">
        <v>1427035</v>
      </c>
      <c r="Q49" s="11">
        <v>740183.4</v>
      </c>
    </row>
    <row r="50" spans="1:17" x14ac:dyDescent="0.2">
      <c r="A50" t="s">
        <v>93</v>
      </c>
      <c r="B50" s="11">
        <v>238601.5</v>
      </c>
      <c r="C50" s="11">
        <v>262150.40000000002</v>
      </c>
      <c r="D50" s="11">
        <v>637438.1</v>
      </c>
      <c r="E50" s="11">
        <v>639499.6</v>
      </c>
      <c r="F50" s="11">
        <v>728485.1</v>
      </c>
      <c r="G50" s="11">
        <v>823197.9</v>
      </c>
      <c r="H50" s="11">
        <v>956176.9</v>
      </c>
      <c r="M50" s="11">
        <v>445476.2</v>
      </c>
      <c r="N50" s="11">
        <v>410907.1</v>
      </c>
      <c r="O50" s="11">
        <v>462390.5</v>
      </c>
      <c r="P50" s="11">
        <v>499271.4</v>
      </c>
      <c r="Q50" s="11">
        <v>871295.2</v>
      </c>
    </row>
    <row r="51" spans="1:17" x14ac:dyDescent="0.2">
      <c r="A51" t="s">
        <v>94</v>
      </c>
      <c r="B51" s="11">
        <v>277089.5</v>
      </c>
      <c r="C51" s="11">
        <v>225720</v>
      </c>
      <c r="D51" s="11">
        <v>422367.1</v>
      </c>
      <c r="E51" s="11">
        <v>355775.5</v>
      </c>
      <c r="F51" s="11">
        <v>373335.7</v>
      </c>
      <c r="G51" s="11">
        <v>1010540.8</v>
      </c>
      <c r="H51" s="11">
        <v>1043390</v>
      </c>
      <c r="I51" s="11">
        <v>970368.3</v>
      </c>
      <c r="J51" s="11">
        <v>926052.5</v>
      </c>
      <c r="K51" s="11">
        <v>853305.8</v>
      </c>
      <c r="L51" s="11">
        <v>1133829.2</v>
      </c>
      <c r="M51" s="11">
        <v>816053.3</v>
      </c>
      <c r="N51" s="11">
        <v>948728.3</v>
      </c>
      <c r="O51" s="11">
        <v>1284120</v>
      </c>
      <c r="P51" s="11">
        <v>1768525</v>
      </c>
      <c r="Q51" s="11">
        <v>1159252.5</v>
      </c>
    </row>
    <row r="52" spans="1:17" x14ac:dyDescent="0.2">
      <c r="A52" t="s">
        <v>95</v>
      </c>
      <c r="B52" s="11">
        <v>578785</v>
      </c>
      <c r="C52" s="11">
        <v>939878.7</v>
      </c>
      <c r="D52" s="11">
        <v>421634.2</v>
      </c>
      <c r="E52" s="11">
        <v>366316</v>
      </c>
      <c r="F52" s="11">
        <v>449491.9</v>
      </c>
      <c r="G52" s="11">
        <v>538641.30000000005</v>
      </c>
      <c r="H52" s="11">
        <v>1543937.5</v>
      </c>
      <c r="I52" s="11">
        <v>1439750</v>
      </c>
      <c r="J52" s="11">
        <v>1243187.5</v>
      </c>
      <c r="K52" s="11">
        <v>1348458.3</v>
      </c>
      <c r="L52" s="11">
        <v>1482034.3</v>
      </c>
      <c r="M52" s="11">
        <v>1422581.8</v>
      </c>
      <c r="N52" s="11">
        <v>1352399.9</v>
      </c>
      <c r="O52" s="11">
        <v>1836681.8</v>
      </c>
      <c r="P52" s="11">
        <v>1828206.8</v>
      </c>
      <c r="Q52" s="11">
        <v>1675650.4</v>
      </c>
    </row>
    <row r="53" spans="1:17" x14ac:dyDescent="0.2">
      <c r="A53" t="s">
        <v>96</v>
      </c>
      <c r="B53" s="11">
        <v>331291</v>
      </c>
      <c r="C53" s="11">
        <v>371876.9</v>
      </c>
      <c r="D53" s="11">
        <v>502397.8</v>
      </c>
      <c r="E53" s="11">
        <v>478648</v>
      </c>
      <c r="F53" s="11">
        <v>478599.5</v>
      </c>
      <c r="G53" s="11">
        <v>659772.5</v>
      </c>
      <c r="H53" s="11">
        <v>849511.7</v>
      </c>
      <c r="I53" s="11">
        <v>924369.2</v>
      </c>
      <c r="J53" s="11">
        <v>813906.7</v>
      </c>
      <c r="K53" s="11">
        <v>846142.5</v>
      </c>
      <c r="L53" s="11">
        <v>863857.5</v>
      </c>
      <c r="M53" s="11">
        <v>851960</v>
      </c>
      <c r="N53" s="11">
        <v>979345.8</v>
      </c>
      <c r="O53" s="11">
        <v>1084226.7</v>
      </c>
      <c r="P53" s="11">
        <v>1183635</v>
      </c>
      <c r="Q53" s="11">
        <v>1063489.8</v>
      </c>
    </row>
    <row r="54" spans="1:17" x14ac:dyDescent="0.2">
      <c r="A54" t="s">
        <v>97</v>
      </c>
      <c r="B54" s="11">
        <v>129819.7</v>
      </c>
      <c r="C54" s="11">
        <v>95609.5</v>
      </c>
      <c r="D54" s="11">
        <v>106376.7</v>
      </c>
      <c r="E54" s="11">
        <v>125890.5</v>
      </c>
      <c r="G54" s="11">
        <v>193626.6</v>
      </c>
      <c r="H54" s="11">
        <v>372484</v>
      </c>
      <c r="I54" s="11">
        <v>319785.5</v>
      </c>
      <c r="M54" s="11">
        <v>951727.5</v>
      </c>
      <c r="N54" s="11">
        <v>934184.3</v>
      </c>
      <c r="O54" s="11">
        <v>969211.2</v>
      </c>
      <c r="P54" s="11">
        <v>1777505.7</v>
      </c>
      <c r="Q54" s="11">
        <v>1061791.3</v>
      </c>
    </row>
    <row r="55" spans="1:17" x14ac:dyDescent="0.2">
      <c r="A55" t="s">
        <v>98</v>
      </c>
      <c r="B55" s="11">
        <v>511580</v>
      </c>
      <c r="C55" s="11">
        <v>560710</v>
      </c>
      <c r="D55" s="11">
        <v>134446.79999999999</v>
      </c>
      <c r="E55" s="11">
        <v>141844.20000000001</v>
      </c>
      <c r="F55" s="11">
        <v>192869.8</v>
      </c>
      <c r="G55" s="11">
        <v>710580</v>
      </c>
      <c r="H55" s="11">
        <v>702976.7</v>
      </c>
      <c r="I55" s="11">
        <v>810327.5</v>
      </c>
      <c r="J55" s="11">
        <v>574172</v>
      </c>
      <c r="K55" s="11">
        <v>742666.4</v>
      </c>
      <c r="L55" s="11">
        <v>547065.69999999995</v>
      </c>
      <c r="M55" s="11">
        <v>540215.6</v>
      </c>
      <c r="N55" s="11">
        <v>461573.3</v>
      </c>
      <c r="O55" s="11">
        <v>678500</v>
      </c>
      <c r="P55" s="11">
        <v>848291.4</v>
      </c>
      <c r="Q55" s="11">
        <v>289337.40000000002</v>
      </c>
    </row>
    <row r="56" spans="1:17" x14ac:dyDescent="0.2">
      <c r="A56" t="s">
        <v>99</v>
      </c>
      <c r="B56" s="11">
        <v>227892</v>
      </c>
      <c r="C56" s="11">
        <v>230175</v>
      </c>
      <c r="D56" s="11">
        <v>319671.8</v>
      </c>
      <c r="E56" s="11">
        <v>394396.2</v>
      </c>
      <c r="F56" s="11">
        <v>386015.3</v>
      </c>
      <c r="G56" s="11">
        <v>371945</v>
      </c>
      <c r="H56" s="11">
        <v>390275</v>
      </c>
      <c r="I56" s="11">
        <v>394059.2</v>
      </c>
      <c r="J56" s="11">
        <v>405085.8</v>
      </c>
      <c r="K56" s="11">
        <v>513760.8</v>
      </c>
      <c r="L56" s="11">
        <v>439539.20000000001</v>
      </c>
      <c r="M56" s="11">
        <v>505882.5</v>
      </c>
      <c r="N56" s="11">
        <v>474567.5</v>
      </c>
      <c r="O56" s="11">
        <v>601290.80000000005</v>
      </c>
      <c r="P56" s="11">
        <v>649620.80000000005</v>
      </c>
      <c r="Q56" s="11">
        <v>607329.6</v>
      </c>
    </row>
    <row r="57" spans="1:17" x14ac:dyDescent="0.2">
      <c r="A57" t="s">
        <v>100</v>
      </c>
      <c r="B57" s="11">
        <v>101455</v>
      </c>
      <c r="C57" s="11">
        <v>132101</v>
      </c>
      <c r="D57" s="11">
        <v>176359.9</v>
      </c>
      <c r="E57" s="11">
        <v>215566.1</v>
      </c>
      <c r="F57" s="11">
        <v>197896</v>
      </c>
      <c r="G57" s="11">
        <v>147632.5</v>
      </c>
      <c r="H57" s="11">
        <v>160245</v>
      </c>
      <c r="I57" s="11">
        <v>251955.8</v>
      </c>
      <c r="J57" s="11">
        <v>260282.5</v>
      </c>
      <c r="K57" s="11">
        <v>245858.3</v>
      </c>
      <c r="L57" s="11">
        <v>304540</v>
      </c>
      <c r="M57" s="11">
        <v>258051.7</v>
      </c>
      <c r="N57" s="11">
        <v>297586.7</v>
      </c>
      <c r="O57" s="11">
        <v>277702.5</v>
      </c>
      <c r="P57" s="11">
        <v>299624.2</v>
      </c>
      <c r="Q57" s="11">
        <v>385584.2</v>
      </c>
    </row>
    <row r="58" spans="1:17" x14ac:dyDescent="0.2">
      <c r="A58" t="s">
        <v>101</v>
      </c>
      <c r="B58" s="11">
        <v>189530</v>
      </c>
      <c r="C58" s="11">
        <v>132744</v>
      </c>
      <c r="G58" s="11">
        <v>379001.7</v>
      </c>
      <c r="H58" s="11">
        <v>336269.2</v>
      </c>
      <c r="I58" s="11">
        <v>267691.7</v>
      </c>
      <c r="J58" s="11">
        <v>477658.3</v>
      </c>
      <c r="K58" s="11">
        <v>490461.7</v>
      </c>
      <c r="L58" s="11">
        <v>362362.5</v>
      </c>
      <c r="M58" s="11">
        <v>384470.8</v>
      </c>
      <c r="N58" s="11">
        <v>360965.8</v>
      </c>
      <c r="O58" s="11">
        <v>645226.69999999995</v>
      </c>
      <c r="P58" s="11">
        <v>420636.7</v>
      </c>
      <c r="Q58" s="11">
        <v>526491.9</v>
      </c>
    </row>
    <row r="59" spans="1:17" x14ac:dyDescent="0.2">
      <c r="A59" t="s">
        <v>102</v>
      </c>
      <c r="O59" s="11">
        <v>381007</v>
      </c>
      <c r="P59" s="11">
        <v>418876</v>
      </c>
      <c r="Q59" s="11">
        <v>569664</v>
      </c>
    </row>
    <row r="60" spans="1:17" x14ac:dyDescent="0.2">
      <c r="A60" t="s">
        <v>103</v>
      </c>
      <c r="B60" s="11">
        <v>23777</v>
      </c>
      <c r="C60" s="11">
        <v>23482.1</v>
      </c>
      <c r="D60" s="11">
        <v>18778</v>
      </c>
      <c r="E60" s="11">
        <v>17348.5</v>
      </c>
      <c r="M60" s="11">
        <v>32103.3</v>
      </c>
      <c r="N60" s="11">
        <v>32665.1</v>
      </c>
      <c r="O60" s="11">
        <v>37691.699999999997</v>
      </c>
      <c r="P60" s="11">
        <v>34197.599999999999</v>
      </c>
      <c r="Q60" s="11">
        <v>52339.9</v>
      </c>
    </row>
    <row r="61" spans="1:17" x14ac:dyDescent="0.2">
      <c r="A61" t="s">
        <v>104</v>
      </c>
      <c r="J61" s="11">
        <v>44000</v>
      </c>
    </row>
    <row r="62" spans="1:17" x14ac:dyDescent="0.2">
      <c r="A62" t="s">
        <v>105</v>
      </c>
      <c r="J62" s="11">
        <v>1536000</v>
      </c>
      <c r="K62" s="11">
        <v>1390000</v>
      </c>
      <c r="L62" s="11">
        <v>1150000</v>
      </c>
      <c r="M62" s="11">
        <v>1025616.8</v>
      </c>
      <c r="N62" s="11">
        <v>964172.2</v>
      </c>
      <c r="O62" s="11">
        <v>1274115.8</v>
      </c>
      <c r="P62" s="11">
        <v>1241948.8</v>
      </c>
      <c r="Q62" s="11">
        <v>1292995</v>
      </c>
    </row>
    <row r="63" spans="1:17" x14ac:dyDescent="0.2">
      <c r="A63" t="s">
        <v>106</v>
      </c>
      <c r="H63" s="11">
        <v>1057000</v>
      </c>
      <c r="I63" s="11">
        <v>964166.7</v>
      </c>
      <c r="J63" s="11">
        <v>1108083.3</v>
      </c>
      <c r="K63" s="11">
        <v>1410916.7</v>
      </c>
      <c r="L63" s="11">
        <v>1856996.5</v>
      </c>
      <c r="M63" s="11">
        <v>1788783.7</v>
      </c>
      <c r="N63" s="11">
        <v>1597314.2</v>
      </c>
      <c r="O63" s="11">
        <v>1634889.5</v>
      </c>
      <c r="P63" s="11">
        <v>1440676.1</v>
      </c>
      <c r="Q63" s="11">
        <v>1384314.4</v>
      </c>
    </row>
    <row r="64" spans="1:17" x14ac:dyDescent="0.2">
      <c r="A64" t="s">
        <v>107</v>
      </c>
      <c r="B64" s="11">
        <v>291665</v>
      </c>
      <c r="H64" s="11">
        <v>756500</v>
      </c>
      <c r="I64" s="11">
        <v>804916.7</v>
      </c>
      <c r="J64" s="11">
        <v>1027333.3</v>
      </c>
      <c r="K64" s="11">
        <v>1482416.7</v>
      </c>
      <c r="L64" s="11">
        <v>1561736.1</v>
      </c>
      <c r="M64" s="11">
        <v>1426514.2</v>
      </c>
      <c r="N64" s="11">
        <v>1159828.8999999999</v>
      </c>
      <c r="O64" s="11">
        <v>1502596.9</v>
      </c>
      <c r="P64" s="11">
        <v>1424472.7</v>
      </c>
      <c r="Q64" s="11">
        <v>1368744.9</v>
      </c>
    </row>
    <row r="65" spans="1:17" x14ac:dyDescent="0.2">
      <c r="A65" t="s">
        <v>108</v>
      </c>
      <c r="B65" s="11">
        <v>180758.2</v>
      </c>
      <c r="C65" s="11">
        <v>233166.6</v>
      </c>
      <c r="D65" s="11">
        <v>225423.9</v>
      </c>
      <c r="E65" s="11">
        <v>122138.7</v>
      </c>
      <c r="F65" s="11">
        <v>124312.1</v>
      </c>
      <c r="G65" s="11">
        <v>285105</v>
      </c>
      <c r="H65" s="11">
        <v>278249.2</v>
      </c>
      <c r="I65" s="11">
        <v>250984.2</v>
      </c>
      <c r="J65" s="11">
        <v>335903.3</v>
      </c>
      <c r="K65" s="11">
        <v>249710.8</v>
      </c>
      <c r="L65" s="11">
        <v>184897.5</v>
      </c>
      <c r="M65" s="11">
        <v>338374.2</v>
      </c>
      <c r="N65" s="11">
        <v>260498.3</v>
      </c>
      <c r="O65" s="11">
        <v>303505</v>
      </c>
      <c r="P65" s="11">
        <v>329615</v>
      </c>
      <c r="Q65" s="11">
        <v>298655.59999999998</v>
      </c>
    </row>
    <row r="66" spans="1:17" x14ac:dyDescent="0.2">
      <c r="A66" t="s">
        <v>109</v>
      </c>
      <c r="B66" s="11">
        <v>578785</v>
      </c>
      <c r="C66" s="11">
        <v>939878.7</v>
      </c>
      <c r="D66" s="11">
        <v>421634.2</v>
      </c>
      <c r="E66" s="11">
        <v>366316</v>
      </c>
      <c r="F66" s="11">
        <v>449491.9</v>
      </c>
      <c r="G66" s="11">
        <v>538641.30000000005</v>
      </c>
      <c r="H66" s="11">
        <v>1543937.5</v>
      </c>
      <c r="I66" s="11">
        <v>1439750</v>
      </c>
      <c r="J66" s="11">
        <v>1243187.5</v>
      </c>
      <c r="K66" s="11">
        <v>1348458.3</v>
      </c>
      <c r="L66" s="11">
        <v>1482034.3</v>
      </c>
      <c r="M66" s="11">
        <v>1422581.8</v>
      </c>
      <c r="N66" s="11">
        <v>1352399.9</v>
      </c>
      <c r="O66" s="11">
        <v>1836681.8</v>
      </c>
      <c r="P66" s="11">
        <v>1828206.8</v>
      </c>
      <c r="Q66" s="11">
        <v>1675650.4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97C3-6846-433B-8FFF-E051C2772CCF}">
  <dimension ref="A1:W66"/>
  <sheetViews>
    <sheetView workbookViewId="0">
      <selection activeCell="R11" sqref="R11"/>
    </sheetView>
  </sheetViews>
  <sheetFormatPr baseColWidth="10" defaultRowHeight="12.75" x14ac:dyDescent="0.2"/>
  <cols>
    <col min="1" max="1" width="16.625" bestFit="1" customWidth="1"/>
  </cols>
  <sheetData>
    <row r="1" spans="1:23" x14ac:dyDescent="0.2">
      <c r="A1" t="s">
        <v>44</v>
      </c>
    </row>
    <row r="2" spans="1:23" x14ac:dyDescent="0.2">
      <c r="A2" t="s">
        <v>6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  <c r="R2" t="s">
        <v>110</v>
      </c>
    </row>
    <row r="3" spans="1:23" x14ac:dyDescent="0.2">
      <c r="A3" t="s">
        <v>46</v>
      </c>
      <c r="B3" s="2">
        <f>(ipc!$M$4/ipc!L4)*AllNom!B3</f>
        <v>87528.435897435891</v>
      </c>
      <c r="C3" s="2">
        <f>(ipc!$M$4/ipc!M4)*AllNom!C3</f>
        <v>167045.5</v>
      </c>
      <c r="D3" s="2">
        <f>(ipc!$M$4/ipc!N4)*AllNom!D3</f>
        <v>513699.94736842107</v>
      </c>
      <c r="E3" s="2">
        <f>(ipc!$M$4/ipc!O4)*AllNom!E3</f>
        <v>297987.94666666666</v>
      </c>
      <c r="F3" s="2">
        <f>(ipc!$M$4/ipc!P4)*AllNom!F3</f>
        <v>115922.34545454544</v>
      </c>
      <c r="G3" s="2">
        <f>(ipc!$M$4/ipc!Q4)*AllNom!G3</f>
        <v>84101.866666666669</v>
      </c>
      <c r="H3" s="2">
        <f>(ipc!$M$4/ipc!R4)*AllNom!H3</f>
        <v>65013.280000000006</v>
      </c>
      <c r="I3" s="2">
        <f>(ipc!$M$4/ipc!S4)*AllNom!I3</f>
        <v>17320.91304347826</v>
      </c>
      <c r="J3" s="2">
        <f>(ipc!$M$4/ipc!T4)*AllNom!J3</f>
        <v>325275.84999999998</v>
      </c>
      <c r="K3" s="2">
        <f>(ipc!$M$4/ipc!U4)*AllNom!K3</f>
        <v>487116.274074074</v>
      </c>
      <c r="L3" s="2">
        <f>(ipc!$M$4/ipc!V4)*AllNom!L3</f>
        <v>601690.11739130435</v>
      </c>
      <c r="M3" s="2">
        <f>(ipc!$M$4/ipc!W4)*AllNom!M3</f>
        <v>473586.11153846147</v>
      </c>
      <c r="N3" s="2">
        <f>(ipc!$M$4/ipc!X4)*AllNom!N3</f>
        <v>417837.3666666667</v>
      </c>
      <c r="O3" s="2">
        <f>(ipc!$M$4/ipc!Y4)*AllNom!O3</f>
        <v>550934.20333333337</v>
      </c>
      <c r="P3" s="2">
        <f>(ipc!$M$4/ipc!Z4)*AllNom!P3</f>
        <v>362831.93111111107</v>
      </c>
      <c r="Q3" s="2">
        <f>(ipc!$M$4/ipc!AA4)*AllNom!Q3</f>
        <v>180245.12931034481</v>
      </c>
      <c r="R3" s="1">
        <f>AVERAGEIFS(B3:Q3,B3:Q3,"&lt;&gt;0")</f>
        <v>296758.57615765685</v>
      </c>
    </row>
    <row r="4" spans="1:23" x14ac:dyDescent="0.2">
      <c r="A4" t="s">
        <v>47</v>
      </c>
      <c r="B4" s="2">
        <f>(ipc!$M$4/ipc!L4)*AllNom!B4</f>
        <v>111074.94871794872</v>
      </c>
      <c r="C4" s="2">
        <f>(ipc!$M$4/ipc!M4)*AllNom!C4</f>
        <v>133465.9</v>
      </c>
      <c r="D4" s="2">
        <f>(ipc!$M$4/ipc!N4)*AllNom!D4</f>
        <v>415533.10526315792</v>
      </c>
      <c r="E4" s="2">
        <f>(ipc!$M$4/ipc!O4)*AllNom!E4</f>
        <v>313673.50333333336</v>
      </c>
      <c r="F4" s="2">
        <f>(ipc!$M$4/ipc!P4)*AllNom!F4</f>
        <v>199319.99431818179</v>
      </c>
      <c r="G4" s="2">
        <f>(ipc!$M$4/ipc!Q4)*AllNom!G4</f>
        <v>584671.9833333334</v>
      </c>
      <c r="H4" s="2">
        <f>(ipc!$M$4/ipc!R4)*AllNom!H4</f>
        <v>292335.9916666667</v>
      </c>
      <c r="I4" s="2">
        <f>(ipc!$M$4/ipc!S4)*AllNom!I4</f>
        <v>190653.90760869565</v>
      </c>
      <c r="J4" s="2">
        <f>(ipc!$M$4/ipc!T4)*AllNom!J4</f>
        <v>199319.99431818179</v>
      </c>
      <c r="K4" s="2">
        <f>(ipc!$M$4/ipc!U4)*AllNom!K4</f>
        <v>324817.76851851848</v>
      </c>
      <c r="L4" s="2">
        <f>(ipc!$M$4/ipc!V4)*AllNom!L4</f>
        <v>381307.8152173913</v>
      </c>
      <c r="M4" s="2">
        <f>(ipc!$M$4/ipc!W4)*AllNom!M4</f>
        <v>312690.55384615378</v>
      </c>
      <c r="N4" s="2">
        <f>(ipc!$M$4/ipc!X4)*AllNom!N4</f>
        <v>347505.47666666663</v>
      </c>
      <c r="O4" s="2">
        <f>(ipc!$M$4/ipc!Y4)*AllNom!O4</f>
        <v>590335.41666666663</v>
      </c>
      <c r="P4" s="2">
        <f>(ipc!$M$4/ipc!Z4)*AllNom!P4</f>
        <v>333502.77777777775</v>
      </c>
      <c r="Q4" s="2">
        <f>(ipc!$M$4/ipc!AA4)*AllNom!Q4</f>
        <v>82114.376724137925</v>
      </c>
      <c r="R4" s="1">
        <f t="shared" ref="R4:R66" si="0">AVERAGEIFS(B4:Q4,B4:Q4,"&lt;&gt;0")</f>
        <v>300770.21962355077</v>
      </c>
    </row>
    <row r="5" spans="1:23" x14ac:dyDescent="0.2">
      <c r="A5" t="s">
        <v>48</v>
      </c>
      <c r="B5" s="2">
        <f>(ipc!$M$4/ipc!L4)*AllNom!B5</f>
        <v>89270.666666666672</v>
      </c>
      <c r="C5" s="2">
        <f>(ipc!$M$4/ipc!M4)*AllNom!C5</f>
        <v>113596.55</v>
      </c>
      <c r="D5" s="2">
        <f>(ipc!$M$4/ipc!N4)*AllNom!D5</f>
        <v>424492.37105263158</v>
      </c>
      <c r="E5" s="2">
        <f>(ipc!$M$4/ipc!O4)*AllNom!E5</f>
        <v>268845.16833333333</v>
      </c>
      <c r="F5" s="2">
        <f>(ipc!$M$4/ipc!P4)*AllNom!F5</f>
        <v>183303.52386363636</v>
      </c>
      <c r="G5" s="2">
        <f>(ipc!$M$4/ipc!Q4)*AllNom!G5</f>
        <v>537690.33666666667</v>
      </c>
      <c r="H5" s="2">
        <f>(ipc!$M$4/ipc!R4)*AllNom!H5</f>
        <v>268845.16833333333</v>
      </c>
      <c r="I5" s="2">
        <f>(ipc!$M$4/ipc!S4)*AllNom!I5</f>
        <v>175333.80543478261</v>
      </c>
      <c r="J5" s="2">
        <f>(ipc!$M$4/ipc!T4)*AllNom!J5</f>
        <v>183303.52386363636</v>
      </c>
      <c r="K5" s="2">
        <f>(ipc!$M$4/ipc!U4)*AllNom!K5</f>
        <v>298716.85370370367</v>
      </c>
      <c r="L5" s="2">
        <f>(ipc!$M$4/ipc!V4)*AllNom!L5</f>
        <v>350667.61086956522</v>
      </c>
      <c r="M5" s="2">
        <f>(ipc!$M$4/ipc!W4)*AllNom!M5</f>
        <v>352599.92692307691</v>
      </c>
      <c r="N5" s="2">
        <f>(ipc!$M$4/ipc!X4)*AllNom!N5</f>
        <v>352501.74666666664</v>
      </c>
      <c r="O5" s="2">
        <f>(ipc!$M$4/ipc!Y4)*AllNom!O5</f>
        <v>412483.73</v>
      </c>
      <c r="P5" s="2">
        <f>(ipc!$M$4/ipc!Z4)*AllNom!P5</f>
        <v>302801.90444444446</v>
      </c>
      <c r="Q5" s="2">
        <f>(ipc!$M$4/ipc!AA4)*AllNom!Q5</f>
        <v>184038.91637931031</v>
      </c>
      <c r="R5" s="1">
        <f t="shared" si="0"/>
        <v>281155.73770009086</v>
      </c>
    </row>
    <row r="6" spans="1:23" x14ac:dyDescent="0.2">
      <c r="A6" t="s">
        <v>49</v>
      </c>
      <c r="B6" s="2">
        <f>(ipc!$M$4/ipc!L4)*AllNom!B6</f>
        <v>101954.17948717948</v>
      </c>
      <c r="C6" s="2">
        <f>(ipc!$M$4/ipc!M4)*AllNom!C6</f>
        <v>136691.70000000001</v>
      </c>
      <c r="D6" s="2">
        <f>(ipc!$M$4/ipc!N4)*AllNom!D6</f>
        <v>413055.57894736843</v>
      </c>
      <c r="E6" s="2">
        <f>(ipc!$M$4/ipc!O4)*AllNom!E6</f>
        <v>266436.96666666667</v>
      </c>
      <c r="F6" s="2">
        <f>(ipc!$M$4/ipc!P4)*AllNom!F6</f>
        <v>117304.58636363636</v>
      </c>
      <c r="G6" s="2">
        <f>(ipc!$M$4/ipc!Q4)*AllNom!G6</f>
        <v>155312.97333333333</v>
      </c>
      <c r="H6" s="2">
        <f>(ipc!$M$4/ipc!R4)*AllNom!H6</f>
        <v>100167.27333333333</v>
      </c>
      <c r="I6" s="2">
        <f>(ipc!$M$4/ipc!S4)*AllNom!I6</f>
        <v>66844.339130434775</v>
      </c>
      <c r="J6" s="2">
        <f>(ipc!$M$4/ipc!T4)*AllNom!J6</f>
        <v>215428.03863636364</v>
      </c>
      <c r="K6" s="2">
        <f>(ipc!$M$4/ipc!U4)*AllNom!K6</f>
        <v>339260.61481481476</v>
      </c>
      <c r="L6" s="2">
        <f>(ipc!$M$4/ipc!V4)*AllNom!L6</f>
        <v>408755.02608695655</v>
      </c>
      <c r="M6" s="2">
        <f>(ipc!$M$4/ipc!W4)*AllNom!M6</f>
        <v>366890.86153846147</v>
      </c>
      <c r="N6" s="2">
        <f>(ipc!$M$4/ipc!X4)*AllNom!N6</f>
        <v>311003.66666666669</v>
      </c>
      <c r="O6" s="2">
        <f>(ipc!$M$4/ipc!Y4)*AllNom!O6</f>
        <v>382980.62666666665</v>
      </c>
      <c r="P6" s="2">
        <f>(ipc!$M$4/ipc!Z4)*AllNom!P6</f>
        <v>358879.59777777776</v>
      </c>
      <c r="Q6" s="2">
        <f>(ipc!$M$4/ipc!AA4)*AllNom!Q6</f>
        <v>187278.53620689653</v>
      </c>
      <c r="R6" s="1">
        <f t="shared" si="0"/>
        <v>245515.28535353477</v>
      </c>
    </row>
    <row r="7" spans="1:23" x14ac:dyDescent="0.2">
      <c r="A7" t="s">
        <v>50</v>
      </c>
      <c r="B7" s="2">
        <f>(ipc!$M$4/ipc!L4)*AllNom!B7</f>
        <v>134149.03846153847</v>
      </c>
      <c r="C7" s="2">
        <f>(ipc!$M$4/ipc!M4)*AllNom!C7</f>
        <v>226983.8</v>
      </c>
      <c r="D7" s="2">
        <f>(ipc!$M$4/ipc!N4)*AllNom!D7</f>
        <v>537227.10526315786</v>
      </c>
      <c r="E7" s="2">
        <f>(ipc!$M$4/ipc!O4)*AllNom!E7</f>
        <v>319757.96666666667</v>
      </c>
      <c r="F7" s="2">
        <f>(ipc!$M$4/ipc!P4)*AllNom!F7</f>
        <v>166648.21477272725</v>
      </c>
      <c r="G7" s="2">
        <f>(ipc!$M$4/ipc!Q4)*AllNom!G7</f>
        <v>385821.1</v>
      </c>
      <c r="H7" s="2">
        <f>(ipc!$M$4/ipc!R4)*AllNom!H7</f>
        <v>169076.79666666666</v>
      </c>
      <c r="I7" s="2">
        <f>(ipc!$M$4/ipc!S4)*AllNom!I7</f>
        <v>122625.95217391304</v>
      </c>
      <c r="J7" s="2">
        <f>(ipc!$M$4/ipc!T4)*AllNom!J7</f>
        <v>275736.56818181818</v>
      </c>
      <c r="K7" s="2">
        <f>(ipc!$M$4/ipc!U4)*AllNom!K7</f>
        <v>366567.47777777771</v>
      </c>
      <c r="L7" s="2">
        <f>(ipc!$M$4/ipc!V4)*AllNom!L7</f>
        <v>433002.45217391301</v>
      </c>
      <c r="M7" s="2">
        <f>(ipc!$M$4/ipc!W4)*AllNom!M7</f>
        <v>428293.84615384607</v>
      </c>
      <c r="N7" s="2">
        <f>(ipc!$M$4/ipc!X4)*AllNom!N7</f>
        <v>405444.31666666665</v>
      </c>
      <c r="O7" s="2">
        <f>(ipc!$M$4/ipc!Y4)*AllNom!O7</f>
        <v>463741.23333333334</v>
      </c>
      <c r="P7" s="2">
        <f>(ipc!$M$4/ipc!Z4)*AllNom!P7</f>
        <v>366665.3</v>
      </c>
      <c r="Q7" s="2">
        <f>(ipc!$M$4/ipc!AA4)*AllNom!Q7</f>
        <v>189111.92758620688</v>
      </c>
      <c r="R7" s="1">
        <f t="shared" si="0"/>
        <v>311928.31849238952</v>
      </c>
    </row>
    <row r="8" spans="1:23" x14ac:dyDescent="0.2">
      <c r="A8" t="s">
        <v>51</v>
      </c>
      <c r="B8" s="2">
        <f>(ipc!$M$4/ipc!L4)*AllNom!B8</f>
        <v>0</v>
      </c>
      <c r="C8" s="2">
        <f>(ipc!$M$4/ipc!M4)*AllNom!C8</f>
        <v>0</v>
      </c>
      <c r="D8" s="2">
        <f>(ipc!$M$4/ipc!N4)*AllNom!D8</f>
        <v>0</v>
      </c>
      <c r="E8" s="2">
        <f>(ipc!$M$4/ipc!O4)*AllNom!E8</f>
        <v>0</v>
      </c>
      <c r="F8" s="2">
        <f>(ipc!$M$4/ipc!P4)*AllNom!F8</f>
        <v>0</v>
      </c>
      <c r="G8" s="2">
        <f>(ipc!$M$4/ipc!Q4)*AllNom!G8</f>
        <v>0</v>
      </c>
      <c r="H8" s="2">
        <f>(ipc!$M$4/ipc!R4)*AllNom!H8</f>
        <v>320776.10666666669</v>
      </c>
      <c r="I8" s="2">
        <f>(ipc!$M$4/ipc!S4)*AllNom!I8</f>
        <v>245021</v>
      </c>
      <c r="J8" s="2">
        <f>(ipc!$M$4/ipc!T4)*AllNom!J8</f>
        <v>236368.55272727273</v>
      </c>
      <c r="K8" s="2">
        <f>(ipc!$M$4/ipc!U4)*AllNom!K8</f>
        <v>289477.64999999991</v>
      </c>
      <c r="L8" s="2">
        <f>(ipc!$M$4/ipc!V4)*AllNom!L8</f>
        <v>354578.32173913042</v>
      </c>
      <c r="M8" s="2">
        <f>(ipc!$M$4/ipc!W4)*AllNom!M8</f>
        <v>448828.11115384608</v>
      </c>
      <c r="N8" s="2">
        <f>(ipc!$M$4/ipc!X4)*AllNom!N8</f>
        <v>421172.21299999999</v>
      </c>
      <c r="O8" s="2">
        <f>(ipc!$M$4/ipc!Y4)*AllNom!O8</f>
        <v>387766.00300000003</v>
      </c>
      <c r="P8" s="2">
        <f>(ipc!$M$4/ipc!Z4)*AllNom!P8</f>
        <v>316174.54933333333</v>
      </c>
      <c r="Q8" s="2">
        <f>(ipc!$M$4/ipc!AA4)*AllNom!Q8</f>
        <v>154357.72137931033</v>
      </c>
      <c r="R8" s="1">
        <f t="shared" si="0"/>
        <v>317452.02289995598</v>
      </c>
    </row>
    <row r="9" spans="1:23" x14ac:dyDescent="0.2">
      <c r="A9" t="s">
        <v>52</v>
      </c>
      <c r="B9" s="2">
        <f>(ipc!$M$4/ipc!L4)*AllNom!B9</f>
        <v>0</v>
      </c>
      <c r="C9" s="2">
        <f>(ipc!$M$4/ipc!M4)*AllNom!C9</f>
        <v>0</v>
      </c>
      <c r="D9" s="2">
        <f>(ipc!$M$4/ipc!N4)*AllNom!D9</f>
        <v>0</v>
      </c>
      <c r="E9" s="2">
        <f>(ipc!$M$4/ipc!O4)*AllNom!E9</f>
        <v>0</v>
      </c>
      <c r="F9" s="2">
        <f>(ipc!$M$4/ipc!P4)*AllNom!F9</f>
        <v>0</v>
      </c>
      <c r="G9" s="2">
        <f>(ipc!$M$4/ipc!Q4)*AllNom!G9</f>
        <v>0</v>
      </c>
      <c r="H9" s="2">
        <f>(ipc!$M$4/ipc!R4)*AllNom!H9</f>
        <v>0</v>
      </c>
      <c r="I9" s="2">
        <f>(ipc!$M$4/ipc!S4)*AllNom!I9</f>
        <v>246956.52173913043</v>
      </c>
      <c r="J9" s="2">
        <f>(ipc!$M$4/ipc!T4)*AllNom!J9</f>
        <v>0</v>
      </c>
      <c r="K9" s="2">
        <f>(ipc!$M$4/ipc!U4)*AllNom!K9</f>
        <v>0</v>
      </c>
      <c r="L9" s="2">
        <f>(ipc!$M$4/ipc!V4)*AllNom!L9</f>
        <v>0</v>
      </c>
      <c r="M9" s="2">
        <f>(ipc!$M$4/ipc!W4)*AllNom!M9</f>
        <v>0</v>
      </c>
      <c r="N9" s="2">
        <f>(ipc!$M$4/ipc!X4)*AllNom!N9</f>
        <v>583146.66666666663</v>
      </c>
      <c r="O9" s="2">
        <f>(ipc!$M$4/ipc!Y4)*AllNom!O9</f>
        <v>0</v>
      </c>
      <c r="P9" s="2">
        <f>(ipc!$M$4/ipc!Z4)*AllNom!P9</f>
        <v>0</v>
      </c>
      <c r="Q9" s="2">
        <f>(ipc!$M$4/ipc!AA4)*AllNom!Q9</f>
        <v>0</v>
      </c>
      <c r="R9" s="1">
        <f t="shared" si="0"/>
        <v>415051.59420289856</v>
      </c>
    </row>
    <row r="10" spans="1:23" x14ac:dyDescent="0.2">
      <c r="A10" t="s">
        <v>53</v>
      </c>
      <c r="B10" s="2">
        <f>(ipc!$M$4/ipc!L4)*AllNom!B10</f>
        <v>111074.94871794872</v>
      </c>
      <c r="C10" s="2">
        <f>(ipc!$M$4/ipc!M4)*AllNom!C10</f>
        <v>133465.9</v>
      </c>
      <c r="D10" s="2">
        <f>(ipc!$M$4/ipc!N4)*AllNom!D10</f>
        <v>415533.10526315792</v>
      </c>
      <c r="E10" s="2">
        <f>(ipc!$M$4/ipc!O4)*AllNom!E10</f>
        <v>313673.50333333336</v>
      </c>
      <c r="F10" s="2">
        <f>(ipc!$M$4/ipc!P4)*AllNom!F10</f>
        <v>0</v>
      </c>
      <c r="G10" s="2">
        <f>(ipc!$M$4/ipc!Q4)*AllNom!G10</f>
        <v>0</v>
      </c>
      <c r="H10" s="2">
        <f>(ipc!$M$4/ipc!R4)*AllNom!H10</f>
        <v>0</v>
      </c>
      <c r="I10" s="2">
        <f>(ipc!$M$4/ipc!S4)*AllNom!I10</f>
        <v>0</v>
      </c>
      <c r="J10" s="2">
        <f>(ipc!$M$4/ipc!T4)*AllNom!J10</f>
        <v>0</v>
      </c>
      <c r="K10" s="2">
        <f>(ipc!$M$4/ipc!U4)*AllNom!K10</f>
        <v>0</v>
      </c>
      <c r="L10" s="2">
        <f>(ipc!$M$4/ipc!V4)*AllNom!L10</f>
        <v>0</v>
      </c>
      <c r="M10" s="2">
        <f>(ipc!$M$4/ipc!W4)*AllNom!M10</f>
        <v>312690.55384615378</v>
      </c>
      <c r="N10" s="2">
        <f>(ipc!$M$4/ipc!X4)*AllNom!N10</f>
        <v>347505.47666666663</v>
      </c>
      <c r="O10" s="2">
        <f>(ipc!$M$4/ipc!Y4)*AllNom!O10</f>
        <v>590335.41666666663</v>
      </c>
      <c r="P10" s="2">
        <f>(ipc!$M$4/ipc!Z4)*AllNom!P10</f>
        <v>333502.77777777775</v>
      </c>
      <c r="Q10" s="2">
        <f>(ipc!$M$4/ipc!AA4)*AllNom!Q10</f>
        <v>82114.376724137925</v>
      </c>
      <c r="R10" s="1">
        <f t="shared" si="0"/>
        <v>293321.78433287144</v>
      </c>
    </row>
    <row r="11" spans="1:23" x14ac:dyDescent="0.2">
      <c r="A11" t="s">
        <v>54</v>
      </c>
      <c r="B11" s="2">
        <f>(ipc!$M$4/ipc!L4)*AllNom!B11</f>
        <v>0</v>
      </c>
      <c r="C11" s="2">
        <f>(ipc!$M$4/ipc!M4)*AllNom!C11</f>
        <v>0</v>
      </c>
      <c r="D11" s="2">
        <f>(ipc!$M$4/ipc!N4)*AllNom!D11</f>
        <v>0</v>
      </c>
      <c r="E11" s="2">
        <f>(ipc!$M$4/ipc!O4)*AllNom!E11</f>
        <v>0</v>
      </c>
      <c r="F11" s="2">
        <f>(ipc!$M$4/ipc!P4)*AllNom!F11</f>
        <v>0</v>
      </c>
      <c r="G11" s="2">
        <f>(ipc!$M$4/ipc!Q4)*AllNom!G11</f>
        <v>0</v>
      </c>
      <c r="H11" s="2">
        <f>(ipc!$M$4/ipc!R4)*AllNom!H11</f>
        <v>0</v>
      </c>
      <c r="I11" s="2">
        <f>(ipc!$M$4/ipc!S4)*AllNom!I11</f>
        <v>0</v>
      </c>
      <c r="J11" s="2">
        <f>(ipc!$M$4/ipc!T4)*AllNom!J11</f>
        <v>0</v>
      </c>
      <c r="K11" s="2">
        <f>(ipc!$M$4/ipc!U4)*AllNom!K11</f>
        <v>0</v>
      </c>
      <c r="L11" s="2">
        <f>(ipc!$M$4/ipc!V4)*AllNom!L11</f>
        <v>0</v>
      </c>
      <c r="M11" s="2">
        <f>(ipc!$M$4/ipc!W4)*AllNom!M11</f>
        <v>0</v>
      </c>
      <c r="N11" s="2">
        <f>(ipc!$M$4/ipc!X4)*AllNom!N11</f>
        <v>0</v>
      </c>
      <c r="O11" s="2">
        <f>(ipc!$M$4/ipc!Y4)*AllNom!O11</f>
        <v>384455.53333333333</v>
      </c>
      <c r="P11" s="2">
        <f>(ipc!$M$4/ipc!Z4)*AllNom!P11</f>
        <v>0</v>
      </c>
      <c r="Q11" s="2">
        <f>(ipc!$M$4/ipc!AA4)*AllNom!Q11</f>
        <v>0</v>
      </c>
      <c r="R11" s="1">
        <f t="shared" si="0"/>
        <v>384455.53333333333</v>
      </c>
    </row>
    <row r="12" spans="1:23" x14ac:dyDescent="0.2">
      <c r="A12" t="s">
        <v>55</v>
      </c>
      <c r="B12" s="2">
        <f>(ipc!$M$4/ipc!L4)*AllNom!B12</f>
        <v>89270.666666666672</v>
      </c>
      <c r="C12" s="2">
        <f>(ipc!$M$4/ipc!M4)*AllNom!C12</f>
        <v>0</v>
      </c>
      <c r="D12" s="2">
        <f>(ipc!$M$4/ipc!N4)*AllNom!D12</f>
        <v>0</v>
      </c>
      <c r="E12" s="2">
        <f>(ipc!$M$4/ipc!O4)*AllNom!E12</f>
        <v>0</v>
      </c>
      <c r="F12" s="2">
        <f>(ipc!$M$4/ipc!P4)*AllNom!F12</f>
        <v>0</v>
      </c>
      <c r="G12" s="2">
        <f>(ipc!$M$4/ipc!Q4)*AllNom!G12</f>
        <v>0</v>
      </c>
      <c r="H12" s="2">
        <f>(ipc!$M$4/ipc!R4)*AllNom!H12</f>
        <v>0</v>
      </c>
      <c r="I12" s="2">
        <f>(ipc!$M$4/ipc!S4)*AllNom!I12</f>
        <v>0</v>
      </c>
      <c r="J12" s="2">
        <f>(ipc!$M$4/ipc!T4)*AllNom!J12</f>
        <v>0</v>
      </c>
      <c r="K12" s="2">
        <f>(ipc!$M$4/ipc!U4)*AllNom!K12</f>
        <v>0</v>
      </c>
      <c r="L12" s="2">
        <f>(ipc!$M$4/ipc!V4)*AllNom!L12</f>
        <v>0</v>
      </c>
      <c r="M12" s="2">
        <f>(ipc!$M$4/ipc!W4)*AllNom!M12</f>
        <v>352599.92692307691</v>
      </c>
      <c r="N12" s="2">
        <f>(ipc!$M$4/ipc!X4)*AllNom!N12</f>
        <v>352501.74666666664</v>
      </c>
      <c r="O12" s="2">
        <f>(ipc!$M$4/ipc!Y4)*AllNom!O12</f>
        <v>412483.73</v>
      </c>
      <c r="P12" s="2">
        <f>(ipc!$M$4/ipc!Z4)*AllNom!P12</f>
        <v>302801.90444444446</v>
      </c>
      <c r="Q12" s="2">
        <f>(ipc!$M$4/ipc!AA4)*AllNom!Q12</f>
        <v>184038.91637931031</v>
      </c>
      <c r="R12" s="1">
        <f t="shared" si="0"/>
        <v>282282.81518002745</v>
      </c>
    </row>
    <row r="13" spans="1:23" x14ac:dyDescent="0.2">
      <c r="A13" t="s">
        <v>56</v>
      </c>
      <c r="B13" s="2">
        <f>(ipc!$M$4/ipc!L4)*AllNom!B13</f>
        <v>0</v>
      </c>
      <c r="C13" s="2">
        <f>(ipc!$M$4/ipc!M4)*AllNom!C13</f>
        <v>0</v>
      </c>
      <c r="D13" s="2">
        <f>(ipc!$M$4/ipc!N4)*AllNom!D13</f>
        <v>0</v>
      </c>
      <c r="E13" s="2">
        <f>(ipc!$M$4/ipc!O4)*AllNom!E13</f>
        <v>0</v>
      </c>
      <c r="F13" s="2">
        <f>(ipc!$M$4/ipc!P4)*AllNom!F13</f>
        <v>0</v>
      </c>
      <c r="G13" s="2">
        <f>(ipc!$M$4/ipc!Q4)*AllNom!G13</f>
        <v>0</v>
      </c>
      <c r="H13" s="2">
        <f>(ipc!$M$4/ipc!R4)*AllNom!H13</f>
        <v>0</v>
      </c>
      <c r="I13" s="2">
        <f>(ipc!$M$4/ipc!S4)*AllNom!I13</f>
        <v>0</v>
      </c>
      <c r="J13" s="2">
        <f>(ipc!$M$4/ipc!T4)*AllNom!J13</f>
        <v>0</v>
      </c>
      <c r="K13" s="2">
        <f>(ipc!$M$4/ipc!U4)*AllNom!K13</f>
        <v>0</v>
      </c>
      <c r="L13" s="2">
        <f>(ipc!$M$4/ipc!V4)*AllNom!L13</f>
        <v>0</v>
      </c>
      <c r="M13" s="2">
        <f>(ipc!$M$4/ipc!W4)*AllNom!M13</f>
        <v>0</v>
      </c>
      <c r="N13" s="2">
        <f>(ipc!$M$4/ipc!X4)*AllNom!N13</f>
        <v>0</v>
      </c>
      <c r="O13" s="2">
        <f>(ipc!$M$4/ipc!Y4)*AllNom!O13</f>
        <v>384455.53333333333</v>
      </c>
      <c r="P13" s="2">
        <f>(ipc!$M$4/ipc!Z4)*AllNom!P13</f>
        <v>0</v>
      </c>
      <c r="Q13" s="2">
        <f>(ipc!$M$4/ipc!AA4)*AllNom!Q13</f>
        <v>0</v>
      </c>
      <c r="R13" s="1">
        <f t="shared" si="0"/>
        <v>384455.53333333333</v>
      </c>
    </row>
    <row r="14" spans="1:23" x14ac:dyDescent="0.2">
      <c r="A14" t="s">
        <v>57</v>
      </c>
      <c r="B14" s="2">
        <f>(ipc!$M$4/ipc!L4)*AllNom!B14</f>
        <v>101954.17948717948</v>
      </c>
      <c r="C14" s="2">
        <f>(ipc!$M$4/ipc!M4)*AllNom!C14</f>
        <v>136691.70000000001</v>
      </c>
      <c r="D14" s="2">
        <f>(ipc!$M$4/ipc!N4)*AllNom!D14</f>
        <v>413055.57894736843</v>
      </c>
      <c r="E14" s="2">
        <f>(ipc!$M$4/ipc!O4)*AllNom!E14</f>
        <v>266436.96666666667</v>
      </c>
      <c r="F14" s="2">
        <f>(ipc!$M$4/ipc!P4)*AllNom!F14</f>
        <v>0</v>
      </c>
      <c r="G14" s="2">
        <f>(ipc!$M$4/ipc!Q4)*AllNom!G14</f>
        <v>155312.97333333333</v>
      </c>
      <c r="H14" s="2">
        <f>(ipc!$M$4/ipc!R4)*AllNom!H14</f>
        <v>100167.27333333333</v>
      </c>
      <c r="I14" s="2">
        <f>(ipc!$M$4/ipc!S4)*AllNom!I14</f>
        <v>66844.339130434775</v>
      </c>
      <c r="J14" s="2">
        <f>(ipc!$M$4/ipc!T4)*AllNom!J14</f>
        <v>215428.03863636364</v>
      </c>
      <c r="K14" s="2">
        <f>(ipc!$M$4/ipc!U4)*AllNom!K14</f>
        <v>339260.61481481476</v>
      </c>
      <c r="L14" s="2">
        <f>(ipc!$M$4/ipc!V4)*AllNom!L14</f>
        <v>408755.02608695655</v>
      </c>
      <c r="M14" s="2">
        <f>(ipc!$M$4/ipc!W4)*AllNom!M14</f>
        <v>366890.86153846147</v>
      </c>
      <c r="N14" s="2">
        <f>(ipc!$M$4/ipc!X4)*AllNom!N14</f>
        <v>311003.66666666669</v>
      </c>
      <c r="O14" s="2">
        <f>(ipc!$M$4/ipc!Y4)*AllNom!O14</f>
        <v>382980.62666666665</v>
      </c>
      <c r="P14" s="2">
        <f>(ipc!$M$4/ipc!Z4)*AllNom!P14</f>
        <v>358879.59777777776</v>
      </c>
      <c r="Q14" s="2">
        <f>(ipc!$M$4/ipc!AA4)*AllNom!Q14</f>
        <v>187278.53620689653</v>
      </c>
      <c r="R14" s="1">
        <f t="shared" si="0"/>
        <v>254062.66528619465</v>
      </c>
    </row>
    <row r="15" spans="1:23" x14ac:dyDescent="0.2">
      <c r="A15" t="s">
        <v>58</v>
      </c>
      <c r="B15" s="2">
        <f>(ipc!$M$4/ipc!L4)*AllNom!B15</f>
        <v>0</v>
      </c>
      <c r="C15" s="2">
        <f>(ipc!$M$4/ipc!M4)*AllNom!C15</f>
        <v>0</v>
      </c>
      <c r="D15" s="2">
        <f>(ipc!$M$4/ipc!N4)*AllNom!D15</f>
        <v>0</v>
      </c>
      <c r="E15" s="2">
        <f>(ipc!$M$4/ipc!O4)*AllNom!E15</f>
        <v>0</v>
      </c>
      <c r="F15" s="2">
        <f>(ipc!$M$4/ipc!P4)*AllNom!F15</f>
        <v>0</v>
      </c>
      <c r="G15" s="2">
        <f>(ipc!$M$4/ipc!Q4)*AllNom!G15</f>
        <v>0</v>
      </c>
      <c r="H15" s="2">
        <f>(ipc!$M$4/ipc!R4)*AllNom!H15</f>
        <v>0</v>
      </c>
      <c r="I15" s="2">
        <f>(ipc!$M$4/ipc!S4)*AllNom!I15</f>
        <v>0</v>
      </c>
      <c r="J15" s="2">
        <f>(ipc!$M$4/ipc!T4)*AllNom!J15</f>
        <v>0</v>
      </c>
      <c r="K15" s="2">
        <f>(ipc!$M$4/ipc!U4)*AllNom!K15</f>
        <v>0</v>
      </c>
      <c r="L15" s="2">
        <f>(ipc!$M$4/ipc!V4)*AllNom!L15</f>
        <v>0</v>
      </c>
      <c r="M15" s="2">
        <f>(ipc!$M$4/ipc!W4)*AllNom!M15</f>
        <v>0</v>
      </c>
      <c r="N15" s="2">
        <f>(ipc!$M$4/ipc!X4)*AllNom!N15</f>
        <v>0</v>
      </c>
      <c r="O15" s="2">
        <f>(ipc!$M$4/ipc!Y4)*AllNom!O15</f>
        <v>384455.53333333333</v>
      </c>
      <c r="P15" s="2">
        <f>(ipc!$M$4/ipc!Z4)*AllNom!P15</f>
        <v>0</v>
      </c>
      <c r="Q15" s="2">
        <f>(ipc!$M$4/ipc!AA4)*AllNom!Q15</f>
        <v>0</v>
      </c>
      <c r="R15" s="1">
        <f t="shared" si="0"/>
        <v>384455.53333333333</v>
      </c>
      <c r="S15" s="2"/>
      <c r="T15" s="2"/>
      <c r="U15" s="2"/>
      <c r="V15" s="2"/>
      <c r="W15" s="2"/>
    </row>
    <row r="16" spans="1:23" x14ac:dyDescent="0.2">
      <c r="A16" t="s">
        <v>59</v>
      </c>
      <c r="B16" s="2">
        <f>(ipc!$M$4/ipc!L4)*AllNom!B16</f>
        <v>0</v>
      </c>
      <c r="C16" s="2">
        <f>(ipc!$M$4/ipc!M4)*AllNom!C16</f>
        <v>0</v>
      </c>
      <c r="D16" s="2">
        <f>(ipc!$M$4/ipc!N4)*AllNom!D16</f>
        <v>0</v>
      </c>
      <c r="E16" s="2">
        <f>(ipc!$M$4/ipc!O4)*AllNom!E16</f>
        <v>0</v>
      </c>
      <c r="F16" s="2">
        <f>(ipc!$M$4/ipc!P4)*AllNom!F16</f>
        <v>5007145.9090909092</v>
      </c>
      <c r="G16" s="2">
        <f>(ipc!$M$4/ipc!Q4)*AllNom!G16</f>
        <v>0</v>
      </c>
      <c r="H16" s="2">
        <f>(ipc!$M$4/ipc!R4)*AllNom!H16</f>
        <v>0</v>
      </c>
      <c r="I16" s="2">
        <f>(ipc!$M$4/ipc!S4)*AllNom!I16</f>
        <v>0</v>
      </c>
      <c r="J16" s="2">
        <f>(ipc!$M$4/ipc!T4)*AllNom!J16</f>
        <v>1613636.3636363635</v>
      </c>
      <c r="K16" s="2">
        <f>(ipc!$M$4/ipc!U4)*AllNom!K16</f>
        <v>0</v>
      </c>
      <c r="L16" s="2">
        <f>(ipc!$M$4/ipc!V4)*AllNom!L16</f>
        <v>10390695.652173912</v>
      </c>
      <c r="M16" s="2">
        <f>(ipc!$M$4/ipc!W4)*AllNom!M16</f>
        <v>12105322.499999998</v>
      </c>
      <c r="N16" s="2">
        <f>(ipc!$M$4/ipc!X4)*AllNom!N16</f>
        <v>12762794.333333334</v>
      </c>
      <c r="O16" s="2">
        <f>(ipc!$M$4/ipc!Y4)*AllNom!O16</f>
        <v>0</v>
      </c>
      <c r="P16" s="2">
        <f>(ipc!$M$4/ipc!Z4)*AllNom!P16</f>
        <v>0</v>
      </c>
      <c r="Q16" s="2">
        <f>(ipc!$M$4/ipc!AA4)*AllNom!Q16</f>
        <v>0</v>
      </c>
      <c r="R16" s="1">
        <f t="shared" si="0"/>
        <v>8375918.9516469035</v>
      </c>
      <c r="S16" s="2"/>
      <c r="T16" s="2"/>
      <c r="U16" s="2"/>
      <c r="V16" s="2"/>
      <c r="W16" s="2"/>
    </row>
    <row r="17" spans="1:23" x14ac:dyDescent="0.2">
      <c r="A17" t="s">
        <v>60</v>
      </c>
      <c r="B17" s="2">
        <f>(ipc!$M$4/ipc!L4)*AllNom!B17</f>
        <v>0</v>
      </c>
      <c r="C17" s="2">
        <f>(ipc!$M$4/ipc!M4)*AllNom!C17</f>
        <v>0</v>
      </c>
      <c r="D17" s="2">
        <f>(ipc!$M$4/ipc!N4)*AllNom!D17</f>
        <v>0</v>
      </c>
      <c r="E17" s="2">
        <f>(ipc!$M$4/ipc!O4)*AllNom!E17</f>
        <v>0</v>
      </c>
      <c r="F17" s="2">
        <f>(ipc!$M$4/ipc!P4)*AllNom!F17</f>
        <v>0</v>
      </c>
      <c r="G17" s="2">
        <f>(ipc!$M$4/ipc!Q4)*AllNom!G17</f>
        <v>0</v>
      </c>
      <c r="H17" s="2">
        <f>(ipc!$M$4/ipc!R4)*AllNom!H17</f>
        <v>0</v>
      </c>
      <c r="I17" s="2">
        <f>(ipc!$M$4/ipc!S4)*AllNom!I17</f>
        <v>0</v>
      </c>
      <c r="J17" s="2">
        <f>(ipc!$M$4/ipc!T4)*AllNom!J17</f>
        <v>0</v>
      </c>
      <c r="K17" s="2">
        <f>(ipc!$M$4/ipc!U4)*AllNom!K17</f>
        <v>0</v>
      </c>
      <c r="L17" s="2">
        <f>(ipc!$M$4/ipc!V4)*AllNom!L17</f>
        <v>0</v>
      </c>
      <c r="M17" s="2">
        <f>(ipc!$M$4/ipc!W4)*AllNom!M17</f>
        <v>0</v>
      </c>
      <c r="N17" s="2">
        <f>(ipc!$M$4/ipc!X4)*AllNom!N17</f>
        <v>0</v>
      </c>
      <c r="O17" s="2">
        <f>(ipc!$M$4/ipc!Y4)*AllNom!O17</f>
        <v>6407702.666666667</v>
      </c>
      <c r="P17" s="2">
        <f>(ipc!$M$4/ipc!Z4)*AllNom!P17</f>
        <v>5023960</v>
      </c>
      <c r="Q17" s="2">
        <f>(ipc!$M$4/ipc!AA4)*AllNom!Q17</f>
        <v>0</v>
      </c>
      <c r="R17" s="1">
        <f t="shared" si="0"/>
        <v>5715831.333333334</v>
      </c>
      <c r="S17" s="2"/>
      <c r="T17" s="2"/>
      <c r="U17" s="2"/>
      <c r="V17" s="2"/>
      <c r="W17" s="2"/>
    </row>
    <row r="18" spans="1:23" x14ac:dyDescent="0.2">
      <c r="A18" t="s">
        <v>61</v>
      </c>
      <c r="B18" s="2">
        <f>(ipc!$M$4/ipc!L4)*AllNom!B18</f>
        <v>0</v>
      </c>
      <c r="C18" s="2">
        <f>(ipc!$M$4/ipc!M4)*AllNom!C18</f>
        <v>0</v>
      </c>
      <c r="D18" s="2">
        <f>(ipc!$M$4/ipc!N4)*AllNom!D18</f>
        <v>0</v>
      </c>
      <c r="E18" s="2">
        <f>(ipc!$M$4/ipc!O4)*AllNom!E18</f>
        <v>0</v>
      </c>
      <c r="F18" s="2">
        <f>(ipc!$M$4/ipc!P4)*AllNom!F18</f>
        <v>0</v>
      </c>
      <c r="G18" s="2">
        <f>(ipc!$M$4/ipc!Q4)*AllNom!G18</f>
        <v>0</v>
      </c>
      <c r="H18" s="2">
        <f>(ipc!$M$4/ipc!R4)*AllNom!H18</f>
        <v>0</v>
      </c>
      <c r="I18" s="2">
        <f>(ipc!$M$4/ipc!S4)*AllNom!I18</f>
        <v>0</v>
      </c>
      <c r="J18" s="2">
        <f>(ipc!$M$4/ipc!T4)*AllNom!J18</f>
        <v>0</v>
      </c>
      <c r="K18" s="2">
        <f>(ipc!$M$4/ipc!U4)*AllNom!K18</f>
        <v>0</v>
      </c>
      <c r="L18" s="2">
        <f>(ipc!$M$4/ipc!V4)*AllNom!L18</f>
        <v>0</v>
      </c>
      <c r="M18" s="2">
        <f>(ipc!$M$4/ipc!W4)*AllNom!M18</f>
        <v>0</v>
      </c>
      <c r="N18" s="2">
        <f>(ipc!$M$4/ipc!X4)*AllNom!N18</f>
        <v>5469769</v>
      </c>
      <c r="O18" s="2">
        <f>(ipc!$M$4/ipc!Y4)*AllNom!O18</f>
        <v>0</v>
      </c>
      <c r="P18" s="2">
        <f>(ipc!$M$4/ipc!Z4)*AllNom!P18</f>
        <v>0</v>
      </c>
      <c r="Q18" s="2">
        <f>(ipc!$M$4/ipc!AA4)*AllNom!Q18</f>
        <v>0</v>
      </c>
      <c r="R18" s="1">
        <f t="shared" si="0"/>
        <v>5469769</v>
      </c>
      <c r="S18" s="2"/>
      <c r="T18" s="2"/>
      <c r="U18" s="2"/>
      <c r="V18" s="2"/>
      <c r="W18" s="2"/>
    </row>
    <row r="19" spans="1:23" x14ac:dyDescent="0.2">
      <c r="A19" t="s">
        <v>62</v>
      </c>
      <c r="B19" s="2">
        <f>(ipc!$M$4/ipc!L4)*AllNom!B19</f>
        <v>345214.74358974356</v>
      </c>
      <c r="C19" s="2">
        <f>(ipc!$M$4/ipc!M4)*AllNom!C19</f>
        <v>364070</v>
      </c>
      <c r="D19" s="2">
        <f>(ipc!$M$4/ipc!N4)*AllNom!D19</f>
        <v>2440975.5157894739</v>
      </c>
      <c r="E19" s="2">
        <f>(ipc!$M$4/ipc!O4)*AllNom!E19</f>
        <v>1632861.0766666669</v>
      </c>
      <c r="F19" s="2">
        <f>(ipc!$M$4/ipc!P4)*AllNom!F19</f>
        <v>0</v>
      </c>
      <c r="G19" s="2">
        <f>(ipc!$M$4/ipc!Q4)*AllNom!G19</f>
        <v>4829246.2866666671</v>
      </c>
      <c r="H19" s="2">
        <f>(ipc!$M$4/ipc!R4)*AllNom!H19</f>
        <v>3831226.2666666666</v>
      </c>
      <c r="I19" s="2">
        <f>(ipc!$M$4/ipc!S4)*AllNom!I19</f>
        <v>1804208.7826086956</v>
      </c>
      <c r="J19" s="2">
        <f>(ipc!$M$4/ipc!T4)*AllNom!J19</f>
        <v>2441012.2727272725</v>
      </c>
      <c r="K19" s="2">
        <f>(ipc!$M$4/ipc!U4)*AllNom!K19</f>
        <v>4058296.8888888885</v>
      </c>
      <c r="L19" s="2">
        <f>(ipc!$M$4/ipc!V4)*AllNom!L19</f>
        <v>4867273.8043478262</v>
      </c>
      <c r="M19" s="2">
        <f>(ipc!$M$4/ipc!W4)*AllNom!M19</f>
        <v>3450681.9230769225</v>
      </c>
      <c r="N19" s="2">
        <f>(ipc!$M$4/ipc!X4)*AllNom!N19</f>
        <v>3527914.2666666666</v>
      </c>
      <c r="O19" s="2">
        <f>(ipc!$M$4/ipc!Y4)*AllNom!O19</f>
        <v>4380037.333333333</v>
      </c>
      <c r="P19" s="2">
        <f>(ipc!$M$4/ipc!Z4)*AllNom!P19</f>
        <v>3305472.8444444444</v>
      </c>
      <c r="Q19" s="2">
        <f>(ipc!$M$4/ipc!AA4)*AllNom!Q19</f>
        <v>380978.83879310347</v>
      </c>
      <c r="R19" s="1">
        <f t="shared" si="0"/>
        <v>2777298.0562844258</v>
      </c>
      <c r="S19" s="2"/>
      <c r="T19" s="2"/>
      <c r="U19" s="2"/>
      <c r="V19" s="2"/>
      <c r="W19" s="2"/>
    </row>
    <row r="20" spans="1:23" x14ac:dyDescent="0.2">
      <c r="A20" t="s">
        <v>63</v>
      </c>
      <c r="B20" s="2">
        <f>(ipc!$M$4/ipc!L4)*AllNom!B20</f>
        <v>59876.666666666664</v>
      </c>
      <c r="C20" s="2">
        <f>(ipc!$M$4/ipc!M4)*AllNom!C20</f>
        <v>88040</v>
      </c>
      <c r="D20" s="2">
        <f>(ipc!$M$4/ipc!N4)*AllNom!D20</f>
        <v>506135.83157894731</v>
      </c>
      <c r="E20" s="2">
        <f>(ipc!$M$4/ipc!O4)*AllNom!E20</f>
        <v>301767.27666666667</v>
      </c>
      <c r="F20" s="2">
        <f>(ipc!$M$4/ipc!P4)*AllNom!F20</f>
        <v>274220.07272727275</v>
      </c>
      <c r="G20" s="2">
        <f>(ipc!$M$4/ipc!Q4)*AllNom!G20</f>
        <v>994065.32</v>
      </c>
      <c r="H20" s="2">
        <f>(ipc!$M$4/ipc!R4)*AllNom!H20</f>
        <v>592542.33333333337</v>
      </c>
      <c r="I20" s="2">
        <f>(ipc!$M$4/ipc!S4)*AllNom!I20</f>
        <v>552109.89130434778</v>
      </c>
      <c r="J20" s="2">
        <f>(ipc!$M$4/ipc!T4)*AllNom!J20</f>
        <v>659487.85681818181</v>
      </c>
      <c r="K20" s="2">
        <f>(ipc!$M$4/ipc!U4)*AllNom!K20</f>
        <v>1137032.1296296294</v>
      </c>
      <c r="L20" s="2">
        <f>(ipc!$M$4/ipc!V4)*AllNom!L20</f>
        <v>1315456.5130434781</v>
      </c>
      <c r="M20" s="2">
        <f>(ipc!$M$4/ipc!W4)*AllNom!M20</f>
        <v>1182361.6346153845</v>
      </c>
      <c r="N20" s="2">
        <f>(ipc!$M$4/ipc!X4)*AllNom!N20</f>
        <v>1184795.46</v>
      </c>
      <c r="O20" s="2">
        <f>(ipc!$M$4/ipc!Y4)*AllNom!O20</f>
        <v>1734075.1266666667</v>
      </c>
      <c r="P20" s="2">
        <f>(ipc!$M$4/ipc!Z4)*AllNom!P20</f>
        <v>1085526.8888888888</v>
      </c>
      <c r="Q20" s="2">
        <f>(ipc!$M$4/ipc!AA4)*AllNom!Q20</f>
        <v>322464.37241379305</v>
      </c>
      <c r="R20" s="1">
        <f t="shared" si="0"/>
        <v>749372.3358970785</v>
      </c>
      <c r="S20" s="2"/>
      <c r="T20" s="2"/>
      <c r="U20" s="2"/>
      <c r="V20" s="2"/>
      <c r="W20" s="2"/>
    </row>
    <row r="21" spans="1:23" x14ac:dyDescent="0.2">
      <c r="A21" t="s">
        <v>64</v>
      </c>
      <c r="B21" s="2">
        <f>(ipc!$M$4/ipc!L4)*AllNom!B21</f>
        <v>175215.25641025641</v>
      </c>
      <c r="C21" s="2">
        <f>(ipc!$M$4/ipc!M4)*AllNom!C21</f>
        <v>193870</v>
      </c>
      <c r="D21" s="2">
        <f>(ipc!$M$4/ipc!N4)*AllNom!D21</f>
        <v>1238121.1684210526</v>
      </c>
      <c r="E21" s="2">
        <f>(ipc!$M$4/ipc!O4)*AllNom!E21</f>
        <v>753270.95</v>
      </c>
      <c r="F21" s="2">
        <f>(ipc!$M$4/ipc!P4)*AllNom!F21</f>
        <v>525547.0022727272</v>
      </c>
      <c r="G21" s="2">
        <f>(ipc!$M$4/ipc!Q4)*AllNom!G21</f>
        <v>2332665.7133333334</v>
      </c>
      <c r="H21" s="2">
        <f>(ipc!$M$4/ipc!R4)*AllNom!H21</f>
        <v>1711462.81</v>
      </c>
      <c r="I21" s="2">
        <f>(ipc!$M$4/ipc!S4)*AllNom!I21</f>
        <v>1072768.7891304349</v>
      </c>
      <c r="J21" s="2">
        <f>(ipc!$M$4/ipc!T4)*AllNom!J21</f>
        <v>1071135.8522727273</v>
      </c>
      <c r="K21" s="2">
        <f>(ipc!$M$4/ipc!U4)*AllNom!K21</f>
        <v>1922075.1851851849</v>
      </c>
      <c r="L21" s="2">
        <f>(ipc!$M$4/ipc!V4)*AllNom!L21</f>
        <v>2594926.5217391304</v>
      </c>
      <c r="M21" s="2">
        <f>(ipc!$M$4/ipc!W4)*AllNom!M21</f>
        <v>2198842.692307692</v>
      </c>
      <c r="N21" s="2">
        <f>(ipc!$M$4/ipc!X4)*AllNom!N21</f>
        <v>2012029.4766666668</v>
      </c>
      <c r="O21" s="2">
        <f>(ipc!$M$4/ipc!Y4)*AllNom!O21</f>
        <v>2465648.476666667</v>
      </c>
      <c r="P21" s="2">
        <f>(ipc!$M$4/ipc!Z4)*AllNom!P21</f>
        <v>1907622.7933333332</v>
      </c>
      <c r="Q21" s="2">
        <f>(ipc!$M$4/ipc!AA4)*AllNom!Q21</f>
        <v>595268.28448275861</v>
      </c>
      <c r="R21" s="1">
        <f t="shared" si="0"/>
        <v>1423154.4357638727</v>
      </c>
      <c r="S21" s="2"/>
      <c r="T21" s="2"/>
      <c r="U21" s="2"/>
      <c r="V21" s="2"/>
      <c r="W21" s="2"/>
    </row>
    <row r="22" spans="1:23" x14ac:dyDescent="0.2">
      <c r="A22" t="s">
        <v>65</v>
      </c>
      <c r="B22" s="2">
        <f>(ipc!$M$4/ipc!L4)*AllNom!B22</f>
        <v>167223.20512820513</v>
      </c>
      <c r="C22" s="2">
        <f>(ipc!$M$4/ipc!M4)*AllNom!C22</f>
        <v>172910</v>
      </c>
      <c r="D22" s="2">
        <f>(ipc!$M$4/ipc!N4)*AllNom!D22</f>
        <v>887347.9105263158</v>
      </c>
      <c r="E22" s="2">
        <f>(ipc!$M$4/ipc!O4)*AllNom!E22</f>
        <v>645599.44999999995</v>
      </c>
      <c r="F22" s="2">
        <f>(ipc!$M$4/ipc!P4)*AllNom!F22</f>
        <v>427617.02499999991</v>
      </c>
      <c r="G22" s="2">
        <f>(ipc!$M$4/ipc!Q4)*AllNom!G22</f>
        <v>1941384.7133333334</v>
      </c>
      <c r="H22" s="2">
        <f>(ipc!$M$4/ipc!R4)*AllNom!H22</f>
        <v>1345551.53</v>
      </c>
      <c r="I22" s="2">
        <f>(ipc!$M$4/ipc!S4)*AllNom!I22</f>
        <v>1191084.5782608695</v>
      </c>
      <c r="J22" s="2">
        <f>(ipc!$M$4/ipc!T4)*AllNom!J22</f>
        <v>1128342.165909091</v>
      </c>
      <c r="K22" s="2">
        <f>(ipc!$M$4/ipc!U4)*AllNom!K22</f>
        <v>1873420.4629629627</v>
      </c>
      <c r="L22" s="2">
        <f>(ipc!$M$4/ipc!V4)*AllNom!L22</f>
        <v>2547285.8304347824</v>
      </c>
      <c r="M22" s="2">
        <f>(ipc!$M$4/ipc!W4)*AllNom!M22</f>
        <v>2008077.1615384612</v>
      </c>
      <c r="N22" s="2">
        <f>(ipc!$M$4/ipc!X4)*AllNom!N22</f>
        <v>1948000.9666666668</v>
      </c>
      <c r="O22" s="2">
        <f>(ipc!$M$4/ipc!Y4)*AllNom!O22</f>
        <v>2359080.79</v>
      </c>
      <c r="P22" s="2">
        <f>(ipc!$M$4/ipc!Z4)*AllNom!P22</f>
        <v>1919444.6088888887</v>
      </c>
      <c r="Q22" s="2">
        <f>(ipc!$M$4/ipc!AA4)*AllNom!Q22</f>
        <v>469767.52155172412</v>
      </c>
      <c r="R22" s="1">
        <f t="shared" si="0"/>
        <v>1314508.6200125816</v>
      </c>
      <c r="S22" s="2"/>
      <c r="T22" s="2"/>
      <c r="U22" s="2"/>
      <c r="V22" s="2"/>
      <c r="W22" s="2"/>
    </row>
    <row r="23" spans="1:23" x14ac:dyDescent="0.2">
      <c r="A23" t="s">
        <v>66</v>
      </c>
      <c r="B23" s="2">
        <f>(ipc!$M$4/ipc!L4)*AllNom!B23</f>
        <v>113272.30769230769</v>
      </c>
      <c r="C23" s="2">
        <f>(ipc!$M$4/ipc!M4)*AllNom!C23</f>
        <v>128600</v>
      </c>
      <c r="D23" s="2">
        <f>(ipc!$M$4/ipc!N4)*AllNom!D23</f>
        <v>398263.66315789474</v>
      </c>
      <c r="E23" s="2">
        <f>(ipc!$M$4/ipc!O4)*AllNom!E23</f>
        <v>243763.11666666667</v>
      </c>
      <c r="F23" s="2">
        <f>(ipc!$M$4/ipc!P4)*AllNom!F23</f>
        <v>222292.125</v>
      </c>
      <c r="G23" s="2">
        <f>(ipc!$M$4/ipc!Q4)*AllNom!G23</f>
        <v>835475.93333333335</v>
      </c>
      <c r="H23" s="2">
        <f>(ipc!$M$4/ipc!R4)*AllNom!H23</f>
        <v>643111.61</v>
      </c>
      <c r="I23" s="2">
        <f>(ipc!$M$4/ipc!S4)*AllNom!I23</f>
        <v>862817.15869565227</v>
      </c>
      <c r="J23" s="2">
        <f>(ipc!$M$4/ipc!T4)*AllNom!J23</f>
        <v>683670.77954545454</v>
      </c>
      <c r="K23" s="2">
        <f>(ipc!$M$4/ipc!U4)*AllNom!K23</f>
        <v>1363633.8888888888</v>
      </c>
      <c r="L23" s="2">
        <f>(ipc!$M$4/ipc!V4)*AllNom!L23</f>
        <v>1989975.6521739131</v>
      </c>
      <c r="M23" s="2">
        <f>(ipc!$M$4/ipc!W4)*AllNom!M23</f>
        <v>1495098.6115384614</v>
      </c>
      <c r="N23" s="2">
        <f>(ipc!$M$4/ipc!X4)*AllNom!N23</f>
        <v>1973849.2266666668</v>
      </c>
      <c r="O23" s="2">
        <f>(ipc!$M$4/ipc!Y4)*AllNom!O23</f>
        <v>2207807.48</v>
      </c>
      <c r="P23" s="2">
        <f>(ipc!$M$4/ipc!Z4)*AllNom!P23</f>
        <v>1693247.4444444445</v>
      </c>
      <c r="Q23" s="2">
        <f>(ipc!$M$4/ipc!AA4)*AllNom!Q23</f>
        <v>351717.65775862068</v>
      </c>
      <c r="R23" s="1">
        <f t="shared" si="0"/>
        <v>950412.29097264411</v>
      </c>
      <c r="S23" s="2"/>
      <c r="T23" s="2"/>
      <c r="U23" s="2"/>
      <c r="V23" s="2"/>
      <c r="W23" s="2"/>
    </row>
    <row r="24" spans="1:23" x14ac:dyDescent="0.2">
      <c r="A24" t="s">
        <v>67</v>
      </c>
      <c r="B24" s="2">
        <f>(ipc!$M$4/ipc!L$4)*AllNom!B24</f>
        <v>111515.51282051281</v>
      </c>
      <c r="C24" s="2">
        <f>(ipc!$M$4/ipc!M$4)*AllNom!C24</f>
        <v>193230</v>
      </c>
      <c r="D24" s="2">
        <f>(ipc!$M$4/ipc!N$4)*AllNom!D24</f>
        <v>310298.0263157895</v>
      </c>
      <c r="E24" s="2">
        <f>(ipc!$M$4/ipc!O$4)*AllNom!E24</f>
        <v>661729.2300000001</v>
      </c>
      <c r="F24" s="2">
        <f>(ipc!$M$4/ipc!P$4)*AllNom!F24</f>
        <v>474907.70454545453</v>
      </c>
      <c r="G24" s="2">
        <f>(ipc!$M$4/ipc!Q$4)*AllNom!G24</f>
        <v>950918.62</v>
      </c>
      <c r="H24" s="2">
        <f>(ipc!$M$4/ipc!R$4)*AllNom!H24</f>
        <v>685451.75</v>
      </c>
      <c r="I24" s="2">
        <f>(ipc!$M$4/ipc!S$4)*AllNom!I24</f>
        <v>825603.89782608696</v>
      </c>
      <c r="J24" s="2">
        <f>(ipc!$M$4/ipc!T$4)*AllNom!J24</f>
        <v>739887.28863636358</v>
      </c>
      <c r="K24" s="2">
        <f>(ipc!$M$4/ipc!U$4)*AllNom!K24</f>
        <v>1203675.6222222222</v>
      </c>
      <c r="L24" s="2">
        <f>(ipc!$M$4/ipc!V$4)*AllNom!L24</f>
        <v>1935776.4130434783</v>
      </c>
      <c r="M24" s="2">
        <f>(ipc!$M$4/ipc!W$4)*AllNom!M24</f>
        <v>2024264.615384615</v>
      </c>
      <c r="N24" s="2">
        <f>(ipc!$M$4/ipc!X$4)*AllNom!N24</f>
        <v>1373209.1066666667</v>
      </c>
      <c r="O24" s="2">
        <f>(ipc!$M$4/ipc!Y$4)*AllNom!O24</f>
        <v>1313371.7266666668</v>
      </c>
      <c r="P24" s="2">
        <f>(ipc!$M$4/ipc!Z$4)*AllNom!P24</f>
        <v>1072376.111111111</v>
      </c>
      <c r="Q24" s="2">
        <f>(ipc!$M$4/ipc!AA$4)*AllNom!Q24</f>
        <v>334055.48965517239</v>
      </c>
      <c r="R24" s="1">
        <f t="shared" si="0"/>
        <v>888141.94468088367</v>
      </c>
      <c r="S24" s="2"/>
      <c r="T24" s="2"/>
      <c r="U24" s="2"/>
      <c r="V24" s="2"/>
      <c r="W24" s="2"/>
    </row>
    <row r="25" spans="1:23" x14ac:dyDescent="0.2">
      <c r="A25" t="s">
        <v>68</v>
      </c>
      <c r="B25" s="2">
        <f>(ipc!$M$4/ipc!L$4)*AllNom!B25</f>
        <v>0</v>
      </c>
      <c r="C25" s="2">
        <f>(ipc!$M$4/ipc!M$4)*AllNom!C25</f>
        <v>0</v>
      </c>
      <c r="D25" s="2">
        <f>(ipc!$M$4/ipc!N$4)*AllNom!D25</f>
        <v>0</v>
      </c>
      <c r="E25" s="2">
        <f>(ipc!$M$4/ipc!O$4)*AllNom!E25</f>
        <v>0</v>
      </c>
      <c r="F25" s="2">
        <f>(ipc!$M$4/ipc!P$4)*AllNom!F25</f>
        <v>0</v>
      </c>
      <c r="G25" s="2">
        <f>(ipc!$M$4/ipc!Q$4)*AllNom!G25</f>
        <v>1956014.5</v>
      </c>
      <c r="H25" s="2">
        <f>(ipc!$M$4/ipc!R$4)*AllNom!H25</f>
        <v>908368.79333333333</v>
      </c>
      <c r="I25" s="2">
        <f>(ipc!$M$4/ipc!S$4)*AllNom!I25</f>
        <v>918809.45652173914</v>
      </c>
      <c r="J25" s="2">
        <f>(ipc!$M$4/ipc!T$4)*AllNom!J25</f>
        <v>743755.98181818181</v>
      </c>
      <c r="K25" s="2">
        <f>(ipc!$M$4/ipc!U$4)*AllNom!K25</f>
        <v>1233710.4629629629</v>
      </c>
      <c r="L25" s="2">
        <f>(ipc!$M$4/ipc!V$4)*AllNom!L25</f>
        <v>1739065.3565217389</v>
      </c>
      <c r="M25" s="2">
        <f>(ipc!$M$4/ipc!W$4)*AllNom!M25</f>
        <v>1430477.1423076922</v>
      </c>
      <c r="N25" s="2">
        <f>(ipc!$M$4/ipc!X$4)*AllNom!N25</f>
        <v>1345171.9166666667</v>
      </c>
      <c r="O25" s="2">
        <f>(ipc!$M$4/ipc!Y$4)*AllNom!O25</f>
        <v>1729609.2266666668</v>
      </c>
      <c r="P25" s="2">
        <f>(ipc!$M$4/ipc!Z$4)*AllNom!P25</f>
        <v>1098067.54</v>
      </c>
      <c r="Q25" s="2">
        <f>(ipc!$M$4/ipc!AA$4)*AllNom!Q25</f>
        <v>344504.73103448277</v>
      </c>
      <c r="R25" s="1">
        <f t="shared" si="0"/>
        <v>1222505.009803042</v>
      </c>
      <c r="S25" s="2"/>
      <c r="T25" s="2"/>
      <c r="U25" s="2"/>
      <c r="V25" s="2"/>
      <c r="W25" s="2"/>
    </row>
    <row r="26" spans="1:23" x14ac:dyDescent="0.2">
      <c r="A26" t="s">
        <v>69</v>
      </c>
      <c r="B26" s="2">
        <f>(ipc!$M$4/ipc!L$4)*AllNom!B26</f>
        <v>115811.92307692308</v>
      </c>
      <c r="C26" s="2">
        <f>(ipc!$M$4/ipc!M$4)*AllNom!C26</f>
        <v>131120</v>
      </c>
      <c r="D26" s="2">
        <f>(ipc!$M$4/ipc!N$4)*AllNom!D26</f>
        <v>499950.23684210528</v>
      </c>
      <c r="E26" s="2">
        <f>(ipc!$M$4/ipc!O$4)*AllNom!E26</f>
        <v>268121.56</v>
      </c>
      <c r="F26" s="2">
        <f>(ipc!$M$4/ipc!P$4)*AllNom!F26</f>
        <v>255353.92045454544</v>
      </c>
      <c r="G26" s="2">
        <f>(ipc!$M$4/ipc!Q$4)*AllNom!G26</f>
        <v>1121808.0466666666</v>
      </c>
      <c r="H26" s="2">
        <f>(ipc!$M$4/ipc!R$4)*AllNom!H26</f>
        <v>570141.83333333337</v>
      </c>
      <c r="I26" s="2">
        <f>(ipc!$M$4/ipc!S$4)*AllNom!I26</f>
        <v>444685.03913043474</v>
      </c>
      <c r="J26" s="2">
        <f>(ipc!$M$4/ipc!T$4)*AllNom!J26</f>
        <v>636857.89772727271</v>
      </c>
      <c r="K26" s="2">
        <f>(ipc!$M$4/ipc!U$4)*AllNom!K26</f>
        <v>1157372.3148148146</v>
      </c>
      <c r="L26" s="2">
        <f>(ipc!$M$4/ipc!V$4)*AllNom!L26</f>
        <v>1302109.1304347825</v>
      </c>
      <c r="M26" s="2">
        <f>(ipc!$M$4/ipc!W$4)*AllNom!M26</f>
        <v>1214828.296153846</v>
      </c>
      <c r="N26" s="2">
        <f>(ipc!$M$4/ipc!X$4)*AllNom!N26</f>
        <v>1241833.31</v>
      </c>
      <c r="O26" s="2">
        <f>(ipc!$M$4/ipc!Y$4)*AllNom!O26</f>
        <v>1472141.69</v>
      </c>
      <c r="P26" s="2">
        <f>(ipc!$M$4/ipc!Z$4)*AllNom!P26</f>
        <v>1019901.9044444443</v>
      </c>
      <c r="Q26" s="2">
        <f>(ipc!$M$4/ipc!AA$4)*AllNom!Q26</f>
        <v>339173.36551724136</v>
      </c>
      <c r="R26" s="1">
        <f t="shared" si="0"/>
        <v>736950.65428727563</v>
      </c>
      <c r="S26" s="2"/>
      <c r="T26" s="2"/>
      <c r="U26" s="2"/>
      <c r="V26" s="2"/>
      <c r="W26" s="2"/>
    </row>
    <row r="27" spans="1:23" x14ac:dyDescent="0.2">
      <c r="A27" t="s">
        <v>70</v>
      </c>
      <c r="B27" s="2">
        <f>(ipc!$M$4/ipc!L$4)*AllNom!B27</f>
        <v>97215.38461538461</v>
      </c>
      <c r="C27" s="2">
        <f>(ipc!$M$4/ipc!M$4)*AllNom!C27</f>
        <v>89950</v>
      </c>
      <c r="D27" s="2">
        <f>(ipc!$M$4/ipc!N$4)*AllNom!D27</f>
        <v>517113.92631578952</v>
      </c>
      <c r="E27" s="2">
        <f>(ipc!$M$4/ipc!O$4)*AllNom!E27</f>
        <v>551676.39</v>
      </c>
      <c r="F27" s="2">
        <f>(ipc!$M$4/ipc!P$4)*AllNom!F27</f>
        <v>213833.60454545455</v>
      </c>
      <c r="G27" s="2">
        <f>(ipc!$M$4/ipc!Q$4)*AllNom!G27</f>
        <v>1377877.1199999999</v>
      </c>
      <c r="H27" s="2">
        <f>(ipc!$M$4/ipc!R$4)*AllNom!H27</f>
        <v>655483.83333333337</v>
      </c>
      <c r="I27" s="2">
        <f>(ipc!$M$4/ipc!S$4)*AllNom!I27</f>
        <v>545565.54347826086</v>
      </c>
      <c r="J27" s="2">
        <f>(ipc!$M$4/ipc!T$4)*AllNom!J27</f>
        <v>548729.14772727271</v>
      </c>
      <c r="K27" s="2">
        <f>(ipc!$M$4/ipc!U$4)*AllNom!K27</f>
        <v>1115506.5074074073</v>
      </c>
      <c r="L27" s="2">
        <f>(ipc!$M$4/ipc!V$4)*AllNom!L27</f>
        <v>1929687.3913043479</v>
      </c>
      <c r="M27" s="2">
        <f>(ipc!$M$4/ipc!W$4)*AllNom!M27</f>
        <v>1357852.3346153845</v>
      </c>
      <c r="N27" s="2">
        <f>(ipc!$M$4/ipc!X$4)*AllNom!N27</f>
        <v>934135.16666666663</v>
      </c>
      <c r="O27" s="2">
        <f>(ipc!$M$4/ipc!Y$4)*AllNom!O27</f>
        <v>1695030.3333333333</v>
      </c>
      <c r="P27" s="2">
        <f>(ipc!$M$4/ipc!Z$4)*AllNom!P27</f>
        <v>1129410.0955555555</v>
      </c>
      <c r="Q27" s="2">
        <f>(ipc!$M$4/ipc!AA$4)*AllNom!Q27</f>
        <v>263710.58706896548</v>
      </c>
      <c r="R27" s="1">
        <f t="shared" si="0"/>
        <v>813923.58537294727</v>
      </c>
      <c r="S27" s="2"/>
      <c r="T27" s="2"/>
      <c r="U27" s="2"/>
      <c r="V27" s="2"/>
      <c r="W27" s="2"/>
    </row>
    <row r="28" spans="1:23" x14ac:dyDescent="0.2">
      <c r="A28" t="s">
        <v>71</v>
      </c>
      <c r="B28" s="2">
        <f>(ipc!$M$4/ipc!L$4)*AllNom!B28</f>
        <v>0</v>
      </c>
      <c r="C28" s="2">
        <f>(ipc!$M$4/ipc!M$4)*AllNom!C28</f>
        <v>0</v>
      </c>
      <c r="D28" s="2">
        <f>(ipc!$M$4/ipc!N$4)*AllNom!D28</f>
        <v>0</v>
      </c>
      <c r="E28" s="2">
        <f>(ipc!$M$4/ipc!O$4)*AllNom!E28</f>
        <v>0</v>
      </c>
      <c r="F28" s="2">
        <f>(ipc!$M$4/ipc!P$4)*AllNom!F28</f>
        <v>0</v>
      </c>
      <c r="G28" s="2">
        <f>(ipc!$M$4/ipc!Q$4)*AllNom!G28</f>
        <v>0</v>
      </c>
      <c r="H28" s="2">
        <f>(ipc!$M$4/ipc!R$4)*AllNom!H28</f>
        <v>3076666.6666666665</v>
      </c>
      <c r="I28" s="2">
        <f>(ipc!$M$4/ipc!S$4)*AllNom!I28</f>
        <v>0</v>
      </c>
      <c r="J28" s="2">
        <f>(ipc!$M$4/ipc!T$4)*AllNom!J28</f>
        <v>0</v>
      </c>
      <c r="K28" s="2">
        <f>(ipc!$M$4/ipc!U$4)*AllNom!K28</f>
        <v>0</v>
      </c>
      <c r="L28" s="2">
        <f>(ipc!$M$4/ipc!V$4)*AllNom!L28</f>
        <v>0</v>
      </c>
      <c r="M28" s="2">
        <f>(ipc!$M$4/ipc!W$4)*AllNom!M28</f>
        <v>0</v>
      </c>
      <c r="N28" s="2">
        <f>(ipc!$M$4/ipc!X$4)*AllNom!N28</f>
        <v>0</v>
      </c>
      <c r="O28" s="2">
        <f>(ipc!$M$4/ipc!Y$4)*AllNom!O28</f>
        <v>4496666.666666667</v>
      </c>
      <c r="P28" s="2">
        <f>(ipc!$M$4/ipc!Z$4)*AllNom!P28</f>
        <v>0</v>
      </c>
      <c r="Q28" s="2">
        <f>(ipc!$M$4/ipc!AA$4)*AllNom!Q28</f>
        <v>0</v>
      </c>
      <c r="R28" s="1">
        <f t="shared" si="0"/>
        <v>3786666.666666667</v>
      </c>
      <c r="S28" s="2"/>
      <c r="T28" s="2"/>
      <c r="U28" s="2"/>
      <c r="V28" s="2"/>
      <c r="W28" s="2"/>
    </row>
    <row r="29" spans="1:23" x14ac:dyDescent="0.2">
      <c r="A29" t="s">
        <v>72</v>
      </c>
      <c r="B29" s="2">
        <f>(ipc!$M$4/ipc!L$4)*AllNom!B29</f>
        <v>0</v>
      </c>
      <c r="C29" s="2">
        <f>(ipc!$M$4/ipc!M$4)*AllNom!C29</f>
        <v>0</v>
      </c>
      <c r="D29" s="2">
        <f>(ipc!$M$4/ipc!N$4)*AllNom!D29</f>
        <v>0</v>
      </c>
      <c r="E29" s="2">
        <f>(ipc!$M$4/ipc!O$4)*AllNom!E29</f>
        <v>0</v>
      </c>
      <c r="F29" s="2">
        <f>(ipc!$M$4/ipc!P$4)*AllNom!F29</f>
        <v>0</v>
      </c>
      <c r="G29" s="2">
        <f>(ipc!$M$4/ipc!Q$4)*AllNom!G29</f>
        <v>0</v>
      </c>
      <c r="H29" s="2">
        <f>(ipc!$M$4/ipc!R$4)*AllNom!H29</f>
        <v>1656666.6666666667</v>
      </c>
      <c r="I29" s="2">
        <f>(ipc!$M$4/ipc!S$4)*AllNom!I29</f>
        <v>0</v>
      </c>
      <c r="J29" s="2">
        <f>(ipc!$M$4/ipc!T$4)*AllNom!J29</f>
        <v>968181.81818181812</v>
      </c>
      <c r="K29" s="2">
        <f>(ipc!$M$4/ipc!U$4)*AllNom!K29</f>
        <v>0</v>
      </c>
      <c r="L29" s="2">
        <f>(ipc!$M$4/ipc!V$4)*AllNom!L29</f>
        <v>0</v>
      </c>
      <c r="M29" s="2">
        <f>(ipc!$M$4/ipc!W$4)*AllNom!M29</f>
        <v>0</v>
      </c>
      <c r="N29" s="2">
        <f>(ipc!$M$4/ipc!X$4)*AllNom!N29</f>
        <v>0</v>
      </c>
      <c r="O29" s="2">
        <f>(ipc!$M$4/ipc!Y$4)*AllNom!O29</f>
        <v>0</v>
      </c>
      <c r="P29" s="2">
        <f>(ipc!$M$4/ipc!Z$4)*AllNom!P29</f>
        <v>0</v>
      </c>
      <c r="Q29" s="2">
        <f>(ipc!$M$4/ipc!AA$4)*AllNom!Q29</f>
        <v>0</v>
      </c>
      <c r="R29" s="1">
        <f t="shared" si="0"/>
        <v>1312424.2424242424</v>
      </c>
      <c r="S29" s="2"/>
      <c r="T29" s="2"/>
      <c r="U29" s="2"/>
      <c r="V29" s="2"/>
      <c r="W29" s="2"/>
    </row>
    <row r="30" spans="1:23" x14ac:dyDescent="0.2">
      <c r="A30" t="s">
        <v>73</v>
      </c>
      <c r="B30" s="2">
        <f>(ipc!$M$4/ipc!L$4)*AllNom!B30</f>
        <v>334937.94871794869</v>
      </c>
      <c r="C30" s="2">
        <f>(ipc!$M$4/ipc!M$4)*AllNom!C30</f>
        <v>776670</v>
      </c>
      <c r="D30" s="2">
        <f>(ipc!$M$4/ipc!N$4)*AllNom!D30</f>
        <v>2956568.173684211</v>
      </c>
      <c r="E30" s="2">
        <f>(ipc!$M$4/ipc!O$4)*AllNom!E30</f>
        <v>1647164.5</v>
      </c>
      <c r="F30" s="2">
        <f>(ipc!$M$4/ipc!P$4)*AllNom!F30</f>
        <v>1799745.1136363635</v>
      </c>
      <c r="G30" s="2">
        <f>(ipc!$M$4/ipc!Q$4)*AllNom!G30</f>
        <v>4092980.5466666664</v>
      </c>
      <c r="H30" s="2">
        <f>(ipc!$M$4/ipc!R$4)*AllNom!H30</f>
        <v>2557546.1433333335</v>
      </c>
      <c r="I30" s="2">
        <f>(ipc!$M$4/ipc!S$4)*AllNom!I30</f>
        <v>1806231.0478260869</v>
      </c>
      <c r="J30" s="2">
        <f>(ipc!$M$4/ipc!T$4)*AllNom!J30</f>
        <v>2582690.8363636364</v>
      </c>
      <c r="K30" s="2">
        <f>(ipc!$M$4/ipc!U$4)*AllNom!K30</f>
        <v>4389864.2592592584</v>
      </c>
      <c r="L30" s="2">
        <f>(ipc!$M$4/ipc!V$4)*AllNom!L30</f>
        <v>4933581.6304347822</v>
      </c>
      <c r="M30" s="2">
        <f>(ipc!$M$4/ipc!W$4)*AllNom!M30</f>
        <v>5684205.384615384</v>
      </c>
      <c r="N30" s="2">
        <f>(ipc!$M$4/ipc!X$4)*AllNom!N30</f>
        <v>4966791.2733333334</v>
      </c>
      <c r="O30" s="2">
        <f>(ipc!$M$4/ipc!Y$4)*AllNom!O30</f>
        <v>6873979.3099999996</v>
      </c>
      <c r="P30" s="2">
        <f>(ipc!$M$4/ipc!Z$4)*AllNom!P30</f>
        <v>5308858.071111111</v>
      </c>
      <c r="Q30" s="2">
        <f>(ipc!$M$4/ipc!AA$4)*AllNom!Q30</f>
        <v>1363432.5249999999</v>
      </c>
      <c r="R30" s="1">
        <f t="shared" si="0"/>
        <v>3254702.9227488823</v>
      </c>
      <c r="S30" s="2"/>
      <c r="T30" s="2"/>
      <c r="U30" s="2"/>
      <c r="V30" s="2"/>
      <c r="W30" s="2"/>
    </row>
    <row r="31" spans="1:23" x14ac:dyDescent="0.2">
      <c r="A31" t="s">
        <v>74</v>
      </c>
      <c r="B31" s="2">
        <f>(ipc!$M$4/ipc!L$4)*AllNom!B31</f>
        <v>134044.35897435897</v>
      </c>
      <c r="C31" s="2">
        <f>(ipc!$M$4/ipc!M$4)*AllNom!C31</f>
        <v>178290</v>
      </c>
      <c r="D31" s="2">
        <f>(ipc!$M$4/ipc!N$4)*AllNom!D31</f>
        <v>639646.47368421056</v>
      </c>
      <c r="E31" s="2">
        <f>(ipc!$M$4/ipc!O$4)*AllNom!E31</f>
        <v>382311.33333333331</v>
      </c>
      <c r="F31" s="2">
        <f>(ipc!$M$4/ipc!P$4)*AllNom!F31</f>
        <v>379829.66818181815</v>
      </c>
      <c r="G31" s="2">
        <f>(ipc!$M$4/ipc!Q$4)*AllNom!G31</f>
        <v>1464028.0466666666</v>
      </c>
      <c r="H31" s="2">
        <f>(ipc!$M$4/ipc!R$4)*AllNom!H31</f>
        <v>784577.69000000006</v>
      </c>
      <c r="I31" s="2">
        <f>(ipc!$M$4/ipc!S$4)*AllNom!I31</f>
        <v>590044.72826086951</v>
      </c>
      <c r="J31" s="2">
        <f>(ipc!$M$4/ipc!T$4)*AllNom!J31</f>
        <v>667163.27954545454</v>
      </c>
      <c r="K31" s="2">
        <f>(ipc!$M$4/ipc!U$4)*AllNom!K31</f>
        <v>1087312.4074074072</v>
      </c>
      <c r="L31" s="2">
        <f>(ipc!$M$4/ipc!V$4)*AllNom!L31</f>
        <v>1316195.8391304347</v>
      </c>
      <c r="M31" s="2">
        <f>(ipc!$M$4/ipc!W$4)*AllNom!M31</f>
        <v>1278780.4538461536</v>
      </c>
      <c r="N31" s="2">
        <f>(ipc!$M$4/ipc!X$4)*AllNom!N31</f>
        <v>1167415.6066666667</v>
      </c>
      <c r="O31" s="2">
        <f>(ipc!$M$4/ipc!Y$4)*AllNom!O31</f>
        <v>1424500.69</v>
      </c>
      <c r="P31" s="2">
        <f>(ipc!$M$4/ipc!Z$4)*AllNom!P31</f>
        <v>913503.04</v>
      </c>
      <c r="Q31" s="2">
        <f>(ipc!$M$4/ipc!AA$4)*AllNom!Q31</f>
        <v>314912.05344827584</v>
      </c>
      <c r="R31" s="1">
        <f t="shared" si="0"/>
        <v>795159.72932160308</v>
      </c>
      <c r="S31" s="2"/>
      <c r="T31" s="2"/>
      <c r="U31" s="2"/>
      <c r="V31" s="2"/>
      <c r="W31" s="2"/>
    </row>
    <row r="32" spans="1:23" x14ac:dyDescent="0.2">
      <c r="A32" t="s">
        <v>75</v>
      </c>
      <c r="B32" s="2">
        <f>(ipc!$M$4/ipc!L$4)*AllNom!B32</f>
        <v>139023.46153846153</v>
      </c>
      <c r="C32" s="2">
        <f>(ipc!$M$4/ipc!M$4)*AllNom!C32</f>
        <v>188150</v>
      </c>
      <c r="D32" s="2">
        <f>(ipc!$M$4/ipc!N$4)*AllNom!D32</f>
        <v>1388070.1789473686</v>
      </c>
      <c r="E32" s="2">
        <f>(ipc!$M$4/ipc!O$4)*AllNom!E32</f>
        <v>805590.6133333334</v>
      </c>
      <c r="F32" s="2">
        <f>(ipc!$M$4/ipc!P$4)*AllNom!F32</f>
        <v>608348.97727272718</v>
      </c>
      <c r="G32" s="2">
        <f>(ipc!$M$4/ipc!Q$4)*AllNom!G32</f>
        <v>2727143.1333333333</v>
      </c>
      <c r="H32" s="2">
        <f>(ipc!$M$4/ipc!R$4)*AllNom!H32</f>
        <v>1824422.39</v>
      </c>
      <c r="I32" s="2">
        <f>(ipc!$M$4/ipc!S$4)*AllNom!I32</f>
        <v>1337387.95</v>
      </c>
      <c r="J32" s="2">
        <f>(ipc!$M$4/ipc!T$4)*AllNom!J32</f>
        <v>1435960.3159090909</v>
      </c>
      <c r="K32" s="2">
        <f>(ipc!$M$4/ipc!U$4)*AllNom!K32</f>
        <v>3206068.374074074</v>
      </c>
      <c r="L32" s="2">
        <f>(ipc!$M$4/ipc!V$4)*AllNom!L32</f>
        <v>3765348.8652173909</v>
      </c>
      <c r="M32" s="2">
        <f>(ipc!$M$4/ipc!W$4)*AllNom!M32</f>
        <v>3023685.192307692</v>
      </c>
      <c r="N32" s="2">
        <f>(ipc!$M$4/ipc!X$4)*AllNom!N32</f>
        <v>2736641.2766666668</v>
      </c>
      <c r="O32" s="2">
        <f>(ipc!$M$4/ipc!Y$4)*AllNom!O32</f>
        <v>3282586.31</v>
      </c>
      <c r="P32" s="2">
        <f>(ipc!$M$4/ipc!Z$4)*AllNom!P32</f>
        <v>2200768.54</v>
      </c>
      <c r="Q32" s="2">
        <f>(ipc!$M$4/ipc!AA$4)*AllNom!Q32</f>
        <v>420605.28534482751</v>
      </c>
      <c r="R32" s="1">
        <f t="shared" si="0"/>
        <v>1818112.5539965602</v>
      </c>
      <c r="S32" s="2"/>
      <c r="T32" s="2"/>
      <c r="U32" s="2"/>
      <c r="V32" s="2"/>
      <c r="W32" s="2"/>
    </row>
    <row r="33" spans="1:23" x14ac:dyDescent="0.2">
      <c r="A33" t="s">
        <v>76</v>
      </c>
      <c r="B33" s="2">
        <f>(ipc!$M$4/ipc!L$4)*AllNom!B33</f>
        <v>0</v>
      </c>
      <c r="C33" s="2">
        <f>(ipc!$M$4/ipc!M$4)*AllNom!C33</f>
        <v>0</v>
      </c>
      <c r="D33" s="2">
        <f>(ipc!$M$4/ipc!N$4)*AllNom!D33</f>
        <v>0</v>
      </c>
      <c r="E33" s="2">
        <f>(ipc!$M$4/ipc!O$4)*AllNom!E33</f>
        <v>0</v>
      </c>
      <c r="F33" s="2">
        <f>(ipc!$M$4/ipc!P$4)*AllNom!F33</f>
        <v>0</v>
      </c>
      <c r="G33" s="2">
        <f>(ipc!$M$4/ipc!Q$4)*AllNom!G33</f>
        <v>0</v>
      </c>
      <c r="H33" s="2">
        <f>(ipc!$M$4/ipc!R$4)*AllNom!H33</f>
        <v>472860</v>
      </c>
      <c r="I33" s="2">
        <f>(ipc!$M$4/ipc!S$4)*AllNom!I33</f>
        <v>0</v>
      </c>
      <c r="J33" s="2">
        <f>(ipc!$M$4/ipc!T$4)*AllNom!J33</f>
        <v>0</v>
      </c>
      <c r="K33" s="2">
        <f>(ipc!$M$4/ipc!U$4)*AllNom!K33</f>
        <v>0</v>
      </c>
      <c r="L33" s="2">
        <f>(ipc!$M$4/ipc!V$4)*AllNom!L33</f>
        <v>0</v>
      </c>
      <c r="M33" s="2">
        <f>(ipc!$M$4/ipc!W$4)*AllNom!M33</f>
        <v>0</v>
      </c>
      <c r="N33" s="2">
        <f>(ipc!$M$4/ipc!X$4)*AllNom!N33</f>
        <v>0</v>
      </c>
      <c r="O33" s="2">
        <f>(ipc!$M$4/ipc!Y$4)*AllNom!O33</f>
        <v>0</v>
      </c>
      <c r="P33" s="2">
        <f>(ipc!$M$4/ipc!Z$4)*AllNom!P33</f>
        <v>0</v>
      </c>
      <c r="Q33" s="2">
        <f>(ipc!$M$4/ipc!AA$4)*AllNom!Q33</f>
        <v>0</v>
      </c>
      <c r="R33" s="1">
        <f t="shared" si="0"/>
        <v>472860</v>
      </c>
      <c r="S33" s="2"/>
      <c r="T33" s="2"/>
      <c r="U33" s="2"/>
      <c r="V33" s="2"/>
      <c r="W33" s="2"/>
    </row>
    <row r="34" spans="1:23" x14ac:dyDescent="0.2">
      <c r="A34" t="s">
        <v>77</v>
      </c>
      <c r="B34" s="2">
        <f>(ipc!$M$4/ipc!L$4)*AllNom!B34</f>
        <v>252222.49358974359</v>
      </c>
      <c r="C34" s="2">
        <f>(ipc!$M$4/ipc!M$4)*AllNom!C34</f>
        <v>225720</v>
      </c>
      <c r="D34" s="2">
        <f>(ipc!$M$4/ipc!N$4)*AllNom!D34</f>
        <v>1578319.1631578947</v>
      </c>
      <c r="E34" s="2">
        <f>(ipc!$M$4/ipc!O$4)*AllNom!E34</f>
        <v>842002.01666666672</v>
      </c>
      <c r="F34" s="2">
        <f>(ipc!$M$4/ipc!P$4)*AllNom!F34</f>
        <v>602428.0613636364</v>
      </c>
      <c r="G34" s="2">
        <f>(ipc!$M$4/ipc!Q$4)*AllNom!G34</f>
        <v>4783226.4533333341</v>
      </c>
      <c r="H34" s="2">
        <f>(ipc!$M$4/ipc!R$4)*AllNom!H34</f>
        <v>2469356.3333333335</v>
      </c>
      <c r="I34" s="2">
        <f>(ipc!$M$4/ipc!S$4)*AllNom!I34</f>
        <v>1497742.3760869566</v>
      </c>
      <c r="J34" s="2">
        <f>(ipc!$M$4/ipc!T$4)*AllNom!J34</f>
        <v>1494311.9886363635</v>
      </c>
      <c r="K34" s="2">
        <f>(ipc!$M$4/ipc!U$4)*AllNom!K34</f>
        <v>2243878.2148148147</v>
      </c>
      <c r="L34" s="2">
        <f>(ipc!$M$4/ipc!V$4)*AllNom!L34</f>
        <v>3500081.4434782607</v>
      </c>
      <c r="M34" s="2">
        <f>(ipc!$M$4/ipc!W$4)*AllNom!M34</f>
        <v>2228453.2423076923</v>
      </c>
      <c r="N34" s="2">
        <f>(ipc!$M$4/ipc!X$4)*AllNom!N34</f>
        <v>2245323.6433333335</v>
      </c>
      <c r="O34" s="2">
        <f>(ipc!$M$4/ipc!Y$4)*AllNom!O34</f>
        <v>3039084</v>
      </c>
      <c r="P34" s="2">
        <f>(ipc!$M$4/ipc!Z$4)*AllNom!P34</f>
        <v>2790339.4444444445</v>
      </c>
      <c r="Q34" s="2">
        <f>(ipc!$M$4/ipc!AA$4)*AllNom!Q34</f>
        <v>709542.47844827583</v>
      </c>
      <c r="R34" s="1">
        <f t="shared" si="0"/>
        <v>1906376.9595621719</v>
      </c>
      <c r="S34" s="2"/>
      <c r="T34" s="2"/>
      <c r="U34" s="2"/>
      <c r="V34" s="2"/>
      <c r="W34" s="2"/>
    </row>
    <row r="35" spans="1:23" x14ac:dyDescent="0.2">
      <c r="A35" t="s">
        <v>78</v>
      </c>
      <c r="B35" s="2">
        <f>(ipc!$M$4/ipc!L$4)*AllNom!B35</f>
        <v>523570.38461538462</v>
      </c>
      <c r="C35" s="2">
        <f>(ipc!$M$4/ipc!M$4)*AllNom!C35</f>
        <v>437110</v>
      </c>
      <c r="D35" s="2">
        <f>(ipc!$M$4/ipc!N$4)*AllNom!D35</f>
        <v>5123510.2210526317</v>
      </c>
      <c r="E35" s="2">
        <f>(ipc!$M$4/ipc!O$4)*AllNom!E35</f>
        <v>6103318.0933333328</v>
      </c>
      <c r="F35" s="2">
        <f>(ipc!$M$4/ipc!P$4)*AllNom!F35</f>
        <v>4306571.3204545453</v>
      </c>
      <c r="G35" s="2">
        <f>(ipc!$M$4/ipc!Q$4)*AllNom!G35</f>
        <v>5403599.3666666672</v>
      </c>
      <c r="H35" s="2">
        <f>(ipc!$M$4/ipc!R$4)*AllNom!H35</f>
        <v>2770415.976666667</v>
      </c>
      <c r="I35" s="2">
        <f>(ipc!$M$4/ipc!S$4)*AllNom!I35</f>
        <v>1427465.3413043476</v>
      </c>
      <c r="J35" s="2">
        <f>(ipc!$M$4/ipc!T$4)*AllNom!J35</f>
        <v>1940790.325</v>
      </c>
      <c r="K35" s="2">
        <f>(ipc!$M$4/ipc!U$4)*AllNom!K35</f>
        <v>5012989.9740740731</v>
      </c>
      <c r="L35" s="2">
        <f>(ipc!$M$4/ipc!V$4)*AllNom!L35</f>
        <v>6447461.2260869564</v>
      </c>
      <c r="M35" s="2">
        <f>(ipc!$M$4/ipc!W$4)*AllNom!M35</f>
        <v>2942859.0653846147</v>
      </c>
      <c r="N35" s="2">
        <f>(ipc!$M$4/ipc!X$4)*AllNom!N35</f>
        <v>3212227.44</v>
      </c>
      <c r="O35" s="2">
        <f>(ipc!$M$4/ipc!Y$4)*AllNom!O35</f>
        <v>4843507.583333333</v>
      </c>
      <c r="P35" s="2">
        <f>(ipc!$M$4/ipc!Z$4)*AllNom!P35</f>
        <v>2343340.4844444445</v>
      </c>
      <c r="Q35" s="2">
        <f>(ipc!$M$4/ipc!AA$4)*AllNom!Q35</f>
        <v>1035500.6629310343</v>
      </c>
      <c r="R35" s="1">
        <f t="shared" si="0"/>
        <v>3367139.8415842517</v>
      </c>
      <c r="S35" s="2"/>
      <c r="T35" s="2"/>
      <c r="U35" s="2"/>
      <c r="V35" s="2"/>
      <c r="W35" s="2"/>
    </row>
    <row r="36" spans="1:23" x14ac:dyDescent="0.2">
      <c r="A36" t="s">
        <v>79</v>
      </c>
      <c r="B36" s="2">
        <f>(ipc!$M$4/ipc!L$4)*AllNom!B36</f>
        <v>312041.358974359</v>
      </c>
      <c r="C36" s="2">
        <f>(ipc!$M$4/ipc!M$4)*AllNom!C36</f>
        <v>336740.4</v>
      </c>
      <c r="D36" s="2">
        <f>(ipc!$M$4/ipc!N$4)*AllNom!D36</f>
        <v>2712913.7368421052</v>
      </c>
      <c r="E36" s="2">
        <f>(ipc!$M$4/ipc!O$4)*AllNom!E36</f>
        <v>1340432.9033333333</v>
      </c>
      <c r="F36" s="2">
        <f>(ipc!$M$4/ipc!P$4)*AllNom!F36</f>
        <v>1104485.3590909091</v>
      </c>
      <c r="G36" s="2">
        <f>(ipc!$M$4/ipc!Q$4)*AllNom!G36</f>
        <v>4006484.56</v>
      </c>
      <c r="H36" s="2">
        <f>(ipc!$M$4/ipc!R$4)*AllNom!H36</f>
        <v>2794577.5133333332</v>
      </c>
      <c r="I36" s="2">
        <f>(ipc!$M$4/ipc!S$4)*AllNom!I36</f>
        <v>0</v>
      </c>
      <c r="J36" s="2">
        <f>(ipc!$M$4/ipc!T$4)*AllNom!J36</f>
        <v>0</v>
      </c>
      <c r="K36" s="2">
        <f>(ipc!$M$4/ipc!U$4)*AllNom!K36</f>
        <v>0</v>
      </c>
      <c r="L36" s="2">
        <f>(ipc!$M$4/ipc!V$4)*AllNom!L36</f>
        <v>0</v>
      </c>
      <c r="M36" s="2">
        <f>(ipc!$M$4/ipc!W$4)*AllNom!M36</f>
        <v>3932109.1653846148</v>
      </c>
      <c r="N36" s="2">
        <f>(ipc!$M$4/ipc!X$4)*AllNom!N36</f>
        <v>3260241.19</v>
      </c>
      <c r="O36" s="2">
        <f>(ipc!$M$4/ipc!Y$4)*AllNom!O36</f>
        <v>4822903.8566666665</v>
      </c>
      <c r="P36" s="2">
        <f>(ipc!$M$4/ipc!Z$4)*AllNom!P36</f>
        <v>3840578.8600000003</v>
      </c>
      <c r="Q36" s="2">
        <f>(ipc!$M$4/ipc!AA$4)*AllNom!Q36</f>
        <v>1297270.5629310342</v>
      </c>
      <c r="R36" s="1">
        <f t="shared" si="0"/>
        <v>2480064.9555463628</v>
      </c>
      <c r="S36" s="2"/>
      <c r="T36" s="2"/>
      <c r="U36" s="2"/>
      <c r="V36" s="2"/>
      <c r="W36" s="2"/>
    </row>
    <row r="37" spans="1:23" x14ac:dyDescent="0.2">
      <c r="A37" t="s">
        <v>80</v>
      </c>
      <c r="B37" s="2">
        <f>(ipc!$M$4/ipc!L$4)*AllNom!B37</f>
        <v>0</v>
      </c>
      <c r="C37" s="2">
        <f>(ipc!$M$4/ipc!M$4)*AllNom!C37</f>
        <v>0</v>
      </c>
      <c r="D37" s="2">
        <f>(ipc!$M$4/ipc!N$4)*AllNom!D37</f>
        <v>0</v>
      </c>
      <c r="E37" s="2">
        <f>(ipc!$M$4/ipc!O$4)*AllNom!E37</f>
        <v>0</v>
      </c>
      <c r="F37" s="2">
        <f>(ipc!$M$4/ipc!P$4)*AllNom!F37</f>
        <v>0</v>
      </c>
      <c r="G37" s="2">
        <f>(ipc!$M$4/ipc!Q$4)*AllNom!G37</f>
        <v>0</v>
      </c>
      <c r="H37" s="2">
        <f>(ipc!$M$4/ipc!R$4)*AllNom!H37</f>
        <v>355000</v>
      </c>
      <c r="I37" s="2">
        <f>(ipc!$M$4/ipc!S$4)*AllNom!I37</f>
        <v>0</v>
      </c>
      <c r="J37" s="2">
        <f>(ipc!$M$4/ipc!T$4)*AllNom!J37</f>
        <v>0</v>
      </c>
      <c r="K37" s="2">
        <f>(ipc!$M$4/ipc!U$4)*AllNom!K37</f>
        <v>0</v>
      </c>
      <c r="L37" s="2">
        <f>(ipc!$M$4/ipc!V$4)*AllNom!L37</f>
        <v>0</v>
      </c>
      <c r="M37" s="2">
        <f>(ipc!$M$4/ipc!W$4)*AllNom!M37</f>
        <v>546153.84615384613</v>
      </c>
      <c r="N37" s="2">
        <f>(ipc!$M$4/ipc!X$4)*AllNom!N37</f>
        <v>0</v>
      </c>
      <c r="O37" s="2">
        <f>(ipc!$M$4/ipc!Y$4)*AllNom!O37</f>
        <v>0</v>
      </c>
      <c r="P37" s="2">
        <f>(ipc!$M$4/ipc!Z$4)*AllNom!P37</f>
        <v>441777.77777777775</v>
      </c>
      <c r="Q37" s="2">
        <f>(ipc!$M$4/ipc!AA$4)*AllNom!Q37</f>
        <v>0</v>
      </c>
      <c r="R37" s="1">
        <f t="shared" si="0"/>
        <v>447643.87464387465</v>
      </c>
      <c r="S37" s="2"/>
      <c r="T37" s="2"/>
      <c r="U37" s="2"/>
      <c r="V37" s="2"/>
      <c r="W37" s="2"/>
    </row>
    <row r="38" spans="1:23" x14ac:dyDescent="0.2">
      <c r="A38" t="s">
        <v>81</v>
      </c>
      <c r="B38" s="2">
        <f>(ipc!$M$4/ipc!L$4)*AllNom!B38</f>
        <v>286832.99102564104</v>
      </c>
      <c r="C38" s="2">
        <f>(ipc!$M$4/ipc!M$4)*AllNom!C38</f>
        <v>344001.3</v>
      </c>
      <c r="D38" s="2">
        <f>(ipc!$M$4/ipc!N$4)*AllNom!D38</f>
        <v>1265506.6157894738</v>
      </c>
      <c r="E38" s="2">
        <f>(ipc!$M$4/ipc!O$4)*AllNom!E38</f>
        <v>727650.6</v>
      </c>
      <c r="F38" s="2">
        <f>(ipc!$M$4/ipc!P$4)*AllNom!F38</f>
        <v>849763.82272727264</v>
      </c>
      <c r="G38" s="2">
        <f>(ipc!$M$4/ipc!Q$4)*AllNom!G38</f>
        <v>2740439.0666666669</v>
      </c>
      <c r="H38" s="2">
        <f>(ipc!$M$4/ipc!R$4)*AllNom!H38</f>
        <v>1863937.44</v>
      </c>
      <c r="I38" s="2">
        <f>(ipc!$M$4/ipc!S$4)*AllNom!I38</f>
        <v>1096528.1673913042</v>
      </c>
      <c r="J38" s="2">
        <f>(ipc!$M$4/ipc!T$4)*AllNom!J38</f>
        <v>1063550.4704545452</v>
      </c>
      <c r="K38" s="2">
        <f>(ipc!$M$4/ipc!U$4)*AllNom!K38</f>
        <v>1762960.7666666664</v>
      </c>
      <c r="L38" s="2">
        <f>(ipc!$M$4/ipc!V$4)*AllNom!L38</f>
        <v>2180476.9869565214</v>
      </c>
      <c r="M38" s="2">
        <f>(ipc!$M$4/ipc!W$4)*AllNom!M38</f>
        <v>2078390.6461538461</v>
      </c>
      <c r="N38" s="2">
        <f>(ipc!$M$4/ipc!X$4)*AllNom!N38</f>
        <v>2111289.6066666665</v>
      </c>
      <c r="O38" s="2">
        <f>(ipc!$M$4/ipc!Y$4)*AllNom!O38</f>
        <v>2476089.5</v>
      </c>
      <c r="P38" s="2">
        <f>(ipc!$M$4/ipc!Z$4)*AllNom!P38</f>
        <v>1419654.7822222221</v>
      </c>
      <c r="Q38" s="2">
        <f>(ipc!$M$4/ipc!AA$4)*AllNom!Q38</f>
        <v>0</v>
      </c>
      <c r="R38" s="1">
        <f t="shared" si="0"/>
        <v>1484471.5175147217</v>
      </c>
      <c r="S38" s="2"/>
      <c r="T38" s="2"/>
      <c r="U38" s="2"/>
      <c r="V38" s="2"/>
      <c r="W38" s="2"/>
    </row>
    <row r="39" spans="1:23" x14ac:dyDescent="0.2">
      <c r="A39" t="s">
        <v>82</v>
      </c>
      <c r="B39" s="2">
        <f>(ipc!$M$4/ipc!L$4)*AllNom!B39</f>
        <v>0</v>
      </c>
      <c r="C39" s="2">
        <f>(ipc!$M$4/ipc!M$4)*AllNom!C39</f>
        <v>0</v>
      </c>
      <c r="D39" s="2">
        <f>(ipc!$M$4/ipc!N$4)*AllNom!D39</f>
        <v>0</v>
      </c>
      <c r="E39" s="2">
        <f>(ipc!$M$4/ipc!O$4)*AllNom!E39</f>
        <v>0</v>
      </c>
      <c r="F39" s="2">
        <f>(ipc!$M$4/ipc!P$4)*AllNom!F39</f>
        <v>0</v>
      </c>
      <c r="G39" s="2">
        <f>(ipc!$M$4/ipc!Q$4)*AllNom!G39</f>
        <v>0</v>
      </c>
      <c r="H39" s="2">
        <f>(ipc!$M$4/ipc!R$4)*AllNom!H39</f>
        <v>414166.66666666669</v>
      </c>
      <c r="I39" s="2">
        <f>(ipc!$M$4/ipc!S$4)*AllNom!I39</f>
        <v>0</v>
      </c>
      <c r="J39" s="2">
        <f>(ipc!$M$4/ipc!T$4)*AllNom!J39</f>
        <v>0</v>
      </c>
      <c r="K39" s="2">
        <f>(ipc!$M$4/ipc!U$4)*AllNom!K39</f>
        <v>0</v>
      </c>
      <c r="L39" s="2">
        <f>(ipc!$M$4/ipc!V$4)*AllNom!L39</f>
        <v>771739.13043478259</v>
      </c>
      <c r="M39" s="2">
        <f>(ipc!$M$4/ipc!W$4)*AllNom!M39</f>
        <v>0</v>
      </c>
      <c r="N39" s="2">
        <f>(ipc!$M$4/ipc!X$4)*AllNom!N39</f>
        <v>0</v>
      </c>
      <c r="O39" s="2">
        <f>(ipc!$M$4/ipc!Y$4)*AllNom!O39</f>
        <v>0</v>
      </c>
      <c r="P39" s="2">
        <f>(ipc!$M$4/ipc!Z$4)*AllNom!P39</f>
        <v>0</v>
      </c>
      <c r="Q39" s="2">
        <f>(ipc!$M$4/ipc!AA$4)*AllNom!Q39</f>
        <v>0</v>
      </c>
      <c r="R39" s="1">
        <f t="shared" si="0"/>
        <v>592952.89855072461</v>
      </c>
      <c r="S39" s="2"/>
      <c r="T39" s="2"/>
      <c r="U39" s="2"/>
      <c r="V39" s="2"/>
      <c r="W39" s="2"/>
    </row>
    <row r="40" spans="1:23" x14ac:dyDescent="0.2">
      <c r="A40" t="s">
        <v>83</v>
      </c>
      <c r="B40" s="2">
        <f>(ipc!$M$4/ipc!L$4)*AllNom!B40</f>
        <v>117311.11538461538</v>
      </c>
      <c r="C40" s="2">
        <f>(ipc!$M$4/ipc!M$4)*AllNom!C40</f>
        <v>126427.7</v>
      </c>
      <c r="D40" s="2">
        <f>(ipc!$M$4/ipc!N$4)*AllNom!D40</f>
        <v>803932.25263157894</v>
      </c>
      <c r="E40" s="2">
        <f>(ipc!$M$4/ipc!O$4)*AllNom!E40</f>
        <v>535154.21666666667</v>
      </c>
      <c r="F40" s="2">
        <f>(ipc!$M$4/ipc!P$4)*AllNom!F40</f>
        <v>340883.42499999999</v>
      </c>
      <c r="G40" s="2">
        <f>(ipc!$M$4/ipc!Q$4)*AllNom!G40</f>
        <v>1250241.8399999999</v>
      </c>
      <c r="H40" s="2">
        <f>(ipc!$M$4/ipc!R$4)*AllNom!H40</f>
        <v>636138.69999999995</v>
      </c>
      <c r="I40" s="2">
        <f>(ipc!$M$4/ipc!S$4)*AllNom!I40</f>
        <v>405163.04347826086</v>
      </c>
      <c r="J40" s="2">
        <f>(ipc!$M$4/ipc!T$4)*AllNom!J40</f>
        <v>0</v>
      </c>
      <c r="K40" s="2">
        <f>(ipc!$M$4/ipc!U$4)*AllNom!K40</f>
        <v>0</v>
      </c>
      <c r="L40" s="2">
        <f>(ipc!$M$4/ipc!V$4)*AllNom!L40</f>
        <v>0</v>
      </c>
      <c r="M40" s="2">
        <f>(ipc!$M$4/ipc!W$4)*AllNom!M40</f>
        <v>2023251.4999999998</v>
      </c>
      <c r="N40" s="2">
        <f>(ipc!$M$4/ipc!X$4)*AllNom!N40</f>
        <v>2058481.2266666668</v>
      </c>
      <c r="O40" s="2">
        <f>(ipc!$M$4/ipc!Y$4)*AllNom!O40</f>
        <v>2616894.5700000003</v>
      </c>
      <c r="P40" s="2">
        <f>(ipc!$M$4/ipc!Z$4)*AllNom!P40</f>
        <v>2348902.151111111</v>
      </c>
      <c r="Q40" s="2">
        <f>(ipc!$M$4/ipc!AA$4)*AllNom!Q40</f>
        <v>821560.09655172401</v>
      </c>
      <c r="R40" s="1">
        <f t="shared" si="0"/>
        <v>1083410.9105762017</v>
      </c>
      <c r="S40" s="2"/>
      <c r="T40" s="2"/>
      <c r="U40" s="2"/>
      <c r="V40" s="2"/>
      <c r="W40" s="2"/>
    </row>
    <row r="41" spans="1:23" x14ac:dyDescent="0.2">
      <c r="A41" t="s">
        <v>84</v>
      </c>
      <c r="B41" s="2">
        <f>(ipc!$M$4/ipc!L$4)*AllNom!B41</f>
        <v>306638.07692307694</v>
      </c>
      <c r="C41" s="2">
        <f>(ipc!$M$4/ipc!M$4)*AllNom!C41</f>
        <v>79880</v>
      </c>
      <c r="D41" s="2">
        <f>(ipc!$M$4/ipc!N$4)*AllNom!D41</f>
        <v>1332779.1157894738</v>
      </c>
      <c r="E41" s="2">
        <f>(ipc!$M$4/ipc!O$4)*AllNom!E41</f>
        <v>540195.21666666667</v>
      </c>
      <c r="F41" s="2">
        <f>(ipc!$M$4/ipc!P$4)*AllNom!F41</f>
        <v>248415.12272727271</v>
      </c>
      <c r="G41" s="2">
        <f>(ipc!$M$4/ipc!Q$4)*AllNom!G41</f>
        <v>1014073.12</v>
      </c>
      <c r="H41" s="2">
        <f>(ipc!$M$4/ipc!R$4)*AllNom!H41</f>
        <v>889884.41666666663</v>
      </c>
      <c r="I41" s="2">
        <f>(ipc!$M$4/ipc!S$4)*AllNom!I41</f>
        <v>287566.66956521739</v>
      </c>
      <c r="J41" s="2">
        <f>(ipc!$M$4/ipc!T$4)*AllNom!J41</f>
        <v>608105.64090909087</v>
      </c>
      <c r="K41" s="2">
        <f>(ipc!$M$4/ipc!U$4)*AllNom!K41</f>
        <v>934213.2666666666</v>
      </c>
      <c r="L41" s="2">
        <f>(ipc!$M$4/ipc!V$4)*AllNom!L41</f>
        <v>590629.86086956516</v>
      </c>
      <c r="M41" s="2">
        <f>(ipc!$M$4/ipc!W$4)*AllNom!M41</f>
        <v>879640.02692307683</v>
      </c>
      <c r="N41" s="2">
        <f>(ipc!$M$4/ipc!X$4)*AllNom!N41</f>
        <v>722255.30999999994</v>
      </c>
      <c r="O41" s="2">
        <f>(ipc!$M$4/ipc!Y$4)*AllNom!O41</f>
        <v>879595.33333333337</v>
      </c>
      <c r="P41" s="2">
        <f>(ipc!$M$4/ipc!Z$4)*AllNom!P41</f>
        <v>504153.96</v>
      </c>
      <c r="Q41" s="2">
        <f>(ipc!$M$4/ipc!AA$4)*AllNom!Q41</f>
        <v>233968.74827586205</v>
      </c>
      <c r="R41" s="1">
        <f t="shared" si="0"/>
        <v>628249.6178322481</v>
      </c>
      <c r="S41" s="2"/>
      <c r="T41" s="2"/>
      <c r="U41" s="2"/>
      <c r="V41" s="2"/>
      <c r="W41" s="2"/>
    </row>
    <row r="42" spans="1:23" x14ac:dyDescent="0.2">
      <c r="A42" t="s">
        <v>85</v>
      </c>
      <c r="B42" s="2">
        <f>(ipc!$M$4/ipc!L$4)*AllNom!B42</f>
        <v>73857.841025641028</v>
      </c>
      <c r="C42" s="2">
        <f>(ipc!$M$4/ipc!M$4)*AllNom!C42</f>
        <v>123189.4</v>
      </c>
      <c r="D42" s="2">
        <f>(ipc!$M$4/ipc!N$4)*AllNom!D42</f>
        <v>485322.74210526317</v>
      </c>
      <c r="E42" s="2">
        <f>(ipc!$M$4/ipc!O$4)*AllNom!E42</f>
        <v>235751.24</v>
      </c>
      <c r="F42" s="2">
        <f>(ipc!$M$4/ipc!P$4)*AllNom!F42</f>
        <v>0</v>
      </c>
      <c r="G42" s="2">
        <f>(ipc!$M$4/ipc!Q$4)*AllNom!G42</f>
        <v>0</v>
      </c>
      <c r="H42" s="2">
        <f>(ipc!$M$4/ipc!R$4)*AllNom!H42</f>
        <v>272121.46333333332</v>
      </c>
      <c r="I42" s="2">
        <f>(ipc!$M$4/ipc!S$4)*AllNom!I42</f>
        <v>251198</v>
      </c>
      <c r="J42" s="2">
        <f>(ipc!$M$4/ipc!T$4)*AllNom!J42</f>
        <v>0</v>
      </c>
      <c r="K42" s="2">
        <f>(ipc!$M$4/ipc!U$4)*AllNom!K42</f>
        <v>0</v>
      </c>
      <c r="L42" s="2">
        <f>(ipc!$M$4/ipc!V$4)*AllNom!L42</f>
        <v>0</v>
      </c>
      <c r="M42" s="2">
        <f>(ipc!$M$4/ipc!W$4)*AllNom!M42</f>
        <v>0</v>
      </c>
      <c r="N42" s="2">
        <f>(ipc!$M$4/ipc!X$4)*AllNom!N42</f>
        <v>0</v>
      </c>
      <c r="O42" s="2">
        <f>(ipc!$M$4/ipc!Y$4)*AllNom!O42</f>
        <v>0</v>
      </c>
      <c r="P42" s="2">
        <f>(ipc!$M$4/ipc!Z$4)*AllNom!P42</f>
        <v>0</v>
      </c>
      <c r="Q42" s="2">
        <f>(ipc!$M$4/ipc!AA$4)*AllNom!Q42</f>
        <v>0</v>
      </c>
      <c r="R42" s="1">
        <f t="shared" si="0"/>
        <v>240240.11441070624</v>
      </c>
      <c r="S42" s="2"/>
      <c r="T42" s="2"/>
      <c r="U42" s="2"/>
      <c r="V42" s="2"/>
      <c r="W42" s="2"/>
    </row>
    <row r="43" spans="1:23" x14ac:dyDescent="0.2">
      <c r="A43" t="s">
        <v>86</v>
      </c>
      <c r="B43" s="2">
        <f>(ipc!$M$4/ipc!L$4)*AllNom!B43</f>
        <v>0</v>
      </c>
      <c r="C43" s="2">
        <f>(ipc!$M$4/ipc!M$4)*AllNom!C43</f>
        <v>0</v>
      </c>
      <c r="D43" s="2">
        <f>(ipc!$M$4/ipc!N$4)*AllNom!D43</f>
        <v>0</v>
      </c>
      <c r="E43" s="2">
        <f>(ipc!$M$4/ipc!O$4)*AllNom!E43</f>
        <v>0</v>
      </c>
      <c r="F43" s="2">
        <f>(ipc!$M$4/ipc!P$4)*AllNom!F43</f>
        <v>0</v>
      </c>
      <c r="G43" s="2">
        <f>(ipc!$M$4/ipc!Q$4)*AllNom!G43</f>
        <v>0</v>
      </c>
      <c r="H43" s="2">
        <f>(ipc!$M$4/ipc!R$4)*AllNom!H43</f>
        <v>0</v>
      </c>
      <c r="I43" s="2">
        <f>(ipc!$M$4/ipc!S$4)*AllNom!I43</f>
        <v>0</v>
      </c>
      <c r="J43" s="2">
        <f>(ipc!$M$4/ipc!T$4)*AllNom!J43</f>
        <v>0</v>
      </c>
      <c r="K43" s="2">
        <f>(ipc!$M$4/ipc!U$4)*AllNom!K43</f>
        <v>0</v>
      </c>
      <c r="L43" s="2">
        <f>(ipc!$M$4/ipc!V$4)*AllNom!L43</f>
        <v>0</v>
      </c>
      <c r="M43" s="2">
        <f>(ipc!$M$4/ipc!W$4)*AllNom!M43</f>
        <v>0</v>
      </c>
      <c r="N43" s="2">
        <f>(ipc!$M$4/ipc!X$4)*AllNom!N43</f>
        <v>0</v>
      </c>
      <c r="O43" s="2">
        <f>(ipc!$M$4/ipc!Y$4)*AllNom!O43</f>
        <v>0</v>
      </c>
      <c r="P43" s="2">
        <f>(ipc!$M$4/ipc!Z$4)*AllNom!P43</f>
        <v>566564.22222222225</v>
      </c>
      <c r="Q43" s="2">
        <f>(ipc!$M$4/ipc!AA$4)*AllNom!Q43</f>
        <v>0</v>
      </c>
      <c r="R43" s="1">
        <f t="shared" si="0"/>
        <v>566564.22222222225</v>
      </c>
      <c r="S43" s="2"/>
      <c r="T43" s="2"/>
      <c r="U43" s="2"/>
      <c r="V43" s="2"/>
      <c r="W43" s="2"/>
    </row>
    <row r="44" spans="1:23" x14ac:dyDescent="0.2">
      <c r="A44" t="s">
        <v>87</v>
      </c>
      <c r="B44" s="2">
        <f>(ipc!$M$4/ipc!L$4)*AllNom!B44</f>
        <v>117311.11538461538</v>
      </c>
      <c r="C44" s="2">
        <f>(ipc!$M$4/ipc!M$4)*AllNom!C44</f>
        <v>126427.7</v>
      </c>
      <c r="D44" s="2">
        <f>(ipc!$M$4/ipc!N$4)*AllNom!D44</f>
        <v>803932.25263157894</v>
      </c>
      <c r="E44" s="2">
        <f>(ipc!$M$4/ipc!O$4)*AllNom!E44</f>
        <v>535154.21666666667</v>
      </c>
      <c r="F44" s="2">
        <f>(ipc!$M$4/ipc!P$4)*AllNom!F44</f>
        <v>340883.42499999999</v>
      </c>
      <c r="G44" s="2">
        <f>(ipc!$M$4/ipc!Q$4)*AllNom!G44</f>
        <v>1250241.8399999999</v>
      </c>
      <c r="H44" s="2">
        <f>(ipc!$M$4/ipc!R$4)*AllNom!H44</f>
        <v>636138.69999999995</v>
      </c>
      <c r="I44" s="2">
        <f>(ipc!$M$4/ipc!S$4)*AllNom!I44</f>
        <v>405163.04347826086</v>
      </c>
      <c r="J44" s="2">
        <f>(ipc!$M$4/ipc!T$4)*AllNom!J44</f>
        <v>0</v>
      </c>
      <c r="K44" s="2">
        <f>(ipc!$M$4/ipc!U$4)*AllNom!K44</f>
        <v>0</v>
      </c>
      <c r="L44" s="2">
        <f>(ipc!$M$4/ipc!V$4)*AllNom!L44</f>
        <v>0</v>
      </c>
      <c r="M44" s="2">
        <f>(ipc!$M$4/ipc!W$4)*AllNom!M44</f>
        <v>2023251.4999999998</v>
      </c>
      <c r="N44" s="2">
        <f>(ipc!$M$4/ipc!X$4)*AllNom!N44</f>
        <v>2058481.2266666668</v>
      </c>
      <c r="O44" s="2">
        <f>(ipc!$M$4/ipc!Y$4)*AllNom!O44</f>
        <v>2616894.5700000003</v>
      </c>
      <c r="P44" s="2">
        <f>(ipc!$M$4/ipc!Z$4)*AllNom!P44</f>
        <v>2348902.151111111</v>
      </c>
      <c r="Q44" s="2">
        <f>(ipc!$M$4/ipc!AA$4)*AllNom!Q44</f>
        <v>821560.09655172401</v>
      </c>
      <c r="R44" s="1">
        <f t="shared" si="0"/>
        <v>1083410.9105762017</v>
      </c>
      <c r="S44" s="2"/>
      <c r="T44" s="2"/>
      <c r="U44" s="2"/>
      <c r="V44" s="2"/>
      <c r="W44" s="2"/>
    </row>
    <row r="45" spans="1:23" x14ac:dyDescent="0.2">
      <c r="A45" t="s">
        <v>88</v>
      </c>
      <c r="B45" s="2">
        <f>(ipc!$M$4/ipc!L$4)*AllNom!B45</f>
        <v>593104.87179487175</v>
      </c>
      <c r="C45" s="2">
        <f>(ipc!$M$4/ipc!M$4)*AllNom!C45</f>
        <v>654210</v>
      </c>
      <c r="D45" s="2">
        <f>(ipc!$M$4/ipc!N$4)*AllNom!D45</f>
        <v>2813236.7368421052</v>
      </c>
      <c r="E45" s="2">
        <f>(ipc!$M$4/ipc!O$4)*AllNom!E45</f>
        <v>1514666.6666666667</v>
      </c>
      <c r="F45" s="2">
        <f>(ipc!$M$4/ipc!P$4)*AllNom!F45</f>
        <v>1719135.9090909089</v>
      </c>
      <c r="G45" s="2">
        <f>(ipc!$M$4/ipc!Q$4)*AllNom!G45</f>
        <v>6780926</v>
      </c>
      <c r="H45" s="2">
        <f>(ipc!$M$4/ipc!R$4)*AllNom!H45</f>
        <v>2981072.2666666666</v>
      </c>
      <c r="I45" s="2">
        <f>(ipc!$M$4/ipc!S$4)*AllNom!I45</f>
        <v>1731248.5652173914</v>
      </c>
      <c r="J45" s="2">
        <f>(ipc!$M$4/ipc!T$4)*AllNom!J45</f>
        <v>2445469.1363636362</v>
      </c>
      <c r="K45" s="2">
        <f>(ipc!$M$4/ipc!U$4)*AllNom!K45</f>
        <v>3581687.0370370364</v>
      </c>
      <c r="L45" s="2">
        <f>(ipc!$M$4/ipc!V$4)*AllNom!L45</f>
        <v>4262770.5434782607</v>
      </c>
      <c r="M45" s="2">
        <f>(ipc!$M$4/ipc!W$4)*AllNom!M45</f>
        <v>3885070.8461538455</v>
      </c>
      <c r="N45" s="2">
        <f>(ipc!$M$4/ipc!X$4)*AllNom!N45</f>
        <v>4271963.5</v>
      </c>
      <c r="O45" s="2">
        <f>(ipc!$M$4/ipc!Y$4)*AllNom!O45</f>
        <v>4118075.7333333334</v>
      </c>
      <c r="P45" s="2">
        <f>(ipc!$M$4/ipc!Z$4)*AllNom!P45</f>
        <v>3334210.0155555559</v>
      </c>
      <c r="Q45" s="2">
        <f>(ipc!$M$4/ipc!AA$4)*AllNom!Q45</f>
        <v>740001.17241379304</v>
      </c>
      <c r="R45" s="1">
        <f t="shared" si="0"/>
        <v>2839178.0625383793</v>
      </c>
      <c r="S45" s="2"/>
      <c r="T45" s="2"/>
      <c r="U45" s="2"/>
      <c r="V45" s="2"/>
      <c r="W45" s="2"/>
    </row>
    <row r="46" spans="1:23" x14ac:dyDescent="0.2">
      <c r="A46" t="s">
        <v>89</v>
      </c>
      <c r="B46" s="2">
        <f>(ipc!$M$4/ipc!L$4)*AllNom!B46</f>
        <v>307036.04102564103</v>
      </c>
      <c r="C46" s="2">
        <f>(ipc!$M$4/ipc!M$4)*AllNom!C46</f>
        <v>351586</v>
      </c>
      <c r="D46" s="2">
        <f>(ipc!$M$4/ipc!N$4)*AllNom!D46</f>
        <v>1234928.4105263157</v>
      </c>
      <c r="E46" s="2">
        <f>(ipc!$M$4/ipc!O$4)*AllNom!E46</f>
        <v>813185.95666666667</v>
      </c>
      <c r="F46" s="2">
        <f>(ipc!$M$4/ipc!P$4)*AllNom!F46</f>
        <v>500287.94545454538</v>
      </c>
      <c r="G46" s="2">
        <f>(ipc!$M$4/ipc!Q$4)*AllNom!G46</f>
        <v>2398257.88</v>
      </c>
      <c r="H46" s="2">
        <f>(ipc!$M$4/ipc!R$4)*AllNom!H46</f>
        <v>1170125.44</v>
      </c>
      <c r="I46" s="2">
        <f>(ipc!$M$4/ipc!S$4)*AllNom!I46</f>
        <v>775184.94565217395</v>
      </c>
      <c r="J46" s="2">
        <f>(ipc!$M$4/ipc!T$4)*AllNom!J46</f>
        <v>908350.92499999981</v>
      </c>
      <c r="K46" s="2">
        <f>(ipc!$M$4/ipc!U$4)*AllNom!K46</f>
        <v>1655248.7703703702</v>
      </c>
      <c r="L46" s="2">
        <f>(ipc!$M$4/ipc!V$4)*AllNom!L46</f>
        <v>2237912.2826086958</v>
      </c>
      <c r="M46" s="2">
        <f>(ipc!$M$4/ipc!W$4)*AllNom!M46</f>
        <v>1675852.596153846</v>
      </c>
      <c r="N46" s="2">
        <f>(ipc!$M$4/ipc!X$4)*AllNom!N46</f>
        <v>1495033.2733333332</v>
      </c>
      <c r="O46" s="2">
        <f>(ipc!$M$4/ipc!Y$4)*AllNom!O46</f>
        <v>1893429.8933333335</v>
      </c>
      <c r="P46" s="2">
        <f>(ipc!$M$4/ipc!Z$4)*AllNom!P46</f>
        <v>1065883.5555555555</v>
      </c>
      <c r="Q46" s="2">
        <f>(ipc!$M$4/ipc!AA$4)*AllNom!Q46</f>
        <v>580124.59655172401</v>
      </c>
      <c r="R46" s="1">
        <f t="shared" si="0"/>
        <v>1191401.7820145125</v>
      </c>
      <c r="S46" s="2"/>
      <c r="T46" s="2"/>
      <c r="U46" s="2"/>
      <c r="V46" s="2"/>
      <c r="W46" s="2"/>
    </row>
    <row r="47" spans="1:23" x14ac:dyDescent="0.2">
      <c r="A47" t="s">
        <v>90</v>
      </c>
      <c r="B47" s="2">
        <f>(ipc!$M$4/ipc!L$4)*AllNom!B47</f>
        <v>125464.28205128205</v>
      </c>
      <c r="C47" s="2">
        <f>(ipc!$M$4/ipc!M$4)*AllNom!C47</f>
        <v>138646.9</v>
      </c>
      <c r="D47" s="2">
        <f>(ipc!$M$4/ipc!N$4)*AllNom!D47</f>
        <v>609147.48947368423</v>
      </c>
      <c r="E47" s="2">
        <f>(ipc!$M$4/ipc!O$4)*AllNom!E47</f>
        <v>394896.08333333331</v>
      </c>
      <c r="F47" s="2">
        <f>(ipc!$M$4/ipc!P$4)*AllNom!F47</f>
        <v>342211.44772727275</v>
      </c>
      <c r="G47" s="2">
        <f>(ipc!$M$4/ipc!Q$4)*AllNom!G47</f>
        <v>1418361.32</v>
      </c>
      <c r="H47" s="2">
        <f>(ipc!$M$4/ipc!R$4)*AllNom!H47</f>
        <v>821701.46</v>
      </c>
      <c r="I47" s="2">
        <f>(ipc!$M$4/ipc!S$4)*AllNom!I47</f>
        <v>540413.41304347827</v>
      </c>
      <c r="J47" s="2">
        <f>(ipc!$M$4/ipc!T$4)*AllNom!J47</f>
        <v>635115.49318181816</v>
      </c>
      <c r="K47" s="2">
        <f>(ipc!$M$4/ipc!U$4)*AllNom!K47</f>
        <v>882880.52962962945</v>
      </c>
      <c r="L47" s="2">
        <f>(ipc!$M$4/ipc!V$4)*AllNom!L47</f>
        <v>1114746.3043478262</v>
      </c>
      <c r="M47" s="2">
        <f>(ipc!$M$4/ipc!W$4)*AllNom!M47</f>
        <v>1113148.1038461537</v>
      </c>
      <c r="N47" s="2">
        <f>(ipc!$M$4/ipc!X$4)*AllNom!N47</f>
        <v>989815.02333333332</v>
      </c>
      <c r="O47" s="2">
        <f>(ipc!$M$4/ipc!Y$4)*AllNom!O47</f>
        <v>1075960.0333333334</v>
      </c>
      <c r="P47" s="2">
        <f>(ipc!$M$4/ipc!Z$4)*AllNom!P47</f>
        <v>994277.37333333341</v>
      </c>
      <c r="Q47" s="2">
        <f>(ipc!$M$4/ipc!AA$4)*AllNom!Q47</f>
        <v>246355.98362068963</v>
      </c>
      <c r="R47" s="1">
        <f t="shared" si="0"/>
        <v>715196.32751594798</v>
      </c>
      <c r="S47" s="2"/>
      <c r="T47" s="2"/>
      <c r="U47" s="2"/>
      <c r="V47" s="2"/>
      <c r="W47" s="2"/>
    </row>
    <row r="48" spans="1:23" x14ac:dyDescent="0.2">
      <c r="A48" t="s">
        <v>91</v>
      </c>
      <c r="B48" s="2">
        <f>(ipc!$M$4/ipc!L$4)*AllNom!B48</f>
        <v>248848.7192307692</v>
      </c>
      <c r="C48" s="2">
        <f>(ipc!$M$4/ipc!M$4)*AllNom!C48</f>
        <v>266691.5</v>
      </c>
      <c r="D48" s="2">
        <f>(ipc!$M$4/ipc!N$4)*AllNom!D48</f>
        <v>1074401.894736842</v>
      </c>
      <c r="E48" s="2">
        <f>(ipc!$M$4/ipc!O$4)*AllNom!E48</f>
        <v>698081.46666666667</v>
      </c>
      <c r="F48" s="2">
        <f>(ipc!$M$4/ipc!P$4)*AllNom!F48</f>
        <v>536324.47954545449</v>
      </c>
      <c r="G48" s="2">
        <f>(ipc!$M$4/ipc!Q$4)*AllNom!G48</f>
        <v>2142639.42</v>
      </c>
      <c r="H48" s="2">
        <f>(ipc!$M$4/ipc!R$4)*AllNom!H48</f>
        <v>1201521.6400000001</v>
      </c>
      <c r="I48" s="2">
        <f>(ipc!$M$4/ipc!S$4)*AllNom!I48</f>
        <v>0</v>
      </c>
      <c r="J48" s="2">
        <f>(ipc!$M$4/ipc!T$4)*AllNom!J48</f>
        <v>0</v>
      </c>
      <c r="K48" s="2">
        <f>(ipc!$M$4/ipc!U$4)*AllNom!K48</f>
        <v>0</v>
      </c>
      <c r="L48" s="2">
        <f>(ipc!$M$4/ipc!V$4)*AllNom!L48</f>
        <v>0</v>
      </c>
      <c r="M48" s="2">
        <f>(ipc!$M$4/ipc!W$4)*AllNom!M48</f>
        <v>1578129.8346153842</v>
      </c>
      <c r="N48" s="2">
        <f>(ipc!$M$4/ipc!X$4)*AllNom!N48</f>
        <v>1389663.3566666667</v>
      </c>
      <c r="O48" s="2">
        <f>(ipc!$M$4/ipc!Y$4)*AllNom!O48</f>
        <v>1538329.31</v>
      </c>
      <c r="P48" s="2">
        <f>(ipc!$M$4/ipc!Z$4)*AllNom!P48</f>
        <v>1219004.2066666668</v>
      </c>
      <c r="Q48" s="2">
        <f>(ipc!$M$4/ipc!AA$4)*AllNom!Q48</f>
        <v>526799.06724137929</v>
      </c>
      <c r="R48" s="1">
        <f t="shared" si="0"/>
        <v>1035036.2412808193</v>
      </c>
      <c r="S48" s="2"/>
      <c r="T48" s="2"/>
      <c r="U48" s="2"/>
      <c r="V48" s="2"/>
      <c r="W48" s="2"/>
    </row>
    <row r="49" spans="1:23" x14ac:dyDescent="0.2">
      <c r="A49" t="s">
        <v>92</v>
      </c>
      <c r="B49" s="2">
        <f>(ipc!$M$4/ipc!L$4)*AllNom!B49</f>
        <v>63217.944871794869</v>
      </c>
      <c r="C49" s="2">
        <f>(ipc!$M$4/ipc!M$4)*AllNom!C49</f>
        <v>95310.1</v>
      </c>
      <c r="D49" s="2">
        <f>(ipc!$M$4/ipc!N$4)*AllNom!D49</f>
        <v>1580309.7789473685</v>
      </c>
      <c r="E49" s="2">
        <f>(ipc!$M$4/ipc!O$4)*AllNom!E49</f>
        <v>783658.95</v>
      </c>
      <c r="F49" s="2">
        <f>(ipc!$M$4/ipc!P$4)*AllNom!F49</f>
        <v>552994.95681818179</v>
      </c>
      <c r="G49" s="2">
        <f>(ipc!$M$4/ipc!Q$4)*AllNom!G49</f>
        <v>1502298.4666666668</v>
      </c>
      <c r="H49" s="2">
        <f>(ipc!$M$4/ipc!R$4)*AllNom!H49</f>
        <v>711893.09666666668</v>
      </c>
      <c r="I49" s="2">
        <f>(ipc!$M$4/ipc!S$4)*AllNom!I49</f>
        <v>670269.01739130437</v>
      </c>
      <c r="J49" s="2">
        <f>(ipc!$M$4/ipc!T$4)*AllNom!J49</f>
        <v>0</v>
      </c>
      <c r="K49" s="2">
        <f>(ipc!$M$4/ipc!U$4)*AllNom!K49</f>
        <v>0</v>
      </c>
      <c r="L49" s="2">
        <f>(ipc!$M$4/ipc!V$4)*AllNom!L49</f>
        <v>0</v>
      </c>
      <c r="M49" s="2">
        <f>(ipc!$M$4/ipc!W$4)*AllNom!M49</f>
        <v>1933578.2269230767</v>
      </c>
      <c r="N49" s="2">
        <f>(ipc!$M$4/ipc!X$4)*AllNom!N49</f>
        <v>2171330.52</v>
      </c>
      <c r="O49" s="2">
        <f>(ipc!$M$4/ipc!Y$4)*AllNom!O49</f>
        <v>2746002.39</v>
      </c>
      <c r="P49" s="2">
        <f>(ipc!$M$4/ipc!Z$4)*AllNom!P49</f>
        <v>2251544.111111111</v>
      </c>
      <c r="Q49" s="2">
        <f>(ipc!$M$4/ipc!AA$4)*AllNom!Q49</f>
        <v>453043.28793103446</v>
      </c>
      <c r="R49" s="1">
        <f t="shared" si="0"/>
        <v>1193496.2190251695</v>
      </c>
      <c r="S49" s="2"/>
      <c r="T49" s="2"/>
      <c r="U49" s="2"/>
      <c r="V49" s="2"/>
      <c r="W49" s="2"/>
    </row>
    <row r="50" spans="1:23" x14ac:dyDescent="0.2">
      <c r="A50" t="s">
        <v>93</v>
      </c>
      <c r="B50" s="2">
        <f>(ipc!$M$4/ipc!L$4)*AllNom!B50</f>
        <v>217188.54487179487</v>
      </c>
      <c r="C50" s="2">
        <f>(ipc!$M$4/ipc!M$4)*AllNom!C50</f>
        <v>262150.40000000002</v>
      </c>
      <c r="D50" s="2">
        <f>(ipc!$M$4/ipc!N$4)*AllNom!D50</f>
        <v>2382005.5315789473</v>
      </c>
      <c r="E50" s="2">
        <f>(ipc!$M$4/ipc!O$4)*AllNom!E50</f>
        <v>1513482.3866666667</v>
      </c>
      <c r="F50" s="2">
        <f>(ipc!$M$4/ipc!P$4)*AllNom!F50</f>
        <v>1175510.0477272726</v>
      </c>
      <c r="G50" s="2">
        <f>(ipc!$M$4/ipc!Q$4)*AllNom!G50</f>
        <v>3896470.06</v>
      </c>
      <c r="H50" s="2">
        <f>(ipc!$M$4/ipc!R$4)*AllNom!H50</f>
        <v>2262951.9966666666</v>
      </c>
      <c r="I50" s="2">
        <f>(ipc!$M$4/ipc!S$4)*AllNom!I50</f>
        <v>0</v>
      </c>
      <c r="J50" s="2">
        <f>(ipc!$M$4/ipc!T$4)*AllNom!J50</f>
        <v>0</v>
      </c>
      <c r="K50" s="2">
        <f>(ipc!$M$4/ipc!U$4)*AllNom!K50</f>
        <v>0</v>
      </c>
      <c r="L50" s="2">
        <f>(ipc!$M$4/ipc!V$4)*AllNom!L50</f>
        <v>0</v>
      </c>
      <c r="M50" s="2">
        <f>(ipc!$M$4/ipc!W$4)*AllNom!M50</f>
        <v>1216492.7</v>
      </c>
      <c r="N50" s="2">
        <f>(ipc!$M$4/ipc!X$4)*AllNom!N50</f>
        <v>972480.1366666666</v>
      </c>
      <c r="O50" s="2">
        <f>(ipc!$M$4/ipc!Y$4)*AllNom!O50</f>
        <v>1094324.1833333333</v>
      </c>
      <c r="P50" s="2">
        <f>(ipc!$M$4/ipc!Z$4)*AllNom!P50</f>
        <v>787739.32000000007</v>
      </c>
      <c r="Q50" s="2">
        <f>(ipc!$M$4/ipc!AA$4)*AllNom!Q50</f>
        <v>533292.75172413781</v>
      </c>
      <c r="R50" s="1">
        <f t="shared" si="0"/>
        <v>1359507.3382696237</v>
      </c>
      <c r="S50" s="2"/>
      <c r="T50" s="2"/>
      <c r="U50" s="2"/>
      <c r="V50" s="2"/>
      <c r="W50" s="2"/>
    </row>
    <row r="51" spans="1:23" x14ac:dyDescent="0.2">
      <c r="A51" t="s">
        <v>94</v>
      </c>
      <c r="B51" s="2">
        <f>(ipc!$M$4/ipc!L$4)*AllNom!B51</f>
        <v>252222.49358974359</v>
      </c>
      <c r="C51" s="2">
        <f>(ipc!$M$4/ipc!M$4)*AllNom!C51</f>
        <v>225720</v>
      </c>
      <c r="D51" s="2">
        <f>(ipc!$M$4/ipc!N$4)*AllNom!D51</f>
        <v>1578319.1631578947</v>
      </c>
      <c r="E51" s="2">
        <f>(ipc!$M$4/ipc!O$4)*AllNom!E51</f>
        <v>842002.01666666672</v>
      </c>
      <c r="F51" s="2">
        <f>(ipc!$M$4/ipc!P$4)*AllNom!F51</f>
        <v>602428.0613636364</v>
      </c>
      <c r="G51" s="2">
        <f>(ipc!$M$4/ipc!Q$4)*AllNom!G51</f>
        <v>4783226.4533333341</v>
      </c>
      <c r="H51" s="2">
        <f>(ipc!$M$4/ipc!R$4)*AllNom!H51</f>
        <v>2469356.3333333335</v>
      </c>
      <c r="I51" s="2">
        <f>(ipc!$M$4/ipc!S$4)*AllNom!I51</f>
        <v>1497742.3760869566</v>
      </c>
      <c r="J51" s="2">
        <f>(ipc!$M$4/ipc!T$4)*AllNom!J51</f>
        <v>1494311.9886363635</v>
      </c>
      <c r="K51" s="2">
        <f>(ipc!$M$4/ipc!U$4)*AllNom!K51</f>
        <v>2243878.2148148147</v>
      </c>
      <c r="L51" s="2">
        <f>(ipc!$M$4/ipc!V$4)*AllNom!L51</f>
        <v>3500081.4434782607</v>
      </c>
      <c r="M51" s="2">
        <f>(ipc!$M$4/ipc!W$4)*AllNom!M51</f>
        <v>2228453.2423076923</v>
      </c>
      <c r="N51" s="2">
        <f>(ipc!$M$4/ipc!X$4)*AllNom!N51</f>
        <v>2245323.6433333335</v>
      </c>
      <c r="O51" s="2">
        <f>(ipc!$M$4/ipc!Y$4)*AllNom!O51</f>
        <v>3039084</v>
      </c>
      <c r="P51" s="2">
        <f>(ipc!$M$4/ipc!Z$4)*AllNom!P51</f>
        <v>2790339.4444444445</v>
      </c>
      <c r="Q51" s="2">
        <f>(ipc!$M$4/ipc!AA$4)*AllNom!Q51</f>
        <v>709542.47844827583</v>
      </c>
      <c r="R51" s="1">
        <f t="shared" si="0"/>
        <v>1906376.9595621719</v>
      </c>
      <c r="S51" s="2"/>
      <c r="T51" s="2"/>
      <c r="U51" s="2"/>
      <c r="V51" s="2"/>
      <c r="W51" s="2"/>
    </row>
    <row r="52" spans="1:23" x14ac:dyDescent="0.2">
      <c r="A52" t="s">
        <v>95</v>
      </c>
      <c r="B52" s="2">
        <f>(ipc!$M$4/ipc!L$4)*AllNom!B52</f>
        <v>526842.75641025638</v>
      </c>
      <c r="C52" s="2">
        <f>(ipc!$M$4/ipc!M$4)*AllNom!C52</f>
        <v>939878.7</v>
      </c>
      <c r="D52" s="2">
        <f>(ipc!$M$4/ipc!N$4)*AllNom!D52</f>
        <v>1575580.4315789475</v>
      </c>
      <c r="E52" s="2">
        <f>(ipc!$M$4/ipc!O$4)*AllNom!E52</f>
        <v>866947.8666666667</v>
      </c>
      <c r="F52" s="2">
        <f>(ipc!$M$4/ipc!P$4)*AllNom!F52</f>
        <v>725316.47499999998</v>
      </c>
      <c r="G52" s="2">
        <f>(ipc!$M$4/ipc!Q$4)*AllNom!G52</f>
        <v>2549568.8200000003</v>
      </c>
      <c r="H52" s="2">
        <f>(ipc!$M$4/ipc!R$4)*AllNom!H52</f>
        <v>3653985.4166666665</v>
      </c>
      <c r="I52" s="2">
        <f>(ipc!$M$4/ipc!S$4)*AllNom!I52</f>
        <v>2222222.8260869565</v>
      </c>
      <c r="J52" s="2">
        <f>(ipc!$M$4/ipc!T$4)*AllNom!J52</f>
        <v>2006052.5568181816</v>
      </c>
      <c r="K52" s="2">
        <f>(ipc!$M$4/ipc!U$4)*AllNom!K52</f>
        <v>3545945.9</v>
      </c>
      <c r="L52" s="2">
        <f>(ipc!$M$4/ipc!V$4)*AllNom!L52</f>
        <v>4574975.4478260875</v>
      </c>
      <c r="M52" s="2">
        <f>(ipc!$M$4/ipc!W$4)*AllNom!M52</f>
        <v>3884742.6076923073</v>
      </c>
      <c r="N52" s="2">
        <f>(ipc!$M$4/ipc!X$4)*AllNom!N52</f>
        <v>3200679.7633333332</v>
      </c>
      <c r="O52" s="2">
        <f>(ipc!$M$4/ipc!Y$4)*AllNom!O52</f>
        <v>4346813.5933333337</v>
      </c>
      <c r="P52" s="2">
        <f>(ipc!$M$4/ipc!Z$4)*AllNom!P52</f>
        <v>2884504.0622222223</v>
      </c>
      <c r="Q52" s="2">
        <f>(ipc!$M$4/ipc!AA$4)*AllNom!Q52</f>
        <v>1025613.6068965516</v>
      </c>
      <c r="R52" s="1">
        <f t="shared" si="0"/>
        <v>2408104.4269082192</v>
      </c>
      <c r="S52" s="2"/>
      <c r="T52" s="2"/>
      <c r="U52" s="2"/>
      <c r="V52" s="2"/>
      <c r="W52" s="2"/>
    </row>
    <row r="53" spans="1:23" x14ac:dyDescent="0.2">
      <c r="A53" t="s">
        <v>96</v>
      </c>
      <c r="B53" s="2">
        <f>(ipc!$M$4/ipc!L$4)*AllNom!B53</f>
        <v>301559.75641025638</v>
      </c>
      <c r="C53" s="2">
        <f>(ipc!$M$4/ipc!M$4)*AllNom!C53</f>
        <v>371876.9</v>
      </c>
      <c r="D53" s="2">
        <f>(ipc!$M$4/ipc!N$4)*AllNom!D53</f>
        <v>1877381.2526315788</v>
      </c>
      <c r="E53" s="2">
        <f>(ipc!$M$4/ipc!O$4)*AllNom!E53</f>
        <v>1132800.2666666666</v>
      </c>
      <c r="F53" s="2">
        <f>(ipc!$M$4/ipc!P$4)*AllNom!F53</f>
        <v>772285.55681818177</v>
      </c>
      <c r="G53" s="2">
        <f>(ipc!$M$4/ipc!Q$4)*AllNom!G53</f>
        <v>3122923.1666666665</v>
      </c>
      <c r="H53" s="2">
        <f>(ipc!$M$4/ipc!R$4)*AllNom!H53</f>
        <v>2010511.0233333332</v>
      </c>
      <c r="I53" s="2">
        <f>(ipc!$M$4/ipc!S$4)*AllNom!I53</f>
        <v>1426743.7652173913</v>
      </c>
      <c r="J53" s="2">
        <f>(ipc!$M$4/ipc!T$4)*AllNom!J53</f>
        <v>1313349.4477272725</v>
      </c>
      <c r="K53" s="2">
        <f>(ipc!$M$4/ipc!U$4)*AllNom!K53</f>
        <v>2225041.3888888885</v>
      </c>
      <c r="L53" s="2">
        <f>(ipc!$M$4/ipc!V$4)*AllNom!L53</f>
        <v>2666690.5434782607</v>
      </c>
      <c r="M53" s="2">
        <f>(ipc!$M$4/ipc!W$4)*AllNom!M53</f>
        <v>2326506.1538461535</v>
      </c>
      <c r="N53" s="2">
        <f>(ipc!$M$4/ipc!X$4)*AllNom!N53</f>
        <v>2317785.06</v>
      </c>
      <c r="O53" s="2">
        <f>(ipc!$M$4/ipc!Y$4)*AllNom!O53</f>
        <v>2566003.19</v>
      </c>
      <c r="P53" s="2">
        <f>(ipc!$M$4/ipc!Z$4)*AllNom!P53</f>
        <v>1867513</v>
      </c>
      <c r="Q53" s="2">
        <f>(ipc!$M$4/ipc!AA$4)*AllNom!Q53</f>
        <v>650929.1017241379</v>
      </c>
      <c r="R53" s="1">
        <f t="shared" si="0"/>
        <v>1684368.7233380491</v>
      </c>
      <c r="S53" s="2"/>
      <c r="T53" s="2"/>
      <c r="U53" s="2"/>
      <c r="V53" s="2"/>
      <c r="W53" s="2"/>
    </row>
    <row r="54" spans="1:23" x14ac:dyDescent="0.2">
      <c r="A54" t="s">
        <v>97</v>
      </c>
      <c r="B54" s="2">
        <f>(ipc!$M$4/ipc!L$4)*AllNom!B54</f>
        <v>118169.2141025641</v>
      </c>
      <c r="C54" s="2">
        <f>(ipc!$M$4/ipc!M$4)*AllNom!C54</f>
        <v>95609.5</v>
      </c>
      <c r="D54" s="2">
        <f>(ipc!$M$4/ipc!N$4)*AllNom!D54</f>
        <v>397512.93157894735</v>
      </c>
      <c r="E54" s="2">
        <f>(ipc!$M$4/ipc!O$4)*AllNom!E54</f>
        <v>297940.84999999998</v>
      </c>
      <c r="F54" s="2">
        <f>(ipc!$M$4/ipc!P$4)*AllNom!F54</f>
        <v>0</v>
      </c>
      <c r="G54" s="2">
        <f>(ipc!$M$4/ipc!Q$4)*AllNom!G54</f>
        <v>916499.24</v>
      </c>
      <c r="H54" s="2">
        <f>(ipc!$M$4/ipc!R$4)*AllNom!H54</f>
        <v>881545.46666666667</v>
      </c>
      <c r="I54" s="2">
        <f>(ipc!$M$4/ipc!S$4)*AllNom!I54</f>
        <v>493581.96739130432</v>
      </c>
      <c r="J54" s="2">
        <f>(ipc!$M$4/ipc!T$4)*AllNom!J54</f>
        <v>0</v>
      </c>
      <c r="K54" s="2">
        <f>(ipc!$M$4/ipc!U$4)*AllNom!K54</f>
        <v>0</v>
      </c>
      <c r="L54" s="2">
        <f>(ipc!$M$4/ipc!V$4)*AllNom!L54</f>
        <v>0</v>
      </c>
      <c r="M54" s="2">
        <f>(ipc!$M$4/ipc!W$4)*AllNom!M54</f>
        <v>2598948.1730769225</v>
      </c>
      <c r="N54" s="2">
        <f>(ipc!$M$4/ipc!X$4)*AllNom!N54</f>
        <v>2210902.8433333333</v>
      </c>
      <c r="O54" s="2">
        <f>(ipc!$M$4/ipc!Y$4)*AllNom!O54</f>
        <v>2293799.84</v>
      </c>
      <c r="P54" s="2">
        <f>(ipc!$M$4/ipc!Z$4)*AllNom!P54</f>
        <v>2804508.9933333332</v>
      </c>
      <c r="Q54" s="2">
        <f>(ipc!$M$4/ipc!AA$4)*AllNom!Q54</f>
        <v>649889.50258620689</v>
      </c>
      <c r="R54" s="1">
        <f t="shared" si="0"/>
        <v>1146575.7101724397</v>
      </c>
      <c r="S54" s="2"/>
      <c r="T54" s="2"/>
      <c r="U54" s="2"/>
      <c r="V54" s="2"/>
      <c r="W54" s="2"/>
    </row>
    <row r="55" spans="1:23" x14ac:dyDescent="0.2">
      <c r="A55" t="s">
        <v>98</v>
      </c>
      <c r="B55" s="2">
        <f>(ipc!$M$4/ipc!L$4)*AllNom!B55</f>
        <v>465668.97435897437</v>
      </c>
      <c r="C55" s="2">
        <f>(ipc!$M$4/ipc!M$4)*AllNom!C55</f>
        <v>560710</v>
      </c>
      <c r="D55" s="2">
        <f>(ipc!$M$4/ipc!N$4)*AllNom!D55</f>
        <v>502406.46315789473</v>
      </c>
      <c r="E55" s="2">
        <f>(ipc!$M$4/ipc!O$4)*AllNom!E55</f>
        <v>335697.94000000006</v>
      </c>
      <c r="F55" s="2">
        <f>(ipc!$M$4/ipc!P$4)*AllNom!F55</f>
        <v>311221.72272727272</v>
      </c>
      <c r="G55" s="2">
        <f>(ipc!$M$4/ipc!Q$4)*AllNom!G55</f>
        <v>3363412</v>
      </c>
      <c r="H55" s="2">
        <f>(ipc!$M$4/ipc!R$4)*AllNom!H55</f>
        <v>1663711.5233333332</v>
      </c>
      <c r="I55" s="2">
        <f>(ipc!$M$4/ipc!S$4)*AllNom!I55</f>
        <v>1250722.8804347825</v>
      </c>
      <c r="J55" s="2">
        <f>(ipc!$M$4/ipc!T$4)*AllNom!J55</f>
        <v>926504.81818181812</v>
      </c>
      <c r="K55" s="2">
        <f>(ipc!$M$4/ipc!U$4)*AllNom!K55</f>
        <v>1952937.5703703703</v>
      </c>
      <c r="L55" s="2">
        <f>(ipc!$M$4/ipc!V$4)*AllNom!L55</f>
        <v>1688768.0304347824</v>
      </c>
      <c r="M55" s="2">
        <f>(ipc!$M$4/ipc!W$4)*AllNom!M55</f>
        <v>1475204.1384615381</v>
      </c>
      <c r="N55" s="2">
        <f>(ipc!$M$4/ipc!X$4)*AllNom!N55</f>
        <v>1092390.1433333333</v>
      </c>
      <c r="O55" s="2">
        <f>(ipc!$M$4/ipc!Y$4)*AllNom!O55</f>
        <v>1605783.3333333333</v>
      </c>
      <c r="P55" s="2">
        <f>(ipc!$M$4/ipc!Z$4)*AllNom!P55</f>
        <v>1338415.32</v>
      </c>
      <c r="Q55" s="2">
        <f>(ipc!$M$4/ipc!AA$4)*AllNom!Q55</f>
        <v>177094.44310344828</v>
      </c>
      <c r="R55" s="1">
        <f t="shared" si="0"/>
        <v>1169415.5813269301</v>
      </c>
      <c r="S55" s="2"/>
      <c r="T55" s="2"/>
      <c r="U55" s="2"/>
      <c r="V55" s="2"/>
      <c r="W55" s="2"/>
    </row>
    <row r="56" spans="1:23" x14ac:dyDescent="0.2">
      <c r="A56" t="s">
        <v>99</v>
      </c>
      <c r="B56" s="2">
        <f>(ipc!$M$4/ipc!L$4)*AllNom!B56</f>
        <v>207440.15384615384</v>
      </c>
      <c r="C56" s="2">
        <f>(ipc!$M$4/ipc!M$4)*AllNom!C56</f>
        <v>230175</v>
      </c>
      <c r="D56" s="2">
        <f>(ipc!$M$4/ipc!N$4)*AllNom!D56</f>
        <v>1194563.0421052631</v>
      </c>
      <c r="E56" s="2">
        <f>(ipc!$M$4/ipc!O$4)*AllNom!E56</f>
        <v>933404.34000000008</v>
      </c>
      <c r="F56" s="2">
        <f>(ipc!$M$4/ipc!P$4)*AllNom!F56</f>
        <v>622888.32499999995</v>
      </c>
      <c r="G56" s="2">
        <f>(ipc!$M$4/ipc!Q$4)*AllNom!G56</f>
        <v>1760539.6666666667</v>
      </c>
      <c r="H56" s="2">
        <f>(ipc!$M$4/ipc!R$4)*AllNom!H56</f>
        <v>923650.83333333337</v>
      </c>
      <c r="I56" s="2">
        <f>(ipc!$M$4/ipc!S$4)*AllNom!I56</f>
        <v>608221.80869565217</v>
      </c>
      <c r="J56" s="2">
        <f>(ipc!$M$4/ipc!T$4)*AllNom!J56</f>
        <v>653661.17727272725</v>
      </c>
      <c r="K56" s="2">
        <f>(ipc!$M$4/ipc!U$4)*AllNom!K56</f>
        <v>1351000.6222222219</v>
      </c>
      <c r="L56" s="2">
        <f>(ipc!$M$4/ipc!V$4)*AllNom!L56</f>
        <v>1356838.4</v>
      </c>
      <c r="M56" s="2">
        <f>(ipc!$M$4/ipc!W$4)*AllNom!M56</f>
        <v>1381448.3653846153</v>
      </c>
      <c r="N56" s="2">
        <f>(ipc!$M$4/ipc!X$4)*AllNom!N56</f>
        <v>1123143.0833333333</v>
      </c>
      <c r="O56" s="2">
        <f>(ipc!$M$4/ipc!Y$4)*AllNom!O56</f>
        <v>1423054.8933333335</v>
      </c>
      <c r="P56" s="2">
        <f>(ipc!$M$4/ipc!Z$4)*AllNom!P56</f>
        <v>1024957.2622222223</v>
      </c>
      <c r="Q56" s="2">
        <f>(ipc!$M$4/ipc!AA$4)*AllNom!Q56</f>
        <v>371727.6</v>
      </c>
      <c r="R56" s="1">
        <f t="shared" si="0"/>
        <v>947919.66083847045</v>
      </c>
      <c r="S56" s="2"/>
      <c r="T56" s="2"/>
      <c r="U56" s="2"/>
      <c r="V56" s="2"/>
      <c r="W56" s="2"/>
    </row>
    <row r="57" spans="1:23" x14ac:dyDescent="0.2">
      <c r="A57" t="s">
        <v>100</v>
      </c>
      <c r="B57" s="2">
        <f>(ipc!$M$4/ipc!L$4)*AllNom!B57</f>
        <v>92350.064102564094</v>
      </c>
      <c r="C57" s="2">
        <f>(ipc!$M$4/ipc!M$4)*AllNom!C57</f>
        <v>132101</v>
      </c>
      <c r="D57" s="2">
        <f>(ipc!$M$4/ipc!N$4)*AllNom!D57</f>
        <v>659029.1</v>
      </c>
      <c r="E57" s="2">
        <f>(ipc!$M$4/ipc!O$4)*AllNom!E57</f>
        <v>510173.10333333333</v>
      </c>
      <c r="F57" s="2">
        <f>(ipc!$M$4/ipc!P$4)*AllNom!F57</f>
        <v>319332.18181818182</v>
      </c>
      <c r="G57" s="2">
        <f>(ipc!$M$4/ipc!Q$4)*AllNom!G57</f>
        <v>698793.83333333337</v>
      </c>
      <c r="H57" s="2">
        <f>(ipc!$M$4/ipc!R$4)*AllNom!H57</f>
        <v>379246.5</v>
      </c>
      <c r="I57" s="2">
        <f>(ipc!$M$4/ipc!S$4)*AllNom!I57</f>
        <v>388888.3</v>
      </c>
      <c r="J57" s="2">
        <f>(ipc!$M$4/ipc!T$4)*AllNom!J57</f>
        <v>420001.30681818177</v>
      </c>
      <c r="K57" s="2">
        <f>(ipc!$M$4/ipc!U$4)*AllNom!K57</f>
        <v>646516.27037037024</v>
      </c>
      <c r="L57" s="2">
        <f>(ipc!$M$4/ipc!V$4)*AllNom!L57</f>
        <v>940101.73913043481</v>
      </c>
      <c r="M57" s="2">
        <f>(ipc!$M$4/ipc!W$4)*AllNom!M57</f>
        <v>704679.64230769221</v>
      </c>
      <c r="N57" s="2">
        <f>(ipc!$M$4/ipc!X$4)*AllNom!N57</f>
        <v>704288.52333333332</v>
      </c>
      <c r="O57" s="2">
        <f>(ipc!$M$4/ipc!Y$4)*AllNom!O57</f>
        <v>657229.25</v>
      </c>
      <c r="P57" s="2">
        <f>(ipc!$M$4/ipc!Z$4)*AllNom!P57</f>
        <v>472740.40444444446</v>
      </c>
      <c r="Q57" s="2">
        <f>(ipc!$M$4/ipc!AA$4)*AllNom!Q57</f>
        <v>236004.12241379308</v>
      </c>
      <c r="R57" s="1">
        <f t="shared" si="0"/>
        <v>497592.20883785392</v>
      </c>
      <c r="S57" s="2"/>
      <c r="T57" s="2"/>
      <c r="U57" s="2"/>
      <c r="V57" s="2"/>
      <c r="W57" s="2"/>
    </row>
    <row r="58" spans="1:23" x14ac:dyDescent="0.2">
      <c r="A58" t="s">
        <v>101</v>
      </c>
      <c r="B58" s="2">
        <f>(ipc!$M$4/ipc!L$4)*AllNom!B58</f>
        <v>172520.89743589744</v>
      </c>
      <c r="C58" s="2">
        <f>(ipc!$M$4/ipc!M$4)*AllNom!C58</f>
        <v>132744</v>
      </c>
      <c r="D58" s="2">
        <f>(ipc!$M$4/ipc!N$4)*AllNom!D58</f>
        <v>0</v>
      </c>
      <c r="E58" s="2">
        <f>(ipc!$M$4/ipc!O$4)*AllNom!E58</f>
        <v>0</v>
      </c>
      <c r="F58" s="2">
        <f>(ipc!$M$4/ipc!P$4)*AllNom!F58</f>
        <v>0</v>
      </c>
      <c r="G58" s="2">
        <f>(ipc!$M$4/ipc!Q$4)*AllNom!G58</f>
        <v>1793941.3800000001</v>
      </c>
      <c r="H58" s="2">
        <f>(ipc!$M$4/ipc!R$4)*AllNom!H58</f>
        <v>795837.10666666669</v>
      </c>
      <c r="I58" s="2">
        <f>(ipc!$M$4/ipc!S$4)*AllNom!I58</f>
        <v>413176.31956521742</v>
      </c>
      <c r="J58" s="2">
        <f>(ipc!$M$4/ipc!T$4)*AllNom!J58</f>
        <v>770766.80227272725</v>
      </c>
      <c r="K58" s="2">
        <f>(ipc!$M$4/ipc!U$4)*AllNom!K58</f>
        <v>1289732.6185185183</v>
      </c>
      <c r="L58" s="2">
        <f>(ipc!$M$4/ipc!V$4)*AllNom!L58</f>
        <v>1118597.2826086956</v>
      </c>
      <c r="M58" s="2">
        <f>(ipc!$M$4/ipc!W$4)*AllNom!M58</f>
        <v>1049901.0307692306</v>
      </c>
      <c r="N58" s="2">
        <f>(ipc!$M$4/ipc!X$4)*AllNom!N58</f>
        <v>854285.72666666668</v>
      </c>
      <c r="O58" s="2">
        <f>(ipc!$M$4/ipc!Y$4)*AllNom!O58</f>
        <v>1527036.5233333332</v>
      </c>
      <c r="P58" s="2">
        <f>(ipc!$M$4/ipc!Z$4)*AllNom!P58</f>
        <v>663671.23777777783</v>
      </c>
      <c r="Q58" s="2">
        <f>(ipc!$M$4/ipc!AA$4)*AllNom!Q58</f>
        <v>322249.35258620686</v>
      </c>
      <c r="R58" s="1">
        <f t="shared" si="0"/>
        <v>838804.63678468752</v>
      </c>
      <c r="S58" s="2"/>
      <c r="T58" s="2"/>
      <c r="U58" s="2"/>
      <c r="V58" s="2"/>
      <c r="W58" s="2"/>
    </row>
    <row r="59" spans="1:23" x14ac:dyDescent="0.2">
      <c r="A59" t="s">
        <v>102</v>
      </c>
      <c r="B59" s="2">
        <f>(ipc!$M$4/ipc!L$4)*AllNom!B59</f>
        <v>0</v>
      </c>
      <c r="C59" s="2">
        <f>(ipc!$M$4/ipc!M$4)*AllNom!C59</f>
        <v>0</v>
      </c>
      <c r="D59" s="2">
        <f>(ipc!$M$4/ipc!N$4)*AllNom!D59</f>
        <v>0</v>
      </c>
      <c r="E59" s="2">
        <f>(ipc!$M$4/ipc!O$4)*AllNom!E59</f>
        <v>0</v>
      </c>
      <c r="F59" s="2">
        <f>(ipc!$M$4/ipc!P$4)*AllNom!F59</f>
        <v>0</v>
      </c>
      <c r="G59" s="2">
        <f>(ipc!$M$4/ipc!Q$4)*AllNom!G59</f>
        <v>0</v>
      </c>
      <c r="H59" s="2">
        <f>(ipc!$M$4/ipc!R$4)*AllNom!H59</f>
        <v>0</v>
      </c>
      <c r="I59" s="2">
        <f>(ipc!$M$4/ipc!S$4)*AllNom!I59</f>
        <v>0</v>
      </c>
      <c r="J59" s="2">
        <f>(ipc!$M$4/ipc!T$4)*AllNom!J59</f>
        <v>0</v>
      </c>
      <c r="K59" s="2">
        <f>(ipc!$M$4/ipc!U$4)*AllNom!K59</f>
        <v>0</v>
      </c>
      <c r="L59" s="2">
        <f>(ipc!$M$4/ipc!V$4)*AllNom!L59</f>
        <v>0</v>
      </c>
      <c r="M59" s="2">
        <f>(ipc!$M$4/ipc!W$4)*AllNom!M59</f>
        <v>0</v>
      </c>
      <c r="N59" s="2">
        <f>(ipc!$M$4/ipc!X$4)*AllNom!N59</f>
        <v>0</v>
      </c>
      <c r="O59" s="2">
        <f>(ipc!$M$4/ipc!Y$4)*AllNom!O59</f>
        <v>901716.56666666665</v>
      </c>
      <c r="P59" s="2">
        <f>(ipc!$M$4/ipc!Z$4)*AllNom!P59</f>
        <v>660893.24444444443</v>
      </c>
      <c r="Q59" s="2">
        <f>(ipc!$M$4/ipc!AA$4)*AllNom!Q59</f>
        <v>348673.65517241374</v>
      </c>
      <c r="R59" s="1">
        <f t="shared" si="0"/>
        <v>637094.48876117496</v>
      </c>
      <c r="S59" s="2"/>
      <c r="T59" s="2"/>
      <c r="U59" s="2"/>
      <c r="V59" s="2"/>
      <c r="W59" s="2"/>
    </row>
    <row r="60" spans="1:23" x14ac:dyDescent="0.2">
      <c r="A60" t="s">
        <v>103</v>
      </c>
      <c r="B60" s="2">
        <f>(ipc!$M$4/ipc!L$4)*AllNom!B60</f>
        <v>21643.166666666668</v>
      </c>
      <c r="C60" s="2">
        <f>(ipc!$M$4/ipc!M$4)*AllNom!C60</f>
        <v>23482.1</v>
      </c>
      <c r="D60" s="2">
        <f>(ipc!$M$4/ipc!N$4)*AllNom!D60</f>
        <v>70170.421052631587</v>
      </c>
      <c r="E60" s="2">
        <f>(ipc!$M$4/ipc!O$4)*AllNom!E60</f>
        <v>41058.116666666669</v>
      </c>
      <c r="F60" s="2">
        <f>(ipc!$M$4/ipc!P$4)*AllNom!F60</f>
        <v>0</v>
      </c>
      <c r="G60" s="2">
        <f>(ipc!$M$4/ipc!Q$4)*AllNom!G60</f>
        <v>0</v>
      </c>
      <c r="H60" s="2">
        <f>(ipc!$M$4/ipc!R$4)*AllNom!H60</f>
        <v>0</v>
      </c>
      <c r="I60" s="2">
        <f>(ipc!$M$4/ipc!S$4)*AllNom!I60</f>
        <v>0</v>
      </c>
      <c r="J60" s="2">
        <f>(ipc!$M$4/ipc!T$4)*AllNom!J60</f>
        <v>0</v>
      </c>
      <c r="K60" s="2">
        <f>(ipc!$M$4/ipc!U$4)*AllNom!K60</f>
        <v>0</v>
      </c>
      <c r="L60" s="2">
        <f>(ipc!$M$4/ipc!V$4)*AllNom!L60</f>
        <v>0</v>
      </c>
      <c r="M60" s="2">
        <f>(ipc!$M$4/ipc!W$4)*AllNom!M60</f>
        <v>87666.703846153832</v>
      </c>
      <c r="N60" s="2">
        <f>(ipc!$M$4/ipc!X$4)*AllNom!N60</f>
        <v>77307.403333333335</v>
      </c>
      <c r="O60" s="2">
        <f>(ipc!$M$4/ipc!Y$4)*AllNom!O60</f>
        <v>89203.689999999988</v>
      </c>
      <c r="P60" s="2">
        <f>(ipc!$M$4/ipc!Z$4)*AllNom!P60</f>
        <v>53956.213333333326</v>
      </c>
      <c r="Q60" s="2">
        <f>(ipc!$M$4/ipc!AA$4)*AllNom!Q60</f>
        <v>32035.62844827586</v>
      </c>
      <c r="R60" s="1">
        <f t="shared" si="0"/>
        <v>55169.271483006807</v>
      </c>
      <c r="S60" s="2"/>
      <c r="T60" s="2"/>
      <c r="U60" s="2"/>
      <c r="V60" s="2"/>
      <c r="W60" s="2"/>
    </row>
    <row r="61" spans="1:23" x14ac:dyDescent="0.2">
      <c r="A61" t="s">
        <v>104</v>
      </c>
      <c r="B61" s="2">
        <f>(ipc!$M$4/ipc!L$4)*AllNom!B61</f>
        <v>0</v>
      </c>
      <c r="C61" s="2">
        <f>(ipc!$M$4/ipc!M$4)*AllNom!C61</f>
        <v>0</v>
      </c>
      <c r="D61" s="2">
        <f>(ipc!$M$4/ipc!N$4)*AllNom!D61</f>
        <v>0</v>
      </c>
      <c r="E61" s="2">
        <f>(ipc!$M$4/ipc!O$4)*AllNom!E61</f>
        <v>0</v>
      </c>
      <c r="F61" s="2">
        <f>(ipc!$M$4/ipc!P$4)*AllNom!F61</f>
        <v>0</v>
      </c>
      <c r="G61" s="2">
        <f>(ipc!$M$4/ipc!Q$4)*AllNom!G61</f>
        <v>0</v>
      </c>
      <c r="H61" s="2">
        <f>(ipc!$M$4/ipc!R$4)*AllNom!H61</f>
        <v>0</v>
      </c>
      <c r="I61" s="2">
        <f>(ipc!$M$4/ipc!S$4)*AllNom!I61</f>
        <v>0</v>
      </c>
      <c r="J61" s="2">
        <f>(ipc!$M$4/ipc!T$4)*AllNom!J61</f>
        <v>71000</v>
      </c>
      <c r="K61" s="2">
        <f>(ipc!$M$4/ipc!U$4)*AllNom!K61</f>
        <v>0</v>
      </c>
      <c r="L61" s="2">
        <f>(ipc!$M$4/ipc!V$4)*AllNom!L61</f>
        <v>0</v>
      </c>
      <c r="M61" s="2">
        <f>(ipc!$M$4/ipc!W$4)*AllNom!M61</f>
        <v>0</v>
      </c>
      <c r="N61" s="2">
        <f>(ipc!$M$4/ipc!X$4)*AllNom!N61</f>
        <v>0</v>
      </c>
      <c r="O61" s="2">
        <f>(ipc!$M$4/ipc!Y$4)*AllNom!O61</f>
        <v>0</v>
      </c>
      <c r="P61" s="2">
        <f>(ipc!$M$4/ipc!Z$4)*AllNom!P61</f>
        <v>0</v>
      </c>
      <c r="Q61" s="2">
        <f>(ipc!$M$4/ipc!AA$4)*AllNom!Q61</f>
        <v>0</v>
      </c>
      <c r="R61" s="1">
        <f t="shared" si="0"/>
        <v>71000</v>
      </c>
      <c r="S61" s="2"/>
      <c r="T61" s="2"/>
      <c r="U61" s="2"/>
      <c r="V61" s="2"/>
      <c r="W61" s="2"/>
    </row>
    <row r="62" spans="1:23" x14ac:dyDescent="0.2">
      <c r="A62" t="s">
        <v>105</v>
      </c>
      <c r="B62" s="2">
        <f>(ipc!$M$4/ipc!L$4)*AllNom!B62</f>
        <v>0</v>
      </c>
      <c r="C62" s="2">
        <f>(ipc!$M$4/ipc!M$4)*AllNom!C62</f>
        <v>0</v>
      </c>
      <c r="D62" s="2">
        <f>(ipc!$M$4/ipc!N$4)*AllNom!D62</f>
        <v>0</v>
      </c>
      <c r="E62" s="2">
        <f>(ipc!$M$4/ipc!O$4)*AllNom!E62</f>
        <v>0</v>
      </c>
      <c r="F62" s="2">
        <f>(ipc!$M$4/ipc!P$4)*AllNom!F62</f>
        <v>0</v>
      </c>
      <c r="G62" s="2">
        <f>(ipc!$M$4/ipc!Q$4)*AllNom!G62</f>
        <v>0</v>
      </c>
      <c r="H62" s="2">
        <f>(ipc!$M$4/ipc!R$4)*AllNom!H62</f>
        <v>0</v>
      </c>
      <c r="I62" s="2">
        <f>(ipc!$M$4/ipc!S$4)*AllNom!I62</f>
        <v>0</v>
      </c>
      <c r="J62" s="2">
        <f>(ipc!$M$4/ipc!T$4)*AllNom!J62</f>
        <v>2478545.4545454546</v>
      </c>
      <c r="K62" s="2">
        <f>(ipc!$M$4/ipc!U$4)*AllNom!K62</f>
        <v>3655185.1851851847</v>
      </c>
      <c r="L62" s="2">
        <f>(ipc!$M$4/ipc!V$4)*AllNom!L62</f>
        <v>3550000</v>
      </c>
      <c r="M62" s="2">
        <f>(ipc!$M$4/ipc!W$4)*AllNom!M62</f>
        <v>2800722.8</v>
      </c>
      <c r="N62" s="2">
        <f>(ipc!$M$4/ipc!X$4)*AllNom!N62</f>
        <v>2281874.2066666665</v>
      </c>
      <c r="O62" s="2">
        <f>(ipc!$M$4/ipc!Y$4)*AllNom!O62</f>
        <v>3015407.3933333335</v>
      </c>
      <c r="P62" s="2">
        <f>(ipc!$M$4/ipc!Z$4)*AllNom!P62</f>
        <v>1959519.2177777777</v>
      </c>
      <c r="Q62" s="2">
        <f>(ipc!$M$4/ipc!AA$4)*AllNom!Q62</f>
        <v>791402.11206896545</v>
      </c>
      <c r="R62" s="1">
        <f t="shared" si="0"/>
        <v>2566582.0461971732</v>
      </c>
      <c r="S62" s="2"/>
      <c r="T62" s="2"/>
      <c r="U62" s="2"/>
      <c r="V62" s="2"/>
      <c r="W62" s="2"/>
    </row>
    <row r="63" spans="1:23" x14ac:dyDescent="0.2">
      <c r="A63" t="s">
        <v>106</v>
      </c>
      <c r="B63" s="2">
        <f>(ipc!$M$4/ipc!L$4)*AllNom!B63</f>
        <v>0</v>
      </c>
      <c r="C63" s="2">
        <f>(ipc!$M$4/ipc!M$4)*AllNom!C63</f>
        <v>0</v>
      </c>
      <c r="D63" s="2">
        <f>(ipc!$M$4/ipc!N$4)*AllNom!D63</f>
        <v>0</v>
      </c>
      <c r="E63" s="2">
        <f>(ipc!$M$4/ipc!O$4)*AllNom!E63</f>
        <v>0</v>
      </c>
      <c r="F63" s="2">
        <f>(ipc!$M$4/ipc!P$4)*AllNom!F63</f>
        <v>0</v>
      </c>
      <c r="G63" s="2">
        <f>(ipc!$M$4/ipc!Q$4)*AllNom!G63</f>
        <v>0</v>
      </c>
      <c r="H63" s="2">
        <f>(ipc!$M$4/ipc!R$4)*AllNom!H63</f>
        <v>2501566.6666666665</v>
      </c>
      <c r="I63" s="2">
        <f>(ipc!$M$4/ipc!S$4)*AllNom!I63</f>
        <v>1488170.3413043476</v>
      </c>
      <c r="J63" s="2">
        <f>(ipc!$M$4/ipc!T$4)*AllNom!J63</f>
        <v>1788043.5068181818</v>
      </c>
      <c r="K63" s="2">
        <f>(ipc!$M$4/ipc!U$4)*AllNom!K63</f>
        <v>3710188.3592592585</v>
      </c>
      <c r="L63" s="2">
        <f>(ipc!$M$4/ipc!V$4)*AllNom!L63</f>
        <v>5732467.4565217393</v>
      </c>
      <c r="M63" s="2">
        <f>(ipc!$M$4/ipc!W$4)*AllNom!M63</f>
        <v>4884755.4884615373</v>
      </c>
      <c r="N63" s="2">
        <f>(ipc!$M$4/ipc!X$4)*AllNom!N63</f>
        <v>3780310.2733333334</v>
      </c>
      <c r="O63" s="2">
        <f>(ipc!$M$4/ipc!Y$4)*AllNom!O63</f>
        <v>3869238.4833333334</v>
      </c>
      <c r="P63" s="2">
        <f>(ipc!$M$4/ipc!Z$4)*AllNom!P63</f>
        <v>2273066.7355555557</v>
      </c>
      <c r="Q63" s="2">
        <f>(ipc!$M$4/ipc!AA$4)*AllNom!Q63</f>
        <v>847295.88275862054</v>
      </c>
      <c r="R63" s="1">
        <f t="shared" si="0"/>
        <v>3087510.3194012577</v>
      </c>
      <c r="S63" s="2"/>
      <c r="T63" s="2"/>
      <c r="U63" s="2"/>
      <c r="V63" s="2"/>
      <c r="W63" s="2"/>
    </row>
    <row r="64" spans="1:23" x14ac:dyDescent="0.2">
      <c r="A64" t="s">
        <v>107</v>
      </c>
      <c r="B64" s="2">
        <f>(ipc!$M$4/ipc!L$4)*AllNom!B64</f>
        <v>265489.93589743588</v>
      </c>
      <c r="C64" s="2">
        <f>(ipc!$M$4/ipc!M$4)*AllNom!C64</f>
        <v>0</v>
      </c>
      <c r="D64" s="2">
        <f>(ipc!$M$4/ipc!N$4)*AllNom!D64</f>
        <v>0</v>
      </c>
      <c r="E64" s="2">
        <f>(ipc!$M$4/ipc!O$4)*AllNom!E64</f>
        <v>0</v>
      </c>
      <c r="F64" s="2">
        <f>(ipc!$M$4/ipc!P$4)*AllNom!F64</f>
        <v>0</v>
      </c>
      <c r="G64" s="2">
        <f>(ipc!$M$4/ipc!Q$4)*AllNom!G64</f>
        <v>0</v>
      </c>
      <c r="H64" s="2">
        <f>(ipc!$M$4/ipc!R$4)*AllNom!H64</f>
        <v>1790383.3333333333</v>
      </c>
      <c r="I64" s="2">
        <f>(ipc!$M$4/ipc!S$4)*AllNom!I64</f>
        <v>1242371.4282608696</v>
      </c>
      <c r="J64" s="2">
        <f>(ipc!$M$4/ipc!T$4)*AllNom!J64</f>
        <v>1657742.3704545454</v>
      </c>
      <c r="K64" s="2">
        <f>(ipc!$M$4/ipc!U$4)*AllNom!K64</f>
        <v>3898206.8777777771</v>
      </c>
      <c r="L64" s="2">
        <f>(ipc!$M$4/ipc!V$4)*AllNom!L64</f>
        <v>4821011.4391304348</v>
      </c>
      <c r="M64" s="2">
        <f>(ipc!$M$4/ipc!W$4)*AllNom!M64</f>
        <v>3895481.0846153838</v>
      </c>
      <c r="N64" s="2">
        <f>(ipc!$M$4/ipc!X$4)*AllNom!N64</f>
        <v>2744928.3966666665</v>
      </c>
      <c r="O64" s="2">
        <f>(ipc!$M$4/ipc!Y$4)*AllNom!O64</f>
        <v>3556145.9966666666</v>
      </c>
      <c r="P64" s="2">
        <f>(ipc!$M$4/ipc!Z$4)*AllNom!P64</f>
        <v>2247501.3711111108</v>
      </c>
      <c r="Q64" s="2">
        <f>(ipc!$M$4/ipc!AA$4)*AllNom!Q64</f>
        <v>837766.27499999991</v>
      </c>
      <c r="R64" s="1">
        <f t="shared" si="0"/>
        <v>2450638.9553558384</v>
      </c>
      <c r="S64" s="2"/>
      <c r="T64" s="2"/>
      <c r="U64" s="2"/>
      <c r="V64" s="2"/>
      <c r="W64" s="2"/>
    </row>
    <row r="65" spans="1:23" x14ac:dyDescent="0.2">
      <c r="A65" t="s">
        <v>108</v>
      </c>
      <c r="B65" s="2">
        <f>(ipc!$M$4/ipc!L$4)*AllNom!B65</f>
        <v>164536.31025641027</v>
      </c>
      <c r="C65" s="2">
        <f>(ipc!$M$4/ipc!M$4)*AllNom!C65</f>
        <v>233166.6</v>
      </c>
      <c r="D65" s="2">
        <f>(ipc!$M$4/ipc!N$4)*AllNom!D65</f>
        <v>842373.52105263155</v>
      </c>
      <c r="E65" s="2">
        <f>(ipc!$M$4/ipc!O$4)*AllNom!E65</f>
        <v>289061.59000000003</v>
      </c>
      <c r="F65" s="2">
        <f>(ipc!$M$4/ipc!P$4)*AllNom!F65</f>
        <v>200594.52499999999</v>
      </c>
      <c r="G65" s="2">
        <f>(ipc!$M$4/ipc!Q$4)*AllNom!G65</f>
        <v>1349497</v>
      </c>
      <c r="H65" s="2">
        <f>(ipc!$M$4/ipc!R$4)*AllNom!H65</f>
        <v>658523.10666666669</v>
      </c>
      <c r="I65" s="2">
        <f>(ipc!$M$4/ipc!S$4)*AllNom!I65</f>
        <v>387388.65652173915</v>
      </c>
      <c r="J65" s="2">
        <f>(ipc!$M$4/ipc!T$4)*AllNom!J65</f>
        <v>542025.77954545454</v>
      </c>
      <c r="K65" s="2">
        <f>(ipc!$M$4/ipc!U$4)*AllNom!K65</f>
        <v>656646.91851851845</v>
      </c>
      <c r="L65" s="2">
        <f>(ipc!$M$4/ipc!V$4)*AllNom!L65</f>
        <v>570770.54347826086</v>
      </c>
      <c r="M65" s="2">
        <f>(ipc!$M$4/ipc!W$4)*AllNom!M65</f>
        <v>924021.85384615371</v>
      </c>
      <c r="N65" s="2">
        <f>(ipc!$M$4/ipc!X$4)*AllNom!N65</f>
        <v>616512.64333333331</v>
      </c>
      <c r="O65" s="2">
        <f>(ipc!$M$4/ipc!Y$4)*AllNom!O65</f>
        <v>718295.16666666663</v>
      </c>
      <c r="P65" s="2">
        <f>(ipc!$M$4/ipc!Z$4)*AllNom!P65</f>
        <v>520059.22222222219</v>
      </c>
      <c r="Q65" s="2">
        <f>(ipc!$M$4/ipc!AA$4)*AllNom!Q65</f>
        <v>182797.82413793099</v>
      </c>
      <c r="R65" s="1">
        <f t="shared" si="0"/>
        <v>553516.95382787427</v>
      </c>
      <c r="S65" s="2"/>
      <c r="T65" s="2"/>
      <c r="U65" s="2"/>
      <c r="V65" s="2"/>
      <c r="W65" s="2"/>
    </row>
    <row r="66" spans="1:23" x14ac:dyDescent="0.2">
      <c r="A66" t="s">
        <v>109</v>
      </c>
      <c r="B66" s="2">
        <f>(ipc!$M$4/ipc!L$4)*AllNom!B66</f>
        <v>526842.75641025638</v>
      </c>
      <c r="C66" s="2">
        <f>(ipc!$M$4/ipc!M$4)*AllNom!C66</f>
        <v>939878.7</v>
      </c>
      <c r="D66" s="2">
        <f>(ipc!$M$4/ipc!N$4)*AllNom!D66</f>
        <v>1575580.4315789475</v>
      </c>
      <c r="E66" s="2">
        <f>(ipc!$M$4/ipc!O$4)*AllNom!E66</f>
        <v>866947.8666666667</v>
      </c>
      <c r="F66" s="2">
        <f>(ipc!$M$4/ipc!P$4)*AllNom!F66</f>
        <v>725316.47499999998</v>
      </c>
      <c r="G66" s="2">
        <f>(ipc!$M$4/ipc!Q$4)*AllNom!G66</f>
        <v>2549568.8200000003</v>
      </c>
      <c r="H66" s="2">
        <f>(ipc!$M$4/ipc!R$4)*AllNom!H66</f>
        <v>3653985.4166666665</v>
      </c>
      <c r="I66" s="2">
        <f>(ipc!$M$4/ipc!S$4)*AllNom!I66</f>
        <v>2222222.8260869565</v>
      </c>
      <c r="J66" s="2">
        <f>(ipc!$M$4/ipc!T$4)*AllNom!J66</f>
        <v>2006052.5568181816</v>
      </c>
      <c r="K66" s="2">
        <f>(ipc!$M$4/ipc!U$4)*AllNom!K66</f>
        <v>3545945.9</v>
      </c>
      <c r="L66" s="2">
        <f>(ipc!$M$4/ipc!V$4)*AllNom!L66</f>
        <v>4574975.4478260875</v>
      </c>
      <c r="M66" s="2">
        <f>(ipc!$M$4/ipc!W$4)*AllNom!M66</f>
        <v>3884742.6076923073</v>
      </c>
      <c r="N66" s="2">
        <f>(ipc!$M$4/ipc!X$4)*AllNom!N66</f>
        <v>3200679.7633333332</v>
      </c>
      <c r="O66" s="2">
        <f>(ipc!$M$4/ipc!Y$4)*AllNom!O66</f>
        <v>4346813.5933333337</v>
      </c>
      <c r="P66" s="2">
        <f>(ipc!$M$4/ipc!Z$4)*AllNom!P66</f>
        <v>2884504.0622222223</v>
      </c>
      <c r="Q66" s="2">
        <f>(ipc!$M$4/ipc!AA$4)*AllNom!Q66</f>
        <v>1025613.6068965516</v>
      </c>
      <c r="R66" s="1">
        <f t="shared" si="0"/>
        <v>2408104.4269082192</v>
      </c>
      <c r="S66" s="2"/>
      <c r="T66" s="2"/>
      <c r="U66" s="2"/>
      <c r="V66" s="2"/>
      <c r="W66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454F-5263-45AF-AE66-3AA9700CC301}">
  <dimension ref="A2:B22"/>
  <sheetViews>
    <sheetView workbookViewId="0">
      <selection activeCell="B22" sqref="B22"/>
    </sheetView>
  </sheetViews>
  <sheetFormatPr baseColWidth="10" defaultRowHeight="12.75" x14ac:dyDescent="0.2"/>
  <sheetData>
    <row r="2" spans="1:2" x14ac:dyDescent="0.2">
      <c r="A2" t="s">
        <v>6</v>
      </c>
      <c r="B2">
        <v>2010</v>
      </c>
    </row>
    <row r="3" spans="1:2" x14ac:dyDescent="0.2">
      <c r="A3" t="s">
        <v>19</v>
      </c>
      <c r="B3" s="2">
        <v>319757.96666666667</v>
      </c>
    </row>
    <row r="4" spans="1:2" x14ac:dyDescent="0.2">
      <c r="A4" t="s">
        <v>18</v>
      </c>
      <c r="B4" s="2">
        <v>266436.96666666667</v>
      </c>
    </row>
    <row r="5" spans="1:2" x14ac:dyDescent="0.2">
      <c r="A5" t="s">
        <v>17</v>
      </c>
      <c r="B5" s="2">
        <v>313673.26666666666</v>
      </c>
    </row>
    <row r="6" spans="1:2" x14ac:dyDescent="0.2">
      <c r="A6" t="s">
        <v>16</v>
      </c>
      <c r="B6" s="2">
        <v>297987</v>
      </c>
    </row>
    <row r="7" spans="1:2" x14ac:dyDescent="0.2">
      <c r="A7" t="s">
        <v>20</v>
      </c>
      <c r="B7" s="2">
        <v>289062.3</v>
      </c>
    </row>
    <row r="8" spans="1:2" x14ac:dyDescent="0.2">
      <c r="A8" t="s">
        <v>21</v>
      </c>
      <c r="B8" s="2">
        <v>866947.8666666667</v>
      </c>
    </row>
    <row r="9" spans="1:2" x14ac:dyDescent="0.2">
      <c r="A9" t="s">
        <v>22</v>
      </c>
      <c r="B9" s="2">
        <v>41059.300000000003</v>
      </c>
    </row>
    <row r="10" spans="1:2" x14ac:dyDescent="0.2">
      <c r="A10" s="10" t="s">
        <v>23</v>
      </c>
      <c r="B10" s="2">
        <v>268122.03333333333</v>
      </c>
    </row>
    <row r="11" spans="1:2" x14ac:dyDescent="0.2">
      <c r="A11" s="10" t="s">
        <v>24</v>
      </c>
      <c r="B11" s="2">
        <v>268122.03333333333</v>
      </c>
    </row>
    <row r="12" spans="1:2" x14ac:dyDescent="0.2">
      <c r="A12" t="s">
        <v>25</v>
      </c>
      <c r="B12" s="2">
        <v>1632860.3666666667</v>
      </c>
    </row>
    <row r="13" spans="1:2" x14ac:dyDescent="0.2">
      <c r="A13" t="s">
        <v>37</v>
      </c>
      <c r="B13" s="2">
        <v>805589.66666666663</v>
      </c>
    </row>
    <row r="14" spans="1:2" x14ac:dyDescent="0.2">
      <c r="A14" t="s">
        <v>26</v>
      </c>
      <c r="B14" s="2">
        <v>551677.1</v>
      </c>
    </row>
    <row r="15" spans="1:2" x14ac:dyDescent="0.2">
      <c r="A15" s="10" t="s">
        <v>38</v>
      </c>
      <c r="B15" s="2">
        <v>645600.6333333333</v>
      </c>
    </row>
    <row r="16" spans="1:2" x14ac:dyDescent="0.2">
      <c r="A16" t="s">
        <v>27</v>
      </c>
      <c r="B16" s="2">
        <v>1647164.5</v>
      </c>
    </row>
    <row r="17" spans="1:2" x14ac:dyDescent="0.2">
      <c r="A17" s="10" t="s">
        <v>28</v>
      </c>
      <c r="B17" s="2">
        <v>382311.33333333331</v>
      </c>
    </row>
    <row r="18" spans="1:2" x14ac:dyDescent="0.2">
      <c r="A18" s="10" t="s">
        <v>33</v>
      </c>
      <c r="B18" s="2">
        <v>382311.33333333331</v>
      </c>
    </row>
    <row r="19" spans="1:2" x14ac:dyDescent="0.2">
      <c r="A19" s="10" t="s">
        <v>29</v>
      </c>
      <c r="B19" s="2">
        <v>301766.56666666665</v>
      </c>
    </row>
    <row r="20" spans="1:2" x14ac:dyDescent="0.2">
      <c r="A20" s="10" t="s">
        <v>30</v>
      </c>
      <c r="B20" s="2">
        <v>301766.56666666665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3C64-808B-40D4-B376-096C1D3683E9}">
  <dimension ref="A2:B22"/>
  <sheetViews>
    <sheetView workbookViewId="0">
      <selection activeCell="B22" sqref="B22"/>
    </sheetView>
  </sheetViews>
  <sheetFormatPr baseColWidth="10" defaultRowHeight="12.75" x14ac:dyDescent="0.2"/>
  <cols>
    <col min="1" max="1" width="23" bestFit="1" customWidth="1"/>
  </cols>
  <sheetData>
    <row r="2" spans="1:2" x14ac:dyDescent="0.2">
      <c r="A2" t="s">
        <v>6</v>
      </c>
      <c r="B2">
        <v>2011</v>
      </c>
    </row>
    <row r="3" spans="1:2" x14ac:dyDescent="0.2">
      <c r="A3" t="s">
        <v>19</v>
      </c>
      <c r="B3" s="2">
        <v>254881.93181818179</v>
      </c>
    </row>
    <row r="4" spans="1:2" x14ac:dyDescent="0.2">
      <c r="A4" t="s">
        <v>18</v>
      </c>
      <c r="B4" s="2">
        <v>228232.72727272726</v>
      </c>
    </row>
    <row r="5" spans="1:2" x14ac:dyDescent="0.2">
      <c r="A5" t="s">
        <v>17</v>
      </c>
      <c r="B5" s="2">
        <v>196651.44318181818</v>
      </c>
    </row>
    <row r="6" spans="1:2" x14ac:dyDescent="0.2">
      <c r="A6" t="s">
        <v>16</v>
      </c>
      <c r="B6" s="2">
        <v>212498.96590909088</v>
      </c>
    </row>
    <row r="7" spans="1:2" x14ac:dyDescent="0.2">
      <c r="A7" t="s">
        <v>20</v>
      </c>
      <c r="B7" s="2">
        <v>200594.36363636362</v>
      </c>
    </row>
    <row r="8" spans="1:2" x14ac:dyDescent="0.2">
      <c r="A8" t="s">
        <v>21</v>
      </c>
      <c r="B8" s="2">
        <v>725316.63636363635</v>
      </c>
    </row>
    <row r="9" spans="1:2" x14ac:dyDescent="0.2">
      <c r="A9" t="s">
        <v>22</v>
      </c>
      <c r="B9" s="2">
        <v>29147.920454545452</v>
      </c>
    </row>
    <row r="10" spans="1:2" x14ac:dyDescent="0.2">
      <c r="A10" s="10" t="s">
        <v>23</v>
      </c>
      <c r="B10" s="2">
        <v>255354.72727272726</v>
      </c>
    </row>
    <row r="11" spans="1:2" x14ac:dyDescent="0.2">
      <c r="A11" s="10" t="s">
        <v>24</v>
      </c>
      <c r="B11" s="2">
        <v>255354.72727272726</v>
      </c>
    </row>
    <row r="12" spans="1:2" x14ac:dyDescent="0.2">
      <c r="A12" t="s">
        <v>25</v>
      </c>
      <c r="B12" s="2">
        <v>894398.29545454541</v>
      </c>
    </row>
    <row r="13" spans="1:2" x14ac:dyDescent="0.2">
      <c r="A13" t="s">
        <v>37</v>
      </c>
      <c r="B13" s="2">
        <v>608348.97727272718</v>
      </c>
    </row>
    <row r="14" spans="1:2" x14ac:dyDescent="0.2">
      <c r="A14" t="s">
        <v>26</v>
      </c>
      <c r="B14" s="2">
        <v>213834.25</v>
      </c>
    </row>
    <row r="15" spans="1:2" x14ac:dyDescent="0.2">
      <c r="A15" s="10" t="s">
        <v>38</v>
      </c>
      <c r="B15" s="2">
        <v>427616.86363636359</v>
      </c>
    </row>
    <row r="16" spans="1:2" x14ac:dyDescent="0.2">
      <c r="A16" t="s">
        <v>27</v>
      </c>
      <c r="B16" s="2">
        <v>1799745.1136363635</v>
      </c>
    </row>
    <row r="17" spans="1:2" x14ac:dyDescent="0.2">
      <c r="A17" s="10" t="s">
        <v>28</v>
      </c>
      <c r="B17" s="2">
        <v>379829.02272727271</v>
      </c>
    </row>
    <row r="18" spans="1:2" x14ac:dyDescent="0.2">
      <c r="A18" s="10" t="s">
        <v>33</v>
      </c>
      <c r="B18" s="2">
        <v>379829.02272727271</v>
      </c>
    </row>
    <row r="19" spans="1:2" x14ac:dyDescent="0.2">
      <c r="A19" s="10" t="s">
        <v>29</v>
      </c>
      <c r="B19" s="2">
        <v>274219.75</v>
      </c>
    </row>
    <row r="20" spans="1:2" x14ac:dyDescent="0.2">
      <c r="A20" s="10" t="s">
        <v>30</v>
      </c>
      <c r="B20" s="2">
        <v>274219.75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D88-1926-4B86-92EA-284701668A66}">
  <dimension ref="A2:B22"/>
  <sheetViews>
    <sheetView workbookViewId="0">
      <selection activeCell="H33" sqref="H33"/>
    </sheetView>
  </sheetViews>
  <sheetFormatPr baseColWidth="10" defaultRowHeight="12.75" x14ac:dyDescent="0.2"/>
  <cols>
    <col min="1" max="1" width="23" bestFit="1" customWidth="1"/>
  </cols>
  <sheetData>
    <row r="2" spans="1:2" x14ac:dyDescent="0.2">
      <c r="A2" t="s">
        <v>6</v>
      </c>
      <c r="B2">
        <v>2012</v>
      </c>
    </row>
    <row r="3" spans="1:2" x14ac:dyDescent="0.2">
      <c r="A3" t="s">
        <v>19</v>
      </c>
      <c r="B3" s="2">
        <v>385818.73333333334</v>
      </c>
    </row>
    <row r="4" spans="1:2" x14ac:dyDescent="0.2">
      <c r="A4" t="s">
        <v>18</v>
      </c>
      <c r="B4" s="2">
        <v>155314.86666666667</v>
      </c>
    </row>
    <row r="5" spans="1:2" x14ac:dyDescent="0.2">
      <c r="A5" t="s">
        <v>17</v>
      </c>
      <c r="B5" s="2">
        <v>602095.3833333333</v>
      </c>
    </row>
    <row r="6" spans="1:2" x14ac:dyDescent="0.2">
      <c r="A6" t="s">
        <v>16</v>
      </c>
      <c r="B6" s="2">
        <v>84101.866666666669</v>
      </c>
    </row>
    <row r="7" spans="1:2" x14ac:dyDescent="0.2">
      <c r="A7" t="s">
        <v>20</v>
      </c>
      <c r="B7" s="2">
        <v>1349497</v>
      </c>
    </row>
    <row r="8" spans="1:2" x14ac:dyDescent="0.2">
      <c r="A8" t="s">
        <v>21</v>
      </c>
      <c r="B8" s="2">
        <v>2549567.4</v>
      </c>
    </row>
    <row r="9" spans="1:2" x14ac:dyDescent="0.2">
      <c r="A9" t="s">
        <v>22</v>
      </c>
      <c r="B9" s="2">
        <v>83809.583333333328</v>
      </c>
    </row>
    <row r="10" spans="1:2" x14ac:dyDescent="0.2">
      <c r="A10" s="10" t="s">
        <v>23</v>
      </c>
      <c r="B10" s="2">
        <v>1121809.4666666668</v>
      </c>
    </row>
    <row r="11" spans="1:2" x14ac:dyDescent="0.2">
      <c r="A11" s="10" t="s">
        <v>24</v>
      </c>
      <c r="B11" s="2">
        <v>1121809.4666666668</v>
      </c>
    </row>
    <row r="12" spans="1:2" x14ac:dyDescent="0.2">
      <c r="A12" t="s">
        <v>25</v>
      </c>
      <c r="B12" s="2">
        <v>4829244.8666666672</v>
      </c>
    </row>
    <row r="13" spans="1:2" x14ac:dyDescent="0.2">
      <c r="A13" t="s">
        <v>37</v>
      </c>
      <c r="B13" s="2">
        <v>2727143.1333333333</v>
      </c>
    </row>
    <row r="14" spans="1:2" x14ac:dyDescent="0.2">
      <c r="A14" t="s">
        <v>26</v>
      </c>
      <c r="B14" s="2">
        <v>1377878.0666666667</v>
      </c>
    </row>
    <row r="15" spans="1:2" x14ac:dyDescent="0.2">
      <c r="A15" s="10" t="s">
        <v>38</v>
      </c>
      <c r="B15" s="2">
        <v>1941386.1333333333</v>
      </c>
    </row>
    <row r="16" spans="1:2" x14ac:dyDescent="0.2">
      <c r="A16" t="s">
        <v>27</v>
      </c>
      <c r="B16" s="2">
        <v>4092979.6</v>
      </c>
    </row>
    <row r="17" spans="1:2" x14ac:dyDescent="0.2">
      <c r="A17" s="10" t="s">
        <v>28</v>
      </c>
      <c r="B17" s="2">
        <v>1464029.4666666668</v>
      </c>
    </row>
    <row r="18" spans="1:2" x14ac:dyDescent="0.2">
      <c r="A18" s="10" t="s">
        <v>33</v>
      </c>
      <c r="B18" s="2">
        <v>1464029.4666666668</v>
      </c>
    </row>
    <row r="19" spans="1:2" x14ac:dyDescent="0.2">
      <c r="A19" s="10" t="s">
        <v>29</v>
      </c>
      <c r="B19" s="2">
        <v>994066.26666666672</v>
      </c>
    </row>
    <row r="20" spans="1:2" x14ac:dyDescent="0.2">
      <c r="A20" s="10" t="s">
        <v>30</v>
      </c>
      <c r="B20" s="2">
        <v>994066.26666666672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73EE-83E2-4C24-A395-22C0C90CEB85}">
  <dimension ref="A2:B22"/>
  <sheetViews>
    <sheetView workbookViewId="0">
      <selection activeCell="B22" sqref="B22"/>
    </sheetView>
  </sheetViews>
  <sheetFormatPr baseColWidth="10" defaultRowHeight="12.75" x14ac:dyDescent="0.2"/>
  <sheetData>
    <row r="2" spans="1:2" x14ac:dyDescent="0.2">
      <c r="A2" t="s">
        <v>6</v>
      </c>
      <c r="B2">
        <v>2013</v>
      </c>
    </row>
    <row r="3" spans="1:2" x14ac:dyDescent="0.2">
      <c r="A3" t="s">
        <v>19</v>
      </c>
      <c r="B3" s="1">
        <v>169077.03333333333</v>
      </c>
    </row>
    <row r="4" spans="1:2" x14ac:dyDescent="0.2">
      <c r="A4" t="s">
        <v>18</v>
      </c>
      <c r="B4" s="1">
        <v>100166.8</v>
      </c>
    </row>
    <row r="5" spans="1:2" x14ac:dyDescent="0.2">
      <c r="A5" t="s">
        <v>17</v>
      </c>
      <c r="B5" s="1">
        <v>294734.90416666667</v>
      </c>
    </row>
    <row r="6" spans="1:2" x14ac:dyDescent="0.2">
      <c r="A6" t="s">
        <v>16</v>
      </c>
      <c r="B6" s="1">
        <v>65012.333333333336</v>
      </c>
    </row>
    <row r="7" spans="1:2" x14ac:dyDescent="0.2">
      <c r="A7" t="s">
        <v>20</v>
      </c>
      <c r="B7" s="1">
        <v>658522.6333333333</v>
      </c>
    </row>
    <row r="8" spans="1:2" x14ac:dyDescent="0.2">
      <c r="A8" t="s">
        <v>21</v>
      </c>
      <c r="B8" s="1">
        <v>3653986.6</v>
      </c>
    </row>
    <row r="9" spans="1:2" x14ac:dyDescent="0.2">
      <c r="A9" t="s">
        <v>22</v>
      </c>
      <c r="B9" s="1">
        <v>42327.537499999999</v>
      </c>
    </row>
    <row r="10" spans="1:2" x14ac:dyDescent="0.2">
      <c r="A10" s="10" t="s">
        <v>23</v>
      </c>
      <c r="B10" s="1">
        <v>570141.83333333337</v>
      </c>
    </row>
    <row r="11" spans="1:2" x14ac:dyDescent="0.2">
      <c r="A11" s="10" t="s">
        <v>24</v>
      </c>
      <c r="B11" s="1">
        <v>570141.83333333337</v>
      </c>
    </row>
    <row r="12" spans="1:2" x14ac:dyDescent="0.2">
      <c r="A12" t="s">
        <v>25</v>
      </c>
      <c r="B12" s="1">
        <v>3831226.2666666666</v>
      </c>
    </row>
    <row r="13" spans="1:2" x14ac:dyDescent="0.2">
      <c r="A13" t="s">
        <v>37</v>
      </c>
      <c r="B13" s="1">
        <v>1824423.1</v>
      </c>
    </row>
    <row r="14" spans="1:2" x14ac:dyDescent="0.2">
      <c r="A14" t="s">
        <v>26</v>
      </c>
      <c r="B14" s="1">
        <v>655483.83333333337</v>
      </c>
    </row>
    <row r="15" spans="1:2" x14ac:dyDescent="0.2">
      <c r="A15" s="10" t="s">
        <v>38</v>
      </c>
      <c r="B15" s="1">
        <v>1345551.7666666666</v>
      </c>
    </row>
    <row r="16" spans="1:2" x14ac:dyDescent="0.2">
      <c r="A16" t="s">
        <v>27</v>
      </c>
      <c r="B16" s="1">
        <v>2557545.4333333336</v>
      </c>
    </row>
    <row r="17" spans="1:2" x14ac:dyDescent="0.2">
      <c r="A17" s="10" t="s">
        <v>28</v>
      </c>
      <c r="B17" s="1">
        <v>784578.4</v>
      </c>
    </row>
    <row r="18" spans="1:2" x14ac:dyDescent="0.2">
      <c r="A18" s="10" t="s">
        <v>33</v>
      </c>
      <c r="B18" s="1">
        <v>784578.4</v>
      </c>
    </row>
    <row r="19" spans="1:2" x14ac:dyDescent="0.2">
      <c r="A19" s="10" t="s">
        <v>29</v>
      </c>
      <c r="B19" s="1">
        <v>592542.33333333337</v>
      </c>
    </row>
    <row r="20" spans="1:2" x14ac:dyDescent="0.2">
      <c r="A20" s="10" t="s">
        <v>30</v>
      </c>
      <c r="B20" s="1">
        <v>592542.33333333337</v>
      </c>
    </row>
    <row r="21" spans="1:2" x14ac:dyDescent="0.2">
      <c r="A21" s="6" t="s">
        <v>31</v>
      </c>
      <c r="B21" s="1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AB5A-9E38-4159-8428-B4B1BF6ADD03}">
  <dimension ref="A2:B22"/>
  <sheetViews>
    <sheetView workbookViewId="0">
      <selection activeCell="B23" sqref="B23"/>
    </sheetView>
  </sheetViews>
  <sheetFormatPr baseColWidth="10" defaultRowHeight="12.75" x14ac:dyDescent="0.2"/>
  <sheetData>
    <row r="2" spans="1:2" x14ac:dyDescent="0.2">
      <c r="A2" t="s">
        <v>6</v>
      </c>
      <c r="B2">
        <v>2014</v>
      </c>
    </row>
    <row r="3" spans="1:2" x14ac:dyDescent="0.2">
      <c r="A3" t="s">
        <v>19</v>
      </c>
      <c r="B3" s="2">
        <v>122626.26086956522</v>
      </c>
    </row>
    <row r="4" spans="1:2" x14ac:dyDescent="0.2">
      <c r="A4" t="s">
        <v>18</v>
      </c>
      <c r="B4" s="2">
        <v>66844.956521739135</v>
      </c>
    </row>
    <row r="5" spans="1:2" x14ac:dyDescent="0.2">
      <c r="A5" t="s">
        <v>17</v>
      </c>
      <c r="B5" s="2">
        <v>194276.93342391303</v>
      </c>
    </row>
    <row r="6" spans="1:2" x14ac:dyDescent="0.2">
      <c r="A6" t="s">
        <v>16</v>
      </c>
      <c r="B6" s="2">
        <v>17320.91304347826</v>
      </c>
    </row>
    <row r="7" spans="1:2" x14ac:dyDescent="0.2">
      <c r="A7" t="s">
        <v>20</v>
      </c>
      <c r="B7" s="2">
        <v>387388.34782608697</v>
      </c>
    </row>
    <row r="8" spans="1:2" x14ac:dyDescent="0.2">
      <c r="A8" t="s">
        <v>21</v>
      </c>
      <c r="B8" s="2">
        <v>2222222.8260869565</v>
      </c>
    </row>
    <row r="9" spans="1:2" x14ac:dyDescent="0.2">
      <c r="A9" t="s">
        <v>22</v>
      </c>
      <c r="B9" s="2">
        <v>27467.063858695652</v>
      </c>
    </row>
    <row r="10" spans="1:2" x14ac:dyDescent="0.2">
      <c r="A10" s="10" t="s">
        <v>23</v>
      </c>
      <c r="B10" s="2">
        <v>444685.34782608697</v>
      </c>
    </row>
    <row r="11" spans="1:2" x14ac:dyDescent="0.2">
      <c r="A11" s="10" t="s">
        <v>24</v>
      </c>
      <c r="B11" s="2">
        <v>444685.34782608697</v>
      </c>
    </row>
    <row r="12" spans="1:2" x14ac:dyDescent="0.2">
      <c r="A12" t="s">
        <v>25</v>
      </c>
      <c r="B12" s="2">
        <v>1804208.7826086956</v>
      </c>
    </row>
    <row r="13" spans="1:2" x14ac:dyDescent="0.2">
      <c r="A13" t="s">
        <v>37</v>
      </c>
      <c r="B13" s="2">
        <v>1337388.4130434783</v>
      </c>
    </row>
    <row r="14" spans="1:2" x14ac:dyDescent="0.2">
      <c r="A14" t="s">
        <v>26</v>
      </c>
      <c r="B14" s="2">
        <v>545565.54347826086</v>
      </c>
    </row>
    <row r="15" spans="1:2" x14ac:dyDescent="0.2">
      <c r="A15" s="10" t="s">
        <v>38</v>
      </c>
      <c r="B15" s="2">
        <v>1191085.1956521738</v>
      </c>
    </row>
    <row r="16" spans="1:2" x14ac:dyDescent="0.2">
      <c r="A16" t="s">
        <v>27</v>
      </c>
      <c r="B16" s="2">
        <v>1806230.7391304348</v>
      </c>
    </row>
    <row r="17" spans="1:2" x14ac:dyDescent="0.2">
      <c r="A17" s="10" t="s">
        <v>28</v>
      </c>
      <c r="B17" s="2">
        <v>590045.5</v>
      </c>
    </row>
    <row r="18" spans="1:2" x14ac:dyDescent="0.2">
      <c r="A18" s="10" t="s">
        <v>33</v>
      </c>
      <c r="B18" s="2">
        <v>590045.5</v>
      </c>
    </row>
    <row r="19" spans="1:2" x14ac:dyDescent="0.2">
      <c r="A19" s="10" t="s">
        <v>29</v>
      </c>
      <c r="B19" s="2">
        <v>552109.89130434778</v>
      </c>
    </row>
    <row r="20" spans="1:2" x14ac:dyDescent="0.2">
      <c r="A20" s="10" t="s">
        <v>30</v>
      </c>
      <c r="B20" s="2">
        <v>552109.89130434778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2"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IndexDat</vt:lpstr>
      <vt:lpstr>index</vt:lpstr>
      <vt:lpstr>AllNom</vt:lpstr>
      <vt:lpstr>AllReal</vt:lpstr>
      <vt:lpstr>AllReal2010</vt:lpstr>
      <vt:lpstr>AllReal2011</vt:lpstr>
      <vt:lpstr>AllReal2012</vt:lpstr>
      <vt:lpstr>AllReal2013</vt:lpstr>
      <vt:lpstr>AllReal2014</vt:lpstr>
      <vt:lpstr>AllReal2015</vt:lpstr>
      <vt:lpstr>AllReal2016</vt:lpstr>
      <vt:lpstr>AllReal2017</vt:lpstr>
      <vt:lpstr>AllReal2018</vt:lpstr>
      <vt:lpstr>AllReal2019</vt:lpstr>
      <vt:lpstr>AllReal2020</vt:lpstr>
      <vt:lpstr>ipc</vt:lpstr>
      <vt:lpstr>AllNominal</vt:lpstr>
      <vt:lpstr>Crops(ODEPA$ton)</vt:lpstr>
      <vt:lpstr>Fruits(ODEPA$ton)</vt:lpstr>
    </vt:vector>
  </TitlesOfParts>
  <Company>E.Co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Daniel Ponce Oliva</dc:creator>
  <cp:lastModifiedBy>Francisco Fernández</cp:lastModifiedBy>
  <dcterms:created xsi:type="dcterms:W3CDTF">2012-04-15T21:01:12Z</dcterms:created>
  <dcterms:modified xsi:type="dcterms:W3CDTF">2024-05-09T21:38:29Z</dcterms:modified>
</cp:coreProperties>
</file>