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pac-my.sharepoint.com/personal/fernando_guiraud_utp_ac_pa/Documents/2021 Semestre I/Mecanismo/Laboratorios/"/>
    </mc:Choice>
  </mc:AlternateContent>
  <xr:revisionPtr revIDLastSave="0" documentId="8_{A8B825D8-5D56-4605-8950-A3B2793118F0}" xr6:coauthVersionLast="46" xr6:coauthVersionMax="46" xr10:uidLastSave="{00000000-0000-0000-0000-000000000000}"/>
  <bookViews>
    <workbookView xWindow="-120" yWindow="-120" windowWidth="20730" windowHeight="11760" xr2:uid="{A09F9E7B-778B-43AD-B90B-9196809677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" i="1" l="1"/>
  <c r="F69" i="1" s="1"/>
  <c r="C68" i="1"/>
  <c r="F68" i="1" s="1"/>
  <c r="C67" i="1"/>
  <c r="E67" i="1" s="1"/>
  <c r="C66" i="1"/>
  <c r="F66" i="1" s="1"/>
  <c r="C65" i="1"/>
  <c r="F65" i="1" s="1"/>
  <c r="C64" i="1"/>
  <c r="F64" i="1" s="1"/>
  <c r="C63" i="1"/>
  <c r="E63" i="1" s="1"/>
  <c r="C62" i="1"/>
  <c r="F62" i="1" s="1"/>
  <c r="C61" i="1"/>
  <c r="F61" i="1" s="1"/>
  <c r="C60" i="1"/>
  <c r="F60" i="1" s="1"/>
  <c r="C59" i="1"/>
  <c r="E59" i="1" s="1"/>
  <c r="C58" i="1"/>
  <c r="F58" i="1" s="1"/>
  <c r="C57" i="1"/>
  <c r="E57" i="1" s="1"/>
  <c r="E54" i="1"/>
  <c r="C52" i="1"/>
  <c r="E52" i="1" s="1"/>
  <c r="C51" i="1"/>
  <c r="F51" i="1" s="1"/>
  <c r="C50" i="1"/>
  <c r="E50" i="1" s="1"/>
  <c r="C49" i="1"/>
  <c r="F49" i="1" s="1"/>
  <c r="C48" i="1"/>
  <c r="E48" i="1" s="1"/>
  <c r="C47" i="1"/>
  <c r="E47" i="1" s="1"/>
  <c r="C46" i="1"/>
  <c r="F46" i="1" s="1"/>
  <c r="C45" i="1"/>
  <c r="F45" i="1" s="1"/>
  <c r="C44" i="1"/>
  <c r="E44" i="1" s="1"/>
  <c r="C43" i="1"/>
  <c r="F43" i="1" s="1"/>
  <c r="C42" i="1"/>
  <c r="F42" i="1" s="1"/>
  <c r="C41" i="1"/>
  <c r="F41" i="1" s="1"/>
  <c r="C40" i="1"/>
  <c r="F40" i="1" s="1"/>
  <c r="E37" i="1"/>
  <c r="E20" i="1"/>
  <c r="C34" i="1"/>
  <c r="F34" i="1" s="1"/>
  <c r="C35" i="1"/>
  <c r="F35" i="1" s="1"/>
  <c r="C24" i="1"/>
  <c r="E24" i="1" s="1"/>
  <c r="C25" i="1"/>
  <c r="F25" i="1" s="1"/>
  <c r="C26" i="1"/>
  <c r="F26" i="1" s="1"/>
  <c r="C27" i="1"/>
  <c r="F27" i="1" s="1"/>
  <c r="C28" i="1"/>
  <c r="E28" i="1" s="1"/>
  <c r="C29" i="1"/>
  <c r="F29" i="1" s="1"/>
  <c r="C30" i="1"/>
  <c r="F30" i="1" s="1"/>
  <c r="C31" i="1"/>
  <c r="F31" i="1" s="1"/>
  <c r="C32" i="1"/>
  <c r="E32" i="1" s="1"/>
  <c r="C33" i="1"/>
  <c r="F33" i="1" s="1"/>
  <c r="C23" i="1"/>
  <c r="E23" i="1" s="1"/>
  <c r="F47" i="1" l="1"/>
  <c r="E40" i="1"/>
  <c r="F44" i="1"/>
  <c r="D44" i="1" s="1"/>
  <c r="E43" i="1"/>
  <c r="E62" i="1"/>
  <c r="F52" i="1"/>
  <c r="F63" i="1"/>
  <c r="G63" i="1" s="1"/>
  <c r="H63" i="1" s="1"/>
  <c r="E58" i="1"/>
  <c r="E51" i="1"/>
  <c r="F67" i="1"/>
  <c r="D67" i="1" s="1"/>
  <c r="F59" i="1"/>
  <c r="D59" i="1" s="1"/>
  <c r="F48" i="1"/>
  <c r="G48" i="1" s="1"/>
  <c r="H48" i="1" s="1"/>
  <c r="E66" i="1"/>
  <c r="G61" i="1"/>
  <c r="E46" i="1"/>
  <c r="E42" i="1"/>
  <c r="H42" i="1" s="1"/>
  <c r="E69" i="1"/>
  <c r="E65" i="1"/>
  <c r="E61" i="1"/>
  <c r="H61" i="1" s="1"/>
  <c r="F57" i="1"/>
  <c r="G57" i="1" s="1"/>
  <c r="H57" i="1" s="1"/>
  <c r="G42" i="1"/>
  <c r="E49" i="1"/>
  <c r="E45" i="1"/>
  <c r="E41" i="1"/>
  <c r="F50" i="1"/>
  <c r="D50" i="1" s="1"/>
  <c r="E68" i="1"/>
  <c r="E64" i="1"/>
  <c r="E60" i="1"/>
  <c r="D47" i="1"/>
  <c r="D42" i="1"/>
  <c r="D52" i="1"/>
  <c r="D48" i="1"/>
  <c r="G40" i="1"/>
  <c r="G49" i="1"/>
  <c r="G45" i="1"/>
  <c r="G41" i="1"/>
  <c r="D51" i="1"/>
  <c r="D46" i="1"/>
  <c r="D41" i="1"/>
  <c r="G52" i="1"/>
  <c r="H52" i="1" s="1"/>
  <c r="D45" i="1"/>
  <c r="G51" i="1"/>
  <c r="G47" i="1"/>
  <c r="G43" i="1"/>
  <c r="D49" i="1"/>
  <c r="D43" i="1"/>
  <c r="D40" i="1"/>
  <c r="G46" i="1"/>
  <c r="D62" i="1"/>
  <c r="G68" i="1"/>
  <c r="G64" i="1"/>
  <c r="G60" i="1"/>
  <c r="D66" i="1"/>
  <c r="D60" i="1"/>
  <c r="G67" i="1"/>
  <c r="H67" i="1" s="1"/>
  <c r="D64" i="1"/>
  <c r="D69" i="1"/>
  <c r="D65" i="1"/>
  <c r="D61" i="1"/>
  <c r="G66" i="1"/>
  <c r="G62" i="1"/>
  <c r="G58" i="1"/>
  <c r="D68" i="1"/>
  <c r="D63" i="1"/>
  <c r="D58" i="1"/>
  <c r="G69" i="1"/>
  <c r="G65" i="1"/>
  <c r="H65" i="1" s="1"/>
  <c r="E35" i="1"/>
  <c r="E31" i="1"/>
  <c r="E27" i="1"/>
  <c r="F23" i="1"/>
  <c r="G23" i="1" s="1"/>
  <c r="H23" i="1" s="1"/>
  <c r="D25" i="1"/>
  <c r="G25" i="1"/>
  <c r="G29" i="1"/>
  <c r="D29" i="1"/>
  <c r="G31" i="1"/>
  <c r="D31" i="1"/>
  <c r="G27" i="1"/>
  <c r="H27" i="1" s="1"/>
  <c r="D27" i="1"/>
  <c r="G35" i="1"/>
  <c r="H35" i="1" s="1"/>
  <c r="D35" i="1"/>
  <c r="D33" i="1"/>
  <c r="G33" i="1"/>
  <c r="D30" i="1"/>
  <c r="G30" i="1"/>
  <c r="D26" i="1"/>
  <c r="G26" i="1"/>
  <c r="D34" i="1"/>
  <c r="G34" i="1"/>
  <c r="F24" i="1"/>
  <c r="E34" i="1"/>
  <c r="E30" i="1"/>
  <c r="E26" i="1"/>
  <c r="F28" i="1"/>
  <c r="E33" i="1"/>
  <c r="H33" i="1" s="1"/>
  <c r="E29" i="1"/>
  <c r="E25" i="1"/>
  <c r="H25" i="1" s="1"/>
  <c r="F32" i="1"/>
  <c r="H40" i="1" l="1"/>
  <c r="H46" i="1"/>
  <c r="G44" i="1"/>
  <c r="H44" i="1" s="1"/>
  <c r="D57" i="1"/>
  <c r="H66" i="1"/>
  <c r="H51" i="1"/>
  <c r="H69" i="1"/>
  <c r="H58" i="1"/>
  <c r="G59" i="1"/>
  <c r="H59" i="1" s="1"/>
  <c r="H60" i="1"/>
  <c r="G50" i="1"/>
  <c r="H50" i="1" s="1"/>
  <c r="H45" i="1"/>
  <c r="H47" i="1"/>
  <c r="H49" i="1"/>
  <c r="H43" i="1"/>
  <c r="H62" i="1"/>
  <c r="H64" i="1"/>
  <c r="H68" i="1"/>
  <c r="H41" i="1"/>
  <c r="H29" i="1"/>
  <c r="H31" i="1"/>
  <c r="D23" i="1"/>
  <c r="H26" i="1"/>
  <c r="H30" i="1"/>
  <c r="G32" i="1"/>
  <c r="H32" i="1" s="1"/>
  <c r="D32" i="1"/>
  <c r="G28" i="1"/>
  <c r="H28" i="1" s="1"/>
  <c r="D28" i="1"/>
  <c r="H34" i="1"/>
  <c r="G24" i="1"/>
  <c r="H24" i="1" s="1"/>
  <c r="D24" i="1"/>
</calcChain>
</file>

<file path=xl/sharedStrings.xml><?xml version="1.0" encoding="utf-8"?>
<sst xmlns="http://schemas.openxmlformats.org/spreadsheetml/2006/main" count="31" uniqueCount="11">
  <si>
    <t>L1=</t>
  </si>
  <si>
    <t>L2=</t>
  </si>
  <si>
    <t>ϴ1(radianes)</t>
  </si>
  <si>
    <t>ϴ2(radianes)</t>
  </si>
  <si>
    <t>ϴ1(deg)</t>
  </si>
  <si>
    <t>x1(mm)</t>
  </si>
  <si>
    <t>n=</t>
  </si>
  <si>
    <t>y1(mm)</t>
  </si>
  <si>
    <t>x2(mm)</t>
  </si>
  <si>
    <t>H(mm)</t>
  </si>
  <si>
    <r>
      <t xml:space="preserve">Estudiante: </t>
    </r>
    <r>
      <rPr>
        <sz val="12"/>
        <color theme="1"/>
        <rFont val="Times New Roman"/>
        <family val="1"/>
      </rPr>
      <t xml:space="preserve">Fernando Guiraud </t>
    </r>
    <r>
      <rPr>
        <b/>
        <sz val="12"/>
        <color theme="1"/>
        <rFont val="Times New Roman"/>
        <family val="1"/>
      </rPr>
      <t xml:space="preserve">                           NIP: </t>
    </r>
    <r>
      <rPr>
        <sz val="12"/>
        <color theme="1"/>
        <rFont val="Times New Roman"/>
        <family val="1"/>
      </rPr>
      <t>8-945-692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</si>
</sst>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"/>
    <numFmt numFmtId="172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170" fontId="0" fillId="0" borderId="6" xfId="0" applyNumberFormat="1" applyBorder="1" applyAlignment="1">
      <alignment horizontal="center"/>
    </xf>
    <xf numFmtId="172" fontId="0" fillId="0" borderId="6" xfId="0" applyNumberFormat="1" applyBorder="1" applyAlignment="1">
      <alignment horizont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 vs y1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Hoja1!$E$22</c:f>
              <c:strCache>
                <c:ptCount val="1"/>
                <c:pt idx="0">
                  <c:v>x1(mm)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Hoja1!$E$23:$E$35</c:f>
              <c:numCache>
                <c:formatCode>0.000</c:formatCode>
                <c:ptCount val="13"/>
                <c:pt idx="0">
                  <c:v>5</c:v>
                </c:pt>
                <c:pt idx="1">
                  <c:v>4.3301270189221936</c:v>
                </c:pt>
                <c:pt idx="2">
                  <c:v>2.5000000000000004</c:v>
                </c:pt>
                <c:pt idx="3">
                  <c:v>3.06287113727155E-16</c:v>
                </c:pt>
                <c:pt idx="4">
                  <c:v>-2.4999999999999991</c:v>
                </c:pt>
                <c:pt idx="5">
                  <c:v>-4.3301270189221936</c:v>
                </c:pt>
                <c:pt idx="6">
                  <c:v>-5</c:v>
                </c:pt>
                <c:pt idx="7">
                  <c:v>-4.3301270189221928</c:v>
                </c:pt>
                <c:pt idx="8">
                  <c:v>-2.5000000000000022</c:v>
                </c:pt>
                <c:pt idx="9">
                  <c:v>-9.1886134118146501E-16</c:v>
                </c:pt>
                <c:pt idx="10">
                  <c:v>2.5000000000000004</c:v>
                </c:pt>
                <c:pt idx="11">
                  <c:v>4.3301270189221919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2A4-45FB-BA53-B62828F7EB3C}"/>
            </c:ext>
          </c:extLst>
        </c:ser>
        <c:ser>
          <c:idx val="1"/>
          <c:order val="1"/>
          <c:tx>
            <c:strRef>
              <c:f>Hoja1!$F$22</c:f>
              <c:strCache>
                <c:ptCount val="1"/>
                <c:pt idx="0">
                  <c:v>y1(mm)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Hoja1!$F$23:$F$35</c:f>
              <c:numCache>
                <c:formatCode>0.000</c:formatCode>
                <c:ptCount val="13"/>
                <c:pt idx="0">
                  <c:v>0</c:v>
                </c:pt>
                <c:pt idx="1">
                  <c:v>2.4999999999999996</c:v>
                </c:pt>
                <c:pt idx="2">
                  <c:v>4.3301270189221928</c:v>
                </c:pt>
                <c:pt idx="3">
                  <c:v>5</c:v>
                </c:pt>
                <c:pt idx="4">
                  <c:v>4.3301270189221936</c:v>
                </c:pt>
                <c:pt idx="5">
                  <c:v>2.4999999999999996</c:v>
                </c:pt>
                <c:pt idx="6">
                  <c:v>6.1257422745431001E-16</c:v>
                </c:pt>
                <c:pt idx="7">
                  <c:v>-2.5000000000000004</c:v>
                </c:pt>
                <c:pt idx="8">
                  <c:v>-4.3301270189221919</c:v>
                </c:pt>
                <c:pt idx="9">
                  <c:v>-5</c:v>
                </c:pt>
                <c:pt idx="10">
                  <c:v>-4.3301270189221928</c:v>
                </c:pt>
                <c:pt idx="11">
                  <c:v>-2.5000000000000022</c:v>
                </c:pt>
                <c:pt idx="12">
                  <c:v>-1.22514845490862E-15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2A4-45FB-BA53-B62828F7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175792"/>
        <c:axId val="1617174128"/>
      </c:lineChart>
      <c:catAx>
        <c:axId val="161717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174128"/>
        <c:crosses val="autoZero"/>
        <c:auto val="1"/>
        <c:lblAlgn val="ctr"/>
        <c:lblOffset val="100"/>
        <c:noMultiLvlLbl val="0"/>
      </c:catAx>
      <c:valAx>
        <c:axId val="16171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1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 vs y1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Hoja1!$E$39</c:f>
              <c:strCache>
                <c:ptCount val="1"/>
                <c:pt idx="0">
                  <c:v>x1(mm)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Hoja1!$E$40:$E$52</c:f>
              <c:numCache>
                <c:formatCode>0.000</c:formatCode>
                <c:ptCount val="13"/>
                <c:pt idx="0">
                  <c:v>5</c:v>
                </c:pt>
                <c:pt idx="1">
                  <c:v>4.3301270189221936</c:v>
                </c:pt>
                <c:pt idx="2">
                  <c:v>2.5000000000000004</c:v>
                </c:pt>
                <c:pt idx="3">
                  <c:v>3.06287113727155E-16</c:v>
                </c:pt>
                <c:pt idx="4">
                  <c:v>-2.4999999999999991</c:v>
                </c:pt>
                <c:pt idx="5">
                  <c:v>-4.3301270189221936</c:v>
                </c:pt>
                <c:pt idx="6">
                  <c:v>-5</c:v>
                </c:pt>
                <c:pt idx="7">
                  <c:v>-4.3301270189221928</c:v>
                </c:pt>
                <c:pt idx="8">
                  <c:v>-2.5000000000000022</c:v>
                </c:pt>
                <c:pt idx="9">
                  <c:v>-9.1886134118146501E-16</c:v>
                </c:pt>
                <c:pt idx="10">
                  <c:v>2.5000000000000004</c:v>
                </c:pt>
                <c:pt idx="11">
                  <c:v>4.3301270189221919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B-4350-BEBD-E780727F3BDA}"/>
            </c:ext>
          </c:extLst>
        </c:ser>
        <c:ser>
          <c:idx val="1"/>
          <c:order val="1"/>
          <c:tx>
            <c:strRef>
              <c:f>Hoja1!$F$39</c:f>
              <c:strCache>
                <c:ptCount val="1"/>
                <c:pt idx="0">
                  <c:v>y1(mm)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Hoja1!$F$40:$F$52</c:f>
              <c:numCache>
                <c:formatCode>0.000</c:formatCode>
                <c:ptCount val="13"/>
                <c:pt idx="0">
                  <c:v>0</c:v>
                </c:pt>
                <c:pt idx="1">
                  <c:v>2.4999999999999996</c:v>
                </c:pt>
                <c:pt idx="2">
                  <c:v>4.3301270189221928</c:v>
                </c:pt>
                <c:pt idx="3">
                  <c:v>5</c:v>
                </c:pt>
                <c:pt idx="4">
                  <c:v>4.3301270189221936</c:v>
                </c:pt>
                <c:pt idx="5">
                  <c:v>2.4999999999999996</c:v>
                </c:pt>
                <c:pt idx="6">
                  <c:v>6.1257422745431001E-16</c:v>
                </c:pt>
                <c:pt idx="7">
                  <c:v>-2.5000000000000004</c:v>
                </c:pt>
                <c:pt idx="8">
                  <c:v>-4.3301270189221919</c:v>
                </c:pt>
                <c:pt idx="9">
                  <c:v>-5</c:v>
                </c:pt>
                <c:pt idx="10">
                  <c:v>-4.3301270189221928</c:v>
                </c:pt>
                <c:pt idx="11">
                  <c:v>-2.5000000000000022</c:v>
                </c:pt>
                <c:pt idx="12">
                  <c:v>-1.22514845490862E-15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B-4350-BEBD-E780727F3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627232"/>
        <c:axId val="754629728"/>
      </c:lineChart>
      <c:catAx>
        <c:axId val="7546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29728"/>
        <c:crosses val="autoZero"/>
        <c:auto val="1"/>
        <c:lblAlgn val="ctr"/>
        <c:lblOffset val="100"/>
        <c:noMultiLvlLbl val="0"/>
      </c:catAx>
      <c:valAx>
        <c:axId val="7546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 vs y1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Hoja1!$E$56</c:f>
              <c:strCache>
                <c:ptCount val="1"/>
                <c:pt idx="0">
                  <c:v>x1(mm)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Hoja1!$E$57:$E$69</c:f>
              <c:numCache>
                <c:formatCode>0.000</c:formatCode>
                <c:ptCount val="13"/>
                <c:pt idx="0">
                  <c:v>5</c:v>
                </c:pt>
                <c:pt idx="1">
                  <c:v>4.3301270189221936</c:v>
                </c:pt>
                <c:pt idx="2">
                  <c:v>2.5000000000000004</c:v>
                </c:pt>
                <c:pt idx="3">
                  <c:v>3.06287113727155E-16</c:v>
                </c:pt>
                <c:pt idx="4">
                  <c:v>-2.4999999999999991</c:v>
                </c:pt>
                <c:pt idx="5">
                  <c:v>-4.3301270189221936</c:v>
                </c:pt>
                <c:pt idx="6">
                  <c:v>-5</c:v>
                </c:pt>
                <c:pt idx="7">
                  <c:v>-4.3301270189221928</c:v>
                </c:pt>
                <c:pt idx="8">
                  <c:v>-2.5000000000000022</c:v>
                </c:pt>
                <c:pt idx="9">
                  <c:v>-9.1886134118146501E-16</c:v>
                </c:pt>
                <c:pt idx="10">
                  <c:v>2.5000000000000004</c:v>
                </c:pt>
                <c:pt idx="11">
                  <c:v>4.3301270189221919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D-40F8-8DE0-4AA494DB4D6C}"/>
            </c:ext>
          </c:extLst>
        </c:ser>
        <c:ser>
          <c:idx val="1"/>
          <c:order val="1"/>
          <c:tx>
            <c:strRef>
              <c:f>Hoja1!$F$56</c:f>
              <c:strCache>
                <c:ptCount val="1"/>
                <c:pt idx="0">
                  <c:v>y1(mm)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Hoja1!$F$57:$F$69</c:f>
              <c:numCache>
                <c:formatCode>0.000</c:formatCode>
                <c:ptCount val="13"/>
                <c:pt idx="0">
                  <c:v>0</c:v>
                </c:pt>
                <c:pt idx="1">
                  <c:v>2.4999999999999996</c:v>
                </c:pt>
                <c:pt idx="2">
                  <c:v>4.3301270189221928</c:v>
                </c:pt>
                <c:pt idx="3">
                  <c:v>5</c:v>
                </c:pt>
                <c:pt idx="4">
                  <c:v>4.3301270189221936</c:v>
                </c:pt>
                <c:pt idx="5">
                  <c:v>2.4999999999999996</c:v>
                </c:pt>
                <c:pt idx="6">
                  <c:v>6.1257422745431001E-16</c:v>
                </c:pt>
                <c:pt idx="7">
                  <c:v>-2.5000000000000004</c:v>
                </c:pt>
                <c:pt idx="8">
                  <c:v>-4.3301270189221919</c:v>
                </c:pt>
                <c:pt idx="9">
                  <c:v>-5</c:v>
                </c:pt>
                <c:pt idx="10">
                  <c:v>-4.3301270189221928</c:v>
                </c:pt>
                <c:pt idx="11">
                  <c:v>-2.5000000000000022</c:v>
                </c:pt>
                <c:pt idx="12">
                  <c:v>-1.22514845490862E-15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D-40F8-8DE0-4AA494DB4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761408"/>
        <c:axId val="1619758080"/>
      </c:lineChart>
      <c:catAx>
        <c:axId val="16197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58080"/>
        <c:crosses val="autoZero"/>
        <c:auto val="1"/>
        <c:lblAlgn val="ctr"/>
        <c:lblOffset val="100"/>
        <c:noMultiLvlLbl val="0"/>
      </c:catAx>
      <c:valAx>
        <c:axId val="16197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  <a:r>
              <a:rPr lang="en-US" baseline="0"/>
              <a:t> vs </a:t>
            </a:r>
            <a:r>
              <a:rPr lang="el-GR" baseline="0"/>
              <a:t>ϴ</a:t>
            </a:r>
            <a:r>
              <a:rPr lang="es-419" baseline="0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Hoja1!$H$22</c:f>
              <c:strCache>
                <c:ptCount val="1"/>
                <c:pt idx="0">
                  <c:v>H(mm)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Hoja1!$C$23:$C$35</c:f>
              <c:numCache>
                <c:formatCode>0.0000</c:formatCode>
                <c:ptCount val="13"/>
                <c:pt idx="0">
                  <c:v>0</c:v>
                </c:pt>
                <c:pt idx="1">
                  <c:v>0.52359877559829882</c:v>
                </c:pt>
                <c:pt idx="2">
                  <c:v>1.0471975511965976</c:v>
                </c:pt>
                <c:pt idx="3">
                  <c:v>1.5707963267948966</c:v>
                </c:pt>
                <c:pt idx="4">
                  <c:v>2.0943951023931953</c:v>
                </c:pt>
                <c:pt idx="5">
                  <c:v>2.6179938779914944</c:v>
                </c:pt>
                <c:pt idx="6">
                  <c:v>3.1415926535897931</c:v>
                </c:pt>
                <c:pt idx="7">
                  <c:v>3.6651914291880923</c:v>
                </c:pt>
                <c:pt idx="8">
                  <c:v>4.1887902047863905</c:v>
                </c:pt>
                <c:pt idx="9">
                  <c:v>4.7123889803846897</c:v>
                </c:pt>
                <c:pt idx="10">
                  <c:v>5.2359877559829888</c:v>
                </c:pt>
                <c:pt idx="11">
                  <c:v>5.7595865315812871</c:v>
                </c:pt>
                <c:pt idx="12">
                  <c:v>6.2831853071795862</c:v>
                </c:pt>
              </c:numCache>
            </c:numRef>
          </c:xVal>
          <c:yVal>
            <c:numRef>
              <c:f>Hoja1!$H$23:$H$35</c:f>
              <c:numCache>
                <c:formatCode>0.000</c:formatCode>
                <c:ptCount val="13"/>
                <c:pt idx="0">
                  <c:v>25</c:v>
                </c:pt>
                <c:pt idx="1">
                  <c:v>24.173261851906624</c:v>
                </c:pt>
                <c:pt idx="2">
                  <c:v>22.025624189766635</c:v>
                </c:pt>
                <c:pt idx="3">
                  <c:v>19.364916731037084</c:v>
                </c:pt>
                <c:pt idx="4">
                  <c:v>17.025624189766635</c:v>
                </c:pt>
                <c:pt idx="5">
                  <c:v>15.513007814062235</c:v>
                </c:pt>
                <c:pt idx="6">
                  <c:v>15</c:v>
                </c:pt>
                <c:pt idx="7">
                  <c:v>15.513007814062236</c:v>
                </c:pt>
                <c:pt idx="8">
                  <c:v>17.025624189766631</c:v>
                </c:pt>
                <c:pt idx="9">
                  <c:v>19.364916731037084</c:v>
                </c:pt>
                <c:pt idx="10">
                  <c:v>22.025624189766635</c:v>
                </c:pt>
                <c:pt idx="11">
                  <c:v>24.17326185190662</c:v>
                </c:pt>
                <c:pt idx="12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3-4889-A34E-EDEA5D19A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611008"/>
        <c:axId val="754607680"/>
      </c:scatterChart>
      <c:valAx>
        <c:axId val="75461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07680"/>
        <c:crosses val="autoZero"/>
        <c:crossBetween val="midCat"/>
      </c:valAx>
      <c:valAx>
        <c:axId val="7546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1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 vs </a:t>
            </a:r>
            <a:r>
              <a:rPr lang="el-GR" sz="1400" b="0" i="0" u="none" strike="noStrike" baseline="0">
                <a:effectLst/>
              </a:rPr>
              <a:t>ϴ</a:t>
            </a:r>
            <a:r>
              <a:rPr lang="es-419" sz="1400" b="0" i="0" u="none" strike="noStrike" baseline="0">
                <a:effectLst/>
              </a:rPr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Hoja1!$H$39</c:f>
              <c:strCache>
                <c:ptCount val="1"/>
                <c:pt idx="0">
                  <c:v>H(mm)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Hoja1!$C$40:$C$52</c:f>
              <c:numCache>
                <c:formatCode>0.0000</c:formatCode>
                <c:ptCount val="13"/>
                <c:pt idx="0">
                  <c:v>0</c:v>
                </c:pt>
                <c:pt idx="1">
                  <c:v>0.52359877559829882</c:v>
                </c:pt>
                <c:pt idx="2">
                  <c:v>1.0471975511965976</c:v>
                </c:pt>
                <c:pt idx="3">
                  <c:v>1.5707963267948966</c:v>
                </c:pt>
                <c:pt idx="4">
                  <c:v>2.0943951023931953</c:v>
                </c:pt>
                <c:pt idx="5">
                  <c:v>2.6179938779914944</c:v>
                </c:pt>
                <c:pt idx="6">
                  <c:v>3.1415926535897931</c:v>
                </c:pt>
                <c:pt idx="7">
                  <c:v>3.6651914291880923</c:v>
                </c:pt>
                <c:pt idx="8">
                  <c:v>4.1887902047863905</c:v>
                </c:pt>
                <c:pt idx="9">
                  <c:v>4.7123889803846897</c:v>
                </c:pt>
                <c:pt idx="10">
                  <c:v>5.2359877559829888</c:v>
                </c:pt>
                <c:pt idx="11">
                  <c:v>5.7595865315812871</c:v>
                </c:pt>
                <c:pt idx="12">
                  <c:v>6.2831853071795862</c:v>
                </c:pt>
              </c:numCache>
            </c:numRef>
          </c:xVal>
          <c:yVal>
            <c:numRef>
              <c:f>Hoja1!$H$40:$H$52</c:f>
              <c:numCache>
                <c:formatCode>0.000</c:formatCode>
                <c:ptCount val="13"/>
                <c:pt idx="0">
                  <c:v>20</c:v>
                </c:pt>
                <c:pt idx="1">
                  <c:v>19.120326476671234</c:v>
                </c:pt>
                <c:pt idx="2">
                  <c:v>16.861406616345072</c:v>
                </c:pt>
                <c:pt idx="3">
                  <c:v>14.142135623730951</c:v>
                </c:pt>
                <c:pt idx="4">
                  <c:v>11.861406616345072</c:v>
                </c:pt>
                <c:pt idx="5">
                  <c:v>10.460072438826845</c:v>
                </c:pt>
                <c:pt idx="6">
                  <c:v>10</c:v>
                </c:pt>
                <c:pt idx="7">
                  <c:v>10.460072438826847</c:v>
                </c:pt>
                <c:pt idx="8">
                  <c:v>11.86140661634507</c:v>
                </c:pt>
                <c:pt idx="9">
                  <c:v>14.142135623730949</c:v>
                </c:pt>
                <c:pt idx="10">
                  <c:v>16.861406616345072</c:v>
                </c:pt>
                <c:pt idx="11">
                  <c:v>19.120326476671231</c:v>
                </c:pt>
                <c:pt idx="1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9-49B4-B4C8-4C4D33ACE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9264"/>
        <c:axId val="94607184"/>
      </c:scatterChart>
      <c:valAx>
        <c:axId val="946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7184"/>
        <c:crosses val="autoZero"/>
        <c:crossBetween val="midCat"/>
      </c:valAx>
      <c:valAx>
        <c:axId val="94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 vs </a:t>
            </a:r>
            <a:r>
              <a:rPr lang="el-GR" sz="1400" b="0" i="0" u="none" strike="noStrike" baseline="0">
                <a:effectLst/>
              </a:rPr>
              <a:t>ϴ</a:t>
            </a:r>
            <a:r>
              <a:rPr lang="es-419" sz="1400" b="0" i="0" u="none" strike="noStrike" baseline="0">
                <a:effectLst/>
              </a:rPr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Hoja1!$H$56</c:f>
              <c:strCache>
                <c:ptCount val="1"/>
                <c:pt idx="0">
                  <c:v>H(mm)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Hoja1!$C$57:$C$69</c:f>
              <c:numCache>
                <c:formatCode>0.0000</c:formatCode>
                <c:ptCount val="13"/>
                <c:pt idx="0">
                  <c:v>0</c:v>
                </c:pt>
                <c:pt idx="1">
                  <c:v>0.52359877559829882</c:v>
                </c:pt>
                <c:pt idx="2">
                  <c:v>1.0471975511965976</c:v>
                </c:pt>
                <c:pt idx="3">
                  <c:v>1.5707963267948966</c:v>
                </c:pt>
                <c:pt idx="4">
                  <c:v>2.0943951023931953</c:v>
                </c:pt>
                <c:pt idx="5">
                  <c:v>2.6179938779914944</c:v>
                </c:pt>
                <c:pt idx="6">
                  <c:v>3.1415926535897931</c:v>
                </c:pt>
                <c:pt idx="7">
                  <c:v>3.6651914291880923</c:v>
                </c:pt>
                <c:pt idx="8">
                  <c:v>4.1887902047863905</c:v>
                </c:pt>
                <c:pt idx="9">
                  <c:v>4.7123889803846897</c:v>
                </c:pt>
                <c:pt idx="10">
                  <c:v>5.2359877559829888</c:v>
                </c:pt>
                <c:pt idx="11">
                  <c:v>5.7595865315812871</c:v>
                </c:pt>
                <c:pt idx="12">
                  <c:v>6.2831853071795862</c:v>
                </c:pt>
              </c:numCache>
            </c:numRef>
          </c:xVal>
          <c:yVal>
            <c:numRef>
              <c:f>Hoja1!$H$57:$H$69</c:f>
              <c:numCache>
                <c:formatCode>0.000</c:formatCode>
                <c:ptCount val="13"/>
                <c:pt idx="0">
                  <c:v>15</c:v>
                </c:pt>
                <c:pt idx="1">
                  <c:v>14.012585384440737</c:v>
                </c:pt>
                <c:pt idx="2">
                  <c:v>11.513878188659973</c:v>
                </c:pt>
                <c:pt idx="3">
                  <c:v>8.6602540378443873</c:v>
                </c:pt>
                <c:pt idx="4">
                  <c:v>6.5138781886599739</c:v>
                </c:pt>
                <c:pt idx="5">
                  <c:v>5.3523313465963485</c:v>
                </c:pt>
                <c:pt idx="6">
                  <c:v>5</c:v>
                </c:pt>
                <c:pt idx="7">
                  <c:v>5.3523313465963493</c:v>
                </c:pt>
                <c:pt idx="8">
                  <c:v>6.513878188659973</c:v>
                </c:pt>
                <c:pt idx="9">
                  <c:v>8.6602540378443855</c:v>
                </c:pt>
                <c:pt idx="10">
                  <c:v>11.513878188659973</c:v>
                </c:pt>
                <c:pt idx="11">
                  <c:v>14.012585384440733</c:v>
                </c:pt>
                <c:pt idx="12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D-494A-8B1D-8403A11B4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62064"/>
        <c:axId val="1617166224"/>
      </c:scatterChart>
      <c:valAx>
        <c:axId val="16171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166224"/>
        <c:crosses val="autoZero"/>
        <c:crossBetween val="midCat"/>
      </c:valAx>
      <c:valAx>
        <c:axId val="16171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1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741269</xdr:colOff>
      <xdr:row>6</xdr:row>
      <xdr:rowOff>156323</xdr:rowOff>
    </xdr:from>
    <xdr:to>
      <xdr:col>8</xdr:col>
      <xdr:colOff>68198</xdr:colOff>
      <xdr:row>18</xdr:row>
      <xdr:rowOff>173271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5F4FD1-1A44-451F-BB66-363CE356A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269" y="1310529"/>
          <a:ext cx="5725488" cy="2302948"/>
        </a:xfrm>
        <a:prstGeom prst="rect">
          <a:avLst/>
        </a:prstGeom>
      </xdr:spPr>
    </xdr:pic>
    <xdr:clientData/>
  </xdr:twoCellAnchor>
  <xdr:twoCellAnchor editAs="oneCell">
    <xdr:from>
      <xdr:col>0</xdr:col>
      <xdr:colOff>134471</xdr:colOff>
      <xdr:row>0</xdr:row>
      <xdr:rowOff>78441</xdr:rowOff>
    </xdr:from>
    <xdr:to>
      <xdr:col>5</xdr:col>
      <xdr:colOff>365312</xdr:colOff>
      <xdr:row>4</xdr:row>
      <xdr:rowOff>135591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C9E25F-5621-44E9-B3B1-22D5264B5682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71" y="78441"/>
          <a:ext cx="4343400" cy="819150"/>
        </a:xfrm>
        <a:prstGeom prst="rect">
          <a:avLst/>
        </a:prstGeom>
      </xdr:spPr>
    </xdr:pic>
    <xdr:clientData/>
  </xdr:twoCellAnchor>
  <xdr:twoCellAnchor>
    <xdr:from>
      <xdr:col>8</xdr:col>
      <xdr:colOff>134470</xdr:colOff>
      <xdr:row>20</xdr:row>
      <xdr:rowOff>141194</xdr:rowOff>
    </xdr:from>
    <xdr:to>
      <xdr:col>14</xdr:col>
      <xdr:colOff>134470</xdr:colOff>
      <xdr:row>35</xdr:row>
      <xdr:rowOff>4482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1E5D0E9-333D-4AA0-B99B-2E02E650C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123264</xdr:colOff>
      <xdr:row>37</xdr:row>
      <xdr:rowOff>118782</xdr:rowOff>
    </xdr:from>
    <xdr:to>
      <xdr:col>14</xdr:col>
      <xdr:colOff>123264</xdr:colOff>
      <xdr:row>51</xdr:row>
      <xdr:rowOff>172570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E0C7B50-4C76-4A78-B1C4-FDB0154B5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123265</xdr:colOff>
      <xdr:row>54</xdr:row>
      <xdr:rowOff>129988</xdr:rowOff>
    </xdr:from>
    <xdr:to>
      <xdr:col>14</xdr:col>
      <xdr:colOff>123265</xdr:colOff>
      <xdr:row>68</xdr:row>
      <xdr:rowOff>183776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708B824-BF8B-4E20-BB4E-DEB423955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324969</xdr:colOff>
      <xdr:row>20</xdr:row>
      <xdr:rowOff>152399</xdr:rowOff>
    </xdr:from>
    <xdr:to>
      <xdr:col>20</xdr:col>
      <xdr:colOff>324969</xdr:colOff>
      <xdr:row>35</xdr:row>
      <xdr:rowOff>15687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DE693BE-1717-4F09-8E20-0F8D10619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313765</xdr:colOff>
      <xdr:row>37</xdr:row>
      <xdr:rowOff>129988</xdr:rowOff>
    </xdr:from>
    <xdr:to>
      <xdr:col>20</xdr:col>
      <xdr:colOff>313765</xdr:colOff>
      <xdr:row>51</xdr:row>
      <xdr:rowOff>183776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503A927-B514-4DBE-8379-79DCE382A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291352</xdr:colOff>
      <xdr:row>54</xdr:row>
      <xdr:rowOff>118783</xdr:rowOff>
    </xdr:from>
    <xdr:to>
      <xdr:col>20</xdr:col>
      <xdr:colOff>291352</xdr:colOff>
      <xdr:row>68</xdr:row>
      <xdr:rowOff>172571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6D6B9E5-F7FB-46A6-94B8-957DA0EC0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19E76-2282-497A-B1F2-6DEAB98D4F79}">
  <dimension ref="B6:H69"/>
  <sheetViews>
    <sheetView tabSelected="1" zoomScale="85" zoomScaleNormal="85" workbookViewId="0">
      <selection activeCell="J54" sqref="J54"/>
    </sheetView>
  </sheetViews>
  <sheetFormatPr baseColWidth="10" defaultRowHeight="15" x14ac:dyDescent="0.25"/>
  <cols>
    <col min="2" max="2" width="13.5703125" bestFit="1" customWidth="1"/>
    <col min="3" max="3" width="12.42578125" bestFit="1" customWidth="1"/>
    <col min="4" max="4" width="12.7109375" bestFit="1" customWidth="1"/>
  </cols>
  <sheetData>
    <row r="6" spans="2:2" ht="15.75" x14ac:dyDescent="0.25">
      <c r="B6" s="10" t="s">
        <v>10</v>
      </c>
    </row>
    <row r="20" spans="2:8" ht="15.75" thickBot="1" x14ac:dyDescent="0.3">
      <c r="B20" s="1" t="s">
        <v>0</v>
      </c>
      <c r="C20" s="2">
        <v>5</v>
      </c>
      <c r="D20" s="1" t="s">
        <v>1</v>
      </c>
      <c r="E20" s="2">
        <f>C20*G20</f>
        <v>20</v>
      </c>
      <c r="F20" s="1" t="s">
        <v>6</v>
      </c>
      <c r="G20" s="2">
        <v>4</v>
      </c>
    </row>
    <row r="21" spans="2:8" ht="15.75" thickBot="1" x14ac:dyDescent="0.3"/>
    <row r="22" spans="2:8" ht="15.75" thickBot="1" x14ac:dyDescent="0.3">
      <c r="B22" s="3" t="s">
        <v>4</v>
      </c>
      <c r="C22" s="3" t="s">
        <v>2</v>
      </c>
      <c r="D22" s="7" t="s">
        <v>3</v>
      </c>
      <c r="E22" s="7" t="s">
        <v>5</v>
      </c>
      <c r="F22" s="7" t="s">
        <v>7</v>
      </c>
      <c r="G22" s="7" t="s">
        <v>8</v>
      </c>
      <c r="H22" s="4" t="s">
        <v>9</v>
      </c>
    </row>
    <row r="23" spans="2:8" x14ac:dyDescent="0.25">
      <c r="B23" s="6">
        <v>0</v>
      </c>
      <c r="C23" s="8">
        <f>RADIANS(B23)</f>
        <v>0</v>
      </c>
      <c r="D23" s="8">
        <f>ASIN(F23/$E$20)</f>
        <v>0</v>
      </c>
      <c r="E23" s="9">
        <f>$C$20*COS(C23)</f>
        <v>5</v>
      </c>
      <c r="F23" s="9">
        <f>$C$20*SIN(C23)</f>
        <v>0</v>
      </c>
      <c r="G23" s="9">
        <f>SQRT(($E$20^2)-(F23^2))</f>
        <v>20</v>
      </c>
      <c r="H23" s="9">
        <f>E23+G23</f>
        <v>25</v>
      </c>
    </row>
    <row r="24" spans="2:8" x14ac:dyDescent="0.25">
      <c r="B24" s="5">
        <v>30</v>
      </c>
      <c r="C24" s="8">
        <f t="shared" ref="C24:C35" si="0">RADIANS(B24)</f>
        <v>0.52359877559829882</v>
      </c>
      <c r="D24" s="8">
        <f>ASIN(F24/$E$20)</f>
        <v>0.12532783116806534</v>
      </c>
      <c r="E24" s="9">
        <f>$C$20*COS(C24)</f>
        <v>4.3301270189221936</v>
      </c>
      <c r="F24" s="9">
        <f>$C$20*SIN(C24)</f>
        <v>2.4999999999999996</v>
      </c>
      <c r="G24" s="9">
        <f>SQRT(($E$20^2)-(F24^2))</f>
        <v>19.843134832984429</v>
      </c>
      <c r="H24" s="9">
        <f>E24+G24</f>
        <v>24.173261851906624</v>
      </c>
    </row>
    <row r="25" spans="2:8" x14ac:dyDescent="0.25">
      <c r="B25" s="5">
        <v>60</v>
      </c>
      <c r="C25" s="8">
        <f t="shared" si="0"/>
        <v>1.0471975511965976</v>
      </c>
      <c r="D25" s="8">
        <f>ASIN(F25/$E$20)</f>
        <v>0.21823451436745964</v>
      </c>
      <c r="E25" s="9">
        <f>$C$20*COS(C25)</f>
        <v>2.5000000000000004</v>
      </c>
      <c r="F25" s="9">
        <f>$C$20*SIN(C25)</f>
        <v>4.3301270189221928</v>
      </c>
      <c r="G25" s="9">
        <f>SQRT(($E$20^2)-(F25^2))</f>
        <v>19.525624189766635</v>
      </c>
      <c r="H25" s="9">
        <f>E25+G25</f>
        <v>22.025624189766635</v>
      </c>
    </row>
    <row r="26" spans="2:8" x14ac:dyDescent="0.25">
      <c r="B26" s="5">
        <v>90</v>
      </c>
      <c r="C26" s="8">
        <f t="shared" si="0"/>
        <v>1.5707963267948966</v>
      </c>
      <c r="D26" s="8">
        <f>ASIN(F26/$E$20)</f>
        <v>0.25268025514207865</v>
      </c>
      <c r="E26" s="9">
        <f>$C$20*COS(C26)</f>
        <v>3.06287113727155E-16</v>
      </c>
      <c r="F26" s="9">
        <f>$C$20*SIN(C26)</f>
        <v>5</v>
      </c>
      <c r="G26" s="9">
        <f>SQRT(($E$20^2)-(F26^2))</f>
        <v>19.364916731037084</v>
      </c>
      <c r="H26" s="9">
        <f>E26+G26</f>
        <v>19.364916731037084</v>
      </c>
    </row>
    <row r="27" spans="2:8" x14ac:dyDescent="0.25">
      <c r="B27" s="5">
        <v>120</v>
      </c>
      <c r="C27" s="8">
        <f t="shared" si="0"/>
        <v>2.0943951023931953</v>
      </c>
      <c r="D27" s="8">
        <f>ASIN(F27/$E$20)</f>
        <v>0.21823451436745964</v>
      </c>
      <c r="E27" s="9">
        <f>$C$20*COS(C27)</f>
        <v>-2.4999999999999991</v>
      </c>
      <c r="F27" s="9">
        <f>$C$20*SIN(C27)</f>
        <v>4.3301270189221936</v>
      </c>
      <c r="G27" s="9">
        <f>SQRT(($E$20^2)-(F27^2))</f>
        <v>19.525624189766635</v>
      </c>
      <c r="H27" s="9">
        <f>E27+G27</f>
        <v>17.025624189766635</v>
      </c>
    </row>
    <row r="28" spans="2:8" x14ac:dyDescent="0.25">
      <c r="B28" s="5">
        <v>150</v>
      </c>
      <c r="C28" s="8">
        <f t="shared" si="0"/>
        <v>2.6179938779914944</v>
      </c>
      <c r="D28" s="8">
        <f>ASIN(F28/$E$20)</f>
        <v>0.12532783116806534</v>
      </c>
      <c r="E28" s="9">
        <f>$C$20*COS(C28)</f>
        <v>-4.3301270189221936</v>
      </c>
      <c r="F28" s="9">
        <f>$C$20*SIN(C28)</f>
        <v>2.4999999999999996</v>
      </c>
      <c r="G28" s="9">
        <f>SQRT(($E$20^2)-(F28^2))</f>
        <v>19.843134832984429</v>
      </c>
      <c r="H28" s="9">
        <f>E28+G28</f>
        <v>15.513007814062235</v>
      </c>
    </row>
    <row r="29" spans="2:8" x14ac:dyDescent="0.25">
      <c r="B29" s="5">
        <v>180</v>
      </c>
      <c r="C29" s="8">
        <f t="shared" si="0"/>
        <v>3.1415926535897931</v>
      </c>
      <c r="D29" s="8">
        <f>ASIN(F29/$E$20)</f>
        <v>3.06287113727155E-17</v>
      </c>
      <c r="E29" s="9">
        <f>$C$20*COS(C29)</f>
        <v>-5</v>
      </c>
      <c r="F29" s="9">
        <f>$C$20*SIN(C29)</f>
        <v>6.1257422745431001E-16</v>
      </c>
      <c r="G29" s="9">
        <f>SQRT(($E$20^2)-(F29^2))</f>
        <v>20</v>
      </c>
      <c r="H29" s="9">
        <f>E29+G29</f>
        <v>15</v>
      </c>
    </row>
    <row r="30" spans="2:8" x14ac:dyDescent="0.25">
      <c r="B30" s="5">
        <v>210</v>
      </c>
      <c r="C30" s="8">
        <f t="shared" si="0"/>
        <v>3.6651914291880923</v>
      </c>
      <c r="D30" s="8">
        <f>ASIN(F30/$E$20)</f>
        <v>-0.1253278311680654</v>
      </c>
      <c r="E30" s="9">
        <f>$C$20*COS(C30)</f>
        <v>-4.3301270189221928</v>
      </c>
      <c r="F30" s="9">
        <f>$C$20*SIN(C30)</f>
        <v>-2.5000000000000004</v>
      </c>
      <c r="G30" s="9">
        <f>SQRT(($E$20^2)-(F30^2))</f>
        <v>19.843134832984429</v>
      </c>
      <c r="H30" s="9">
        <f>E30+G30</f>
        <v>15.513007814062236</v>
      </c>
    </row>
    <row r="31" spans="2:8" x14ac:dyDescent="0.25">
      <c r="B31" s="5">
        <v>240</v>
      </c>
      <c r="C31" s="8">
        <f t="shared" si="0"/>
        <v>4.1887902047863905</v>
      </c>
      <c r="D31" s="8">
        <f>ASIN(F31/$E$20)</f>
        <v>-0.21823451436745958</v>
      </c>
      <c r="E31" s="9">
        <f>$C$20*COS(C31)</f>
        <v>-2.5000000000000022</v>
      </c>
      <c r="F31" s="9">
        <f>$C$20*SIN(C31)</f>
        <v>-4.3301270189221919</v>
      </c>
      <c r="G31" s="9">
        <f>SQRT(($E$20^2)-(F31^2))</f>
        <v>19.525624189766635</v>
      </c>
      <c r="H31" s="9">
        <f>E31+G31</f>
        <v>17.025624189766631</v>
      </c>
    </row>
    <row r="32" spans="2:8" x14ac:dyDescent="0.25">
      <c r="B32" s="5">
        <v>270</v>
      </c>
      <c r="C32" s="8">
        <f t="shared" si="0"/>
        <v>4.7123889803846897</v>
      </c>
      <c r="D32" s="8">
        <f>ASIN(F32/$E$20)</f>
        <v>-0.25268025514207865</v>
      </c>
      <c r="E32" s="9">
        <f>$C$20*COS(C32)</f>
        <v>-9.1886134118146501E-16</v>
      </c>
      <c r="F32" s="9">
        <f>$C$20*SIN(C32)</f>
        <v>-5</v>
      </c>
      <c r="G32" s="9">
        <f>SQRT(($E$20^2)-(F32^2))</f>
        <v>19.364916731037084</v>
      </c>
      <c r="H32" s="9">
        <f>E32+G32</f>
        <v>19.364916731037084</v>
      </c>
    </row>
    <row r="33" spans="2:8" x14ac:dyDescent="0.25">
      <c r="B33" s="5">
        <v>300</v>
      </c>
      <c r="C33" s="8">
        <f t="shared" si="0"/>
        <v>5.2359877559829888</v>
      </c>
      <c r="D33" s="8">
        <f>ASIN(F33/$E$20)</f>
        <v>-0.21823451436745964</v>
      </c>
      <c r="E33" s="9">
        <f>$C$20*COS(C33)</f>
        <v>2.5000000000000004</v>
      </c>
      <c r="F33" s="9">
        <f>$C$20*SIN(C33)</f>
        <v>-4.3301270189221928</v>
      </c>
      <c r="G33" s="9">
        <f>SQRT(($E$20^2)-(F33^2))</f>
        <v>19.525624189766635</v>
      </c>
      <c r="H33" s="9">
        <f>E33+G33</f>
        <v>22.025624189766635</v>
      </c>
    </row>
    <row r="34" spans="2:8" x14ac:dyDescent="0.25">
      <c r="B34" s="5">
        <v>330</v>
      </c>
      <c r="C34" s="8">
        <f t="shared" si="0"/>
        <v>5.7595865315812871</v>
      </c>
      <c r="D34" s="8">
        <f>ASIN(F34/$E$20)</f>
        <v>-0.12532783116806551</v>
      </c>
      <c r="E34" s="9">
        <f>$C$20*COS(C34)</f>
        <v>4.3301270189221919</v>
      </c>
      <c r="F34" s="9">
        <f>$C$20*SIN(C34)</f>
        <v>-2.5000000000000022</v>
      </c>
      <c r="G34" s="9">
        <f>SQRT(($E$20^2)-(F34^2))</f>
        <v>19.843134832984429</v>
      </c>
      <c r="H34" s="9">
        <f>E34+G34</f>
        <v>24.17326185190662</v>
      </c>
    </row>
    <row r="35" spans="2:8" x14ac:dyDescent="0.25">
      <c r="B35" s="5">
        <v>360</v>
      </c>
      <c r="C35" s="8">
        <f t="shared" si="0"/>
        <v>6.2831853071795862</v>
      </c>
      <c r="D35" s="8">
        <f>ASIN(F35/$E$20)</f>
        <v>-6.1257422745431001E-17</v>
      </c>
      <c r="E35" s="9">
        <f>$C$20*COS(C35)</f>
        <v>5</v>
      </c>
      <c r="F35" s="9">
        <f>$C$20*SIN(C35)</f>
        <v>-1.22514845490862E-15</v>
      </c>
      <c r="G35" s="9">
        <f>SQRT(($E$20^2)-(F35^2))</f>
        <v>20</v>
      </c>
      <c r="H35" s="9">
        <f>E35+G35</f>
        <v>25</v>
      </c>
    </row>
    <row r="37" spans="2:8" ht="15.75" thickBot="1" x14ac:dyDescent="0.3">
      <c r="B37" s="1" t="s">
        <v>0</v>
      </c>
      <c r="C37" s="2">
        <v>5</v>
      </c>
      <c r="D37" s="1" t="s">
        <v>1</v>
      </c>
      <c r="E37" s="2">
        <f>C37*G37</f>
        <v>15</v>
      </c>
      <c r="F37" s="1" t="s">
        <v>6</v>
      </c>
      <c r="G37" s="2">
        <v>3</v>
      </c>
    </row>
    <row r="38" spans="2:8" ht="15.75" thickBot="1" x14ac:dyDescent="0.3"/>
    <row r="39" spans="2:8" ht="15.75" thickBot="1" x14ac:dyDescent="0.3">
      <c r="B39" s="3" t="s">
        <v>4</v>
      </c>
      <c r="C39" s="3" t="s">
        <v>2</v>
      </c>
      <c r="D39" s="7" t="s">
        <v>3</v>
      </c>
      <c r="E39" s="7" t="s">
        <v>5</v>
      </c>
      <c r="F39" s="7" t="s">
        <v>7</v>
      </c>
      <c r="G39" s="7" t="s">
        <v>8</v>
      </c>
      <c r="H39" s="4" t="s">
        <v>9</v>
      </c>
    </row>
    <row r="40" spans="2:8" x14ac:dyDescent="0.25">
      <c r="B40" s="6">
        <v>0</v>
      </c>
      <c r="C40" s="8">
        <f>RADIANS(B40)</f>
        <v>0</v>
      </c>
      <c r="D40" s="8">
        <f>ASIN(F40/$E$37)</f>
        <v>0</v>
      </c>
      <c r="E40" s="9">
        <f>$C$37*COS(C40)</f>
        <v>5</v>
      </c>
      <c r="F40" s="9">
        <f>$C$37*SIN(C40)</f>
        <v>0</v>
      </c>
      <c r="G40" s="9">
        <f>SQRT(($E$37^2)-(F40^2))</f>
        <v>15</v>
      </c>
      <c r="H40" s="9">
        <f>E40+G40</f>
        <v>20</v>
      </c>
    </row>
    <row r="41" spans="2:8" x14ac:dyDescent="0.25">
      <c r="B41" s="5">
        <v>30</v>
      </c>
      <c r="C41" s="8">
        <f t="shared" ref="C41:C52" si="1">RADIANS(B41)</f>
        <v>0.52359877559829882</v>
      </c>
      <c r="D41" s="8">
        <f t="shared" ref="D41:D52" si="2">ASIN(F41/$E$37)</f>
        <v>0.16744807921968932</v>
      </c>
      <c r="E41" s="9">
        <f t="shared" ref="E41:E52" si="3">$C$37*COS(C41)</f>
        <v>4.3301270189221936</v>
      </c>
      <c r="F41" s="9">
        <f t="shared" ref="F41:F52" si="4">$C$37*SIN(C41)</f>
        <v>2.4999999999999996</v>
      </c>
      <c r="G41" s="9">
        <f t="shared" ref="G41:G52" si="5">SQRT(($E$37^2)-(F41^2))</f>
        <v>14.79019945774904</v>
      </c>
      <c r="H41" s="9">
        <f>E41+G41</f>
        <v>19.120326476671234</v>
      </c>
    </row>
    <row r="42" spans="2:8" x14ac:dyDescent="0.25">
      <c r="B42" s="5">
        <v>60</v>
      </c>
      <c r="C42" s="8">
        <f t="shared" si="1"/>
        <v>1.0471975511965976</v>
      </c>
      <c r="D42" s="8">
        <f t="shared" si="2"/>
        <v>0.29284277172857548</v>
      </c>
      <c r="E42" s="9">
        <f t="shared" si="3"/>
        <v>2.5000000000000004</v>
      </c>
      <c r="F42" s="9">
        <f t="shared" si="4"/>
        <v>4.3301270189221928</v>
      </c>
      <c r="G42" s="9">
        <f t="shared" si="5"/>
        <v>14.361406616345072</v>
      </c>
      <c r="H42" s="9">
        <f>E42+G42</f>
        <v>16.861406616345072</v>
      </c>
    </row>
    <row r="43" spans="2:8" x14ac:dyDescent="0.25">
      <c r="B43" s="5">
        <v>90</v>
      </c>
      <c r="C43" s="8">
        <f t="shared" si="1"/>
        <v>1.5707963267948966</v>
      </c>
      <c r="D43" s="8">
        <f t="shared" si="2"/>
        <v>0.33983690945412193</v>
      </c>
      <c r="E43" s="9">
        <f t="shared" si="3"/>
        <v>3.06287113727155E-16</v>
      </c>
      <c r="F43" s="9">
        <f t="shared" si="4"/>
        <v>5</v>
      </c>
      <c r="G43" s="9">
        <f t="shared" si="5"/>
        <v>14.142135623730951</v>
      </c>
      <c r="H43" s="9">
        <f>E43+G43</f>
        <v>14.142135623730951</v>
      </c>
    </row>
    <row r="44" spans="2:8" x14ac:dyDescent="0.25">
      <c r="B44" s="5">
        <v>120</v>
      </c>
      <c r="C44" s="8">
        <f t="shared" si="1"/>
        <v>2.0943951023931953</v>
      </c>
      <c r="D44" s="8">
        <f t="shared" si="2"/>
        <v>0.29284277172857553</v>
      </c>
      <c r="E44" s="9">
        <f t="shared" si="3"/>
        <v>-2.4999999999999991</v>
      </c>
      <c r="F44" s="9">
        <f t="shared" si="4"/>
        <v>4.3301270189221936</v>
      </c>
      <c r="G44" s="9">
        <f t="shared" si="5"/>
        <v>14.361406616345072</v>
      </c>
      <c r="H44" s="9">
        <f>E44+G44</f>
        <v>11.861406616345072</v>
      </c>
    </row>
    <row r="45" spans="2:8" x14ac:dyDescent="0.25">
      <c r="B45" s="5">
        <v>150</v>
      </c>
      <c r="C45" s="8">
        <f t="shared" si="1"/>
        <v>2.6179938779914944</v>
      </c>
      <c r="D45" s="8">
        <f t="shared" si="2"/>
        <v>0.16744807921968932</v>
      </c>
      <c r="E45" s="9">
        <f t="shared" si="3"/>
        <v>-4.3301270189221936</v>
      </c>
      <c r="F45" s="9">
        <f t="shared" si="4"/>
        <v>2.4999999999999996</v>
      </c>
      <c r="G45" s="9">
        <f t="shared" si="5"/>
        <v>14.79019945774904</v>
      </c>
      <c r="H45" s="9">
        <f>E45+G45</f>
        <v>10.460072438826845</v>
      </c>
    </row>
    <row r="46" spans="2:8" x14ac:dyDescent="0.25">
      <c r="B46" s="5">
        <v>180</v>
      </c>
      <c r="C46" s="8">
        <f t="shared" si="1"/>
        <v>3.1415926535897931</v>
      </c>
      <c r="D46" s="8">
        <f t="shared" si="2"/>
        <v>4.0838281830287336E-17</v>
      </c>
      <c r="E46" s="9">
        <f t="shared" si="3"/>
        <v>-5</v>
      </c>
      <c r="F46" s="9">
        <f t="shared" si="4"/>
        <v>6.1257422745431001E-16</v>
      </c>
      <c r="G46" s="9">
        <f t="shared" si="5"/>
        <v>15</v>
      </c>
      <c r="H46" s="9">
        <f>E46+G46</f>
        <v>10</v>
      </c>
    </row>
    <row r="47" spans="2:8" x14ac:dyDescent="0.25">
      <c r="B47" s="5">
        <v>210</v>
      </c>
      <c r="C47" s="8">
        <f t="shared" si="1"/>
        <v>3.6651914291880923</v>
      </c>
      <c r="D47" s="8">
        <f t="shared" si="2"/>
        <v>-0.16744807921968935</v>
      </c>
      <c r="E47" s="9">
        <f t="shared" si="3"/>
        <v>-4.3301270189221928</v>
      </c>
      <c r="F47" s="9">
        <f t="shared" si="4"/>
        <v>-2.5000000000000004</v>
      </c>
      <c r="G47" s="9">
        <f t="shared" si="5"/>
        <v>14.79019945774904</v>
      </c>
      <c r="H47" s="9">
        <f>E47+G47</f>
        <v>10.460072438826847</v>
      </c>
    </row>
    <row r="48" spans="2:8" x14ac:dyDescent="0.25">
      <c r="B48" s="5">
        <v>240</v>
      </c>
      <c r="C48" s="8">
        <f t="shared" si="1"/>
        <v>4.1887902047863905</v>
      </c>
      <c r="D48" s="8">
        <f t="shared" si="2"/>
        <v>-0.29284277172857542</v>
      </c>
      <c r="E48" s="9">
        <f t="shared" si="3"/>
        <v>-2.5000000000000022</v>
      </c>
      <c r="F48" s="9">
        <f t="shared" si="4"/>
        <v>-4.3301270189221919</v>
      </c>
      <c r="G48" s="9">
        <f t="shared" si="5"/>
        <v>14.361406616345072</v>
      </c>
      <c r="H48" s="9">
        <f>E48+G48</f>
        <v>11.86140661634507</v>
      </c>
    </row>
    <row r="49" spans="2:8" x14ac:dyDescent="0.25">
      <c r="B49" s="5">
        <v>270</v>
      </c>
      <c r="C49" s="8">
        <f t="shared" si="1"/>
        <v>4.7123889803846897</v>
      </c>
      <c r="D49" s="8">
        <f t="shared" si="2"/>
        <v>-0.33983690945412193</v>
      </c>
      <c r="E49" s="9">
        <f t="shared" si="3"/>
        <v>-9.1886134118146501E-16</v>
      </c>
      <c r="F49" s="9">
        <f t="shared" si="4"/>
        <v>-5</v>
      </c>
      <c r="G49" s="9">
        <f t="shared" si="5"/>
        <v>14.142135623730951</v>
      </c>
      <c r="H49" s="9">
        <f>E49+G49</f>
        <v>14.142135623730949</v>
      </c>
    </row>
    <row r="50" spans="2:8" x14ac:dyDescent="0.25">
      <c r="B50" s="5">
        <v>300</v>
      </c>
      <c r="C50" s="8">
        <f t="shared" si="1"/>
        <v>5.2359877559829888</v>
      </c>
      <c r="D50" s="8">
        <f t="shared" si="2"/>
        <v>-0.29284277172857548</v>
      </c>
      <c r="E50" s="9">
        <f t="shared" si="3"/>
        <v>2.5000000000000004</v>
      </c>
      <c r="F50" s="9">
        <f t="shared" si="4"/>
        <v>-4.3301270189221928</v>
      </c>
      <c r="G50" s="9">
        <f t="shared" si="5"/>
        <v>14.361406616345072</v>
      </c>
      <c r="H50" s="9">
        <f>E50+G50</f>
        <v>16.861406616345072</v>
      </c>
    </row>
    <row r="51" spans="2:8" x14ac:dyDescent="0.25">
      <c r="B51" s="5">
        <v>330</v>
      </c>
      <c r="C51" s="8">
        <f t="shared" si="1"/>
        <v>5.7595865315812871</v>
      </c>
      <c r="D51" s="8">
        <f t="shared" si="2"/>
        <v>-0.16744807921968949</v>
      </c>
      <c r="E51" s="9">
        <f t="shared" si="3"/>
        <v>4.3301270189221919</v>
      </c>
      <c r="F51" s="9">
        <f t="shared" si="4"/>
        <v>-2.5000000000000022</v>
      </c>
      <c r="G51" s="9">
        <f t="shared" si="5"/>
        <v>14.79019945774904</v>
      </c>
      <c r="H51" s="9">
        <f>E51+G51</f>
        <v>19.120326476671231</v>
      </c>
    </row>
    <row r="52" spans="2:8" x14ac:dyDescent="0.25">
      <c r="B52" s="5">
        <v>360</v>
      </c>
      <c r="C52" s="8">
        <f t="shared" si="1"/>
        <v>6.2831853071795862</v>
      </c>
      <c r="D52" s="8">
        <f t="shared" si="2"/>
        <v>-8.1676563660574671E-17</v>
      </c>
      <c r="E52" s="9">
        <f t="shared" si="3"/>
        <v>5</v>
      </c>
      <c r="F52" s="9">
        <f t="shared" si="4"/>
        <v>-1.22514845490862E-15</v>
      </c>
      <c r="G52" s="9">
        <f t="shared" si="5"/>
        <v>15</v>
      </c>
      <c r="H52" s="9">
        <f>E52+G52</f>
        <v>20</v>
      </c>
    </row>
    <row r="54" spans="2:8" ht="15.75" thickBot="1" x14ac:dyDescent="0.3">
      <c r="B54" s="1" t="s">
        <v>0</v>
      </c>
      <c r="C54" s="2">
        <v>5</v>
      </c>
      <c r="D54" s="1" t="s">
        <v>1</v>
      </c>
      <c r="E54" s="2">
        <f>C54*G54</f>
        <v>10</v>
      </c>
      <c r="F54" s="1" t="s">
        <v>6</v>
      </c>
      <c r="G54" s="2">
        <v>2</v>
      </c>
    </row>
    <row r="55" spans="2:8" ht="15.75" thickBot="1" x14ac:dyDescent="0.3"/>
    <row r="56" spans="2:8" ht="15.75" thickBot="1" x14ac:dyDescent="0.3">
      <c r="B56" s="3" t="s">
        <v>4</v>
      </c>
      <c r="C56" s="3" t="s">
        <v>2</v>
      </c>
      <c r="D56" s="7" t="s">
        <v>3</v>
      </c>
      <c r="E56" s="7" t="s">
        <v>5</v>
      </c>
      <c r="F56" s="7" t="s">
        <v>7</v>
      </c>
      <c r="G56" s="7" t="s">
        <v>8</v>
      </c>
      <c r="H56" s="4" t="s">
        <v>9</v>
      </c>
    </row>
    <row r="57" spans="2:8" x14ac:dyDescent="0.25">
      <c r="B57" s="6">
        <v>0</v>
      </c>
      <c r="C57" s="8">
        <f>RADIANS(B57)</f>
        <v>0</v>
      </c>
      <c r="D57" s="8">
        <f>ASIN(F57/$E$54)</f>
        <v>0</v>
      </c>
      <c r="E57" s="9">
        <f>$C$54*COS(C57)</f>
        <v>5</v>
      </c>
      <c r="F57" s="9">
        <f>$C$54*SIN(C57)</f>
        <v>0</v>
      </c>
      <c r="G57" s="9">
        <f>SQRT(($E$54^2)-(F57^2))</f>
        <v>10</v>
      </c>
      <c r="H57" s="9">
        <f>E57+G57</f>
        <v>15</v>
      </c>
    </row>
    <row r="58" spans="2:8" x14ac:dyDescent="0.25">
      <c r="B58" s="5">
        <v>30</v>
      </c>
      <c r="C58" s="8">
        <f t="shared" ref="C58:C69" si="6">RADIANS(B58)</f>
        <v>0.52359877559829882</v>
      </c>
      <c r="D58" s="8">
        <f t="shared" ref="D58:D69" si="7">ASIN(F58/$E$54)</f>
        <v>0.25268025514207859</v>
      </c>
      <c r="E58" s="9">
        <f t="shared" ref="E58:E69" si="8">$C$54*COS(C58)</f>
        <v>4.3301270189221936</v>
      </c>
      <c r="F58" s="9">
        <f t="shared" ref="F58:F69" si="9">$C$54*SIN(C58)</f>
        <v>2.4999999999999996</v>
      </c>
      <c r="G58" s="9">
        <f t="shared" ref="G58:G69" si="10">SQRT(($E$54^2)-(F58^2))</f>
        <v>9.6824583655185421</v>
      </c>
      <c r="H58" s="9">
        <f>E58+G58</f>
        <v>14.012585384440737</v>
      </c>
    </row>
    <row r="59" spans="2:8" x14ac:dyDescent="0.25">
      <c r="B59" s="5">
        <v>60</v>
      </c>
      <c r="C59" s="8">
        <f t="shared" si="6"/>
        <v>1.0471975511965976</v>
      </c>
      <c r="D59" s="8">
        <f t="shared" si="7"/>
        <v>0.44783239692893251</v>
      </c>
      <c r="E59" s="9">
        <f t="shared" si="8"/>
        <v>2.5000000000000004</v>
      </c>
      <c r="F59" s="9">
        <f t="shared" si="9"/>
        <v>4.3301270189221928</v>
      </c>
      <c r="G59" s="9">
        <f t="shared" si="10"/>
        <v>9.013878188659973</v>
      </c>
      <c r="H59" s="9">
        <f>E59+G59</f>
        <v>11.513878188659973</v>
      </c>
    </row>
    <row r="60" spans="2:8" x14ac:dyDescent="0.25">
      <c r="B60" s="5">
        <v>90</v>
      </c>
      <c r="C60" s="8">
        <f t="shared" si="6"/>
        <v>1.5707963267948966</v>
      </c>
      <c r="D60" s="8">
        <f t="shared" si="7"/>
        <v>0.52359877559829893</v>
      </c>
      <c r="E60" s="9">
        <f t="shared" si="8"/>
        <v>3.06287113727155E-16</v>
      </c>
      <c r="F60" s="9">
        <f t="shared" si="9"/>
        <v>5</v>
      </c>
      <c r="G60" s="9">
        <f t="shared" si="10"/>
        <v>8.6602540378443873</v>
      </c>
      <c r="H60" s="9">
        <f>E60+G60</f>
        <v>8.6602540378443873</v>
      </c>
    </row>
    <row r="61" spans="2:8" x14ac:dyDescent="0.25">
      <c r="B61" s="5">
        <v>120</v>
      </c>
      <c r="C61" s="8">
        <f t="shared" si="6"/>
        <v>2.0943951023931953</v>
      </c>
      <c r="D61" s="8">
        <f t="shared" si="7"/>
        <v>0.44783239692893256</v>
      </c>
      <c r="E61" s="9">
        <f t="shared" si="8"/>
        <v>-2.4999999999999991</v>
      </c>
      <c r="F61" s="9">
        <f t="shared" si="9"/>
        <v>4.3301270189221936</v>
      </c>
      <c r="G61" s="9">
        <f t="shared" si="10"/>
        <v>9.013878188659973</v>
      </c>
      <c r="H61" s="9">
        <f>E61+G61</f>
        <v>6.5138781886599739</v>
      </c>
    </row>
    <row r="62" spans="2:8" x14ac:dyDescent="0.25">
      <c r="B62" s="5">
        <v>150</v>
      </c>
      <c r="C62" s="8">
        <f t="shared" si="6"/>
        <v>2.6179938779914944</v>
      </c>
      <c r="D62" s="8">
        <f t="shared" si="7"/>
        <v>0.25268025514207859</v>
      </c>
      <c r="E62" s="9">
        <f t="shared" si="8"/>
        <v>-4.3301270189221936</v>
      </c>
      <c r="F62" s="9">
        <f t="shared" si="9"/>
        <v>2.4999999999999996</v>
      </c>
      <c r="G62" s="9">
        <f t="shared" si="10"/>
        <v>9.6824583655185421</v>
      </c>
      <c r="H62" s="9">
        <f>E62+G62</f>
        <v>5.3523313465963485</v>
      </c>
    </row>
    <row r="63" spans="2:8" x14ac:dyDescent="0.25">
      <c r="B63" s="5">
        <v>180</v>
      </c>
      <c r="C63" s="8">
        <f t="shared" si="6"/>
        <v>3.1415926535897931</v>
      </c>
      <c r="D63" s="8">
        <f t="shared" si="7"/>
        <v>6.1257422745431001E-17</v>
      </c>
      <c r="E63" s="9">
        <f t="shared" si="8"/>
        <v>-5</v>
      </c>
      <c r="F63" s="9">
        <f t="shared" si="9"/>
        <v>6.1257422745431001E-16</v>
      </c>
      <c r="G63" s="9">
        <f t="shared" si="10"/>
        <v>10</v>
      </c>
      <c r="H63" s="9">
        <f>E63+G63</f>
        <v>5</v>
      </c>
    </row>
    <row r="64" spans="2:8" x14ac:dyDescent="0.25">
      <c r="B64" s="5">
        <v>210</v>
      </c>
      <c r="C64" s="8">
        <f t="shared" si="6"/>
        <v>3.6651914291880923</v>
      </c>
      <c r="D64" s="8">
        <f t="shared" si="7"/>
        <v>-0.2526802551420787</v>
      </c>
      <c r="E64" s="9">
        <f t="shared" si="8"/>
        <v>-4.3301270189221928</v>
      </c>
      <c r="F64" s="9">
        <f t="shared" si="9"/>
        <v>-2.5000000000000004</v>
      </c>
      <c r="G64" s="9">
        <f t="shared" si="10"/>
        <v>9.6824583655185421</v>
      </c>
      <c r="H64" s="9">
        <f>E64+G64</f>
        <v>5.3523313465963493</v>
      </c>
    </row>
    <row r="65" spans="2:8" x14ac:dyDescent="0.25">
      <c r="B65" s="5">
        <v>240</v>
      </c>
      <c r="C65" s="8">
        <f t="shared" si="6"/>
        <v>4.1887902047863905</v>
      </c>
      <c r="D65" s="8">
        <f t="shared" si="7"/>
        <v>-0.44783239692893234</v>
      </c>
      <c r="E65" s="9">
        <f t="shared" si="8"/>
        <v>-2.5000000000000022</v>
      </c>
      <c r="F65" s="9">
        <f t="shared" si="9"/>
        <v>-4.3301270189221919</v>
      </c>
      <c r="G65" s="9">
        <f t="shared" si="10"/>
        <v>9.0138781886599748</v>
      </c>
      <c r="H65" s="9">
        <f>E65+G65</f>
        <v>6.513878188659973</v>
      </c>
    </row>
    <row r="66" spans="2:8" x14ac:dyDescent="0.25">
      <c r="B66" s="5">
        <v>270</v>
      </c>
      <c r="C66" s="8">
        <f t="shared" si="6"/>
        <v>4.7123889803846897</v>
      </c>
      <c r="D66" s="8">
        <f t="shared" si="7"/>
        <v>-0.52359877559829893</v>
      </c>
      <c r="E66" s="9">
        <f t="shared" si="8"/>
        <v>-9.1886134118146501E-16</v>
      </c>
      <c r="F66" s="9">
        <f t="shared" si="9"/>
        <v>-5</v>
      </c>
      <c r="G66" s="9">
        <f t="shared" si="10"/>
        <v>8.6602540378443873</v>
      </c>
      <c r="H66" s="9">
        <f>E66+G66</f>
        <v>8.6602540378443855</v>
      </c>
    </row>
    <row r="67" spans="2:8" x14ac:dyDescent="0.25">
      <c r="B67" s="5">
        <v>300</v>
      </c>
      <c r="C67" s="8">
        <f t="shared" si="6"/>
        <v>5.2359877559829888</v>
      </c>
      <c r="D67" s="8">
        <f t="shared" si="7"/>
        <v>-0.4478323969289324</v>
      </c>
      <c r="E67" s="9">
        <f t="shared" si="8"/>
        <v>2.5000000000000004</v>
      </c>
      <c r="F67" s="9">
        <f t="shared" si="9"/>
        <v>-4.3301270189221928</v>
      </c>
      <c r="G67" s="9">
        <f t="shared" si="10"/>
        <v>9.013878188659973</v>
      </c>
      <c r="H67" s="9">
        <f>E67+G67</f>
        <v>11.513878188659973</v>
      </c>
    </row>
    <row r="68" spans="2:8" x14ac:dyDescent="0.25">
      <c r="B68" s="5">
        <v>330</v>
      </c>
      <c r="C68" s="8">
        <f t="shared" si="6"/>
        <v>5.7595865315812871</v>
      </c>
      <c r="D68" s="8">
        <f t="shared" si="7"/>
        <v>-0.25268025514207887</v>
      </c>
      <c r="E68" s="9">
        <f t="shared" si="8"/>
        <v>4.3301270189221919</v>
      </c>
      <c r="F68" s="9">
        <f t="shared" si="9"/>
        <v>-2.5000000000000022</v>
      </c>
      <c r="G68" s="9">
        <f t="shared" si="10"/>
        <v>9.6824583655185421</v>
      </c>
      <c r="H68" s="9">
        <f>E68+G68</f>
        <v>14.012585384440733</v>
      </c>
    </row>
    <row r="69" spans="2:8" x14ac:dyDescent="0.25">
      <c r="B69" s="5">
        <v>360</v>
      </c>
      <c r="C69" s="8">
        <f t="shared" si="6"/>
        <v>6.2831853071795862</v>
      </c>
      <c r="D69" s="8">
        <f t="shared" si="7"/>
        <v>-1.22514845490862E-16</v>
      </c>
      <c r="E69" s="9">
        <f t="shared" si="8"/>
        <v>5</v>
      </c>
      <c r="F69" s="9">
        <f t="shared" si="9"/>
        <v>-1.22514845490862E-15</v>
      </c>
      <c r="G69" s="9">
        <f t="shared" si="10"/>
        <v>10</v>
      </c>
      <c r="H69" s="9">
        <f>E69+G69</f>
        <v>15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l n a T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J Z 2 k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d p N S K I p H u A 4 A A A A R A A A A E w A c A E Z v c m 1 1 b G F z L 1 N l Y 3 R p b 2 4 x L m 0 g o h g A K K A U A A A A A A A A A A A A A A A A A A A A A A A A A A A A K 0 5 N L s n M z 1 M I h t C G 1 g B Q S w E C L Q A U A A I A C A C W d p N S J 4 Y a 4 q I A A A D 1 A A A A E g A A A A A A A A A A A A A A A A A A A A A A Q 2 9 u Z m l n L 1 B h Y 2 t h Z 2 U u e G 1 s U E s B A i 0 A F A A C A A g A l n a T U g / K 6 a u k A A A A 6 Q A A A B M A A A A A A A A A A A A A A A A A 7 g A A A F t D b 2 5 0 Z W 5 0 X 1 R 5 c G V z X S 5 4 b W x Q S w E C L Q A U A A I A C A C W d p N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/ X 9 b 8 O 5 V k C K k z t b Y q i E h g A A A A A C A A A A A A A Q Z g A A A A E A A C A A A A D f U W 3 m s 8 e D X v c l p B d N g v C g o A y A U e B F s S x 5 5 U Q 5 N h O s U g A A A A A O g A A A A A I A A C A A A A A Q N T / X K 8 R J B J N J + U 0 i E w 3 W h v M + p e / r X a o S p l R N v h S D X 1 A A A A A q J t D m W O X b S L n t M Q 6 T b o T 6 U 5 P A e a 9 l X 2 p w U 4 u f + L K Q + s W r F Z v d a 1 t Z + + w L H 7 8 b Q a N d p l t V t G H y d H g x M s P 9 0 9 S l h F r p h e x N f X M h Q Z 2 r j Y D l K U A A A A C a Q j j y C z 0 M O X 7 J / 1 U I 9 d s J z i C 1 7 W b x s 9 k R f W i L 3 H X j j + Q m U 0 B V I Z V C t + f C Y t x P 6 B R s G 8 w v b p f z B c y 8 S V f v J x s z < / D a t a M a s h u p > 
</file>

<file path=customXml/itemProps1.xml><?xml version="1.0" encoding="utf-8"?>
<ds:datastoreItem xmlns:ds="http://schemas.openxmlformats.org/officeDocument/2006/customXml" ds:itemID="{27AD95B9-E4FF-4683-B7C6-C6CBFBB263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Guiraud</dc:creator>
  <cp:lastModifiedBy>Fernando Guiraud</cp:lastModifiedBy>
  <dcterms:created xsi:type="dcterms:W3CDTF">2021-04-19T15:59:21Z</dcterms:created>
  <dcterms:modified xsi:type="dcterms:W3CDTF">2021-04-19T20:40:05Z</dcterms:modified>
</cp:coreProperties>
</file>