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ud\Desktop\UTP\2019 Semestre II\Metodos Numericos\"/>
    </mc:Choice>
  </mc:AlternateContent>
  <xr:revisionPtr revIDLastSave="0" documentId="13_ncr:1_{48B7A437-F481-4C4A-B1D4-344382C9FF77}" xr6:coauthVersionLast="41" xr6:coauthVersionMax="41" xr10:uidLastSave="{00000000-0000-0000-0000-000000000000}"/>
  <bookViews>
    <workbookView xWindow="-120" yWindow="-120" windowWidth="20730" windowHeight="11160" activeTab="4" xr2:uid="{B659139B-FA99-4221-8DFF-CF0C71D2627E}"/>
  </bookViews>
  <sheets>
    <sheet name="1)" sheetId="5" r:id="rId1"/>
    <sheet name="2)" sheetId="6" r:id="rId2"/>
    <sheet name="3)" sheetId="7" r:id="rId3"/>
    <sheet name="4)" sheetId="8" r:id="rId4"/>
    <sheet name="5)" sheetId="9" r:id="rId5"/>
  </sheets>
  <externalReferences>
    <externalReference r:id="rId6"/>
    <externalReference r:id="rId7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9" l="1"/>
  <c r="F24" i="9"/>
  <c r="B26" i="9" s="1"/>
  <c r="B18" i="9"/>
  <c r="F16" i="9"/>
  <c r="H18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2" i="9"/>
  <c r="H10" i="9"/>
  <c r="F5" i="9"/>
  <c r="B10" i="9" s="1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H5" i="7"/>
  <c r="G5" i="7"/>
  <c r="F5" i="7"/>
  <c r="I5" i="7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F4" i="8"/>
  <c r="E4" i="8"/>
  <c r="C26" i="9" l="1"/>
  <c r="D26" i="9"/>
  <c r="D10" i="9"/>
  <c r="C10" i="9"/>
  <c r="E10" i="9" s="1"/>
  <c r="F10" i="9" s="1"/>
  <c r="B11" i="9" s="1"/>
  <c r="E6" i="7"/>
  <c r="H6" i="7" s="1"/>
  <c r="D6" i="7"/>
  <c r="J5" i="7"/>
  <c r="E26" i="9" l="1"/>
  <c r="F26" i="9" s="1"/>
  <c r="B27" i="9" s="1"/>
  <c r="D27" i="9" s="1"/>
  <c r="D11" i="9"/>
  <c r="C11" i="9"/>
  <c r="G6" i="7"/>
  <c r="F6" i="7"/>
  <c r="C27" i="9" l="1"/>
  <c r="E27" i="9" s="1"/>
  <c r="F27" i="9" s="1"/>
  <c r="E11" i="9"/>
  <c r="F11" i="9" s="1"/>
  <c r="G11" i="9" s="1"/>
  <c r="H11" i="9" s="1"/>
  <c r="C18" i="9"/>
  <c r="D18" i="9"/>
  <c r="E18" i="9" s="1"/>
  <c r="F18" i="9" s="1"/>
  <c r="B19" i="9" s="1"/>
  <c r="B12" i="9"/>
  <c r="K6" i="7"/>
  <c r="L6" i="7" s="1"/>
  <c r="I6" i="7"/>
  <c r="D7" i="7" s="1"/>
  <c r="G27" i="9" l="1"/>
  <c r="H27" i="9" s="1"/>
  <c r="B28" i="9"/>
  <c r="C19" i="9"/>
  <c r="D19" i="9"/>
  <c r="D12" i="9"/>
  <c r="C12" i="9"/>
  <c r="E12" i="9" s="1"/>
  <c r="F12" i="9" s="1"/>
  <c r="G12" i="9" s="1"/>
  <c r="H12" i="9" s="1"/>
  <c r="G7" i="7"/>
  <c r="J6" i="7"/>
  <c r="E7" i="7"/>
  <c r="H7" i="7" s="1"/>
  <c r="D28" i="9" l="1"/>
  <c r="C28" i="9"/>
  <c r="E28" i="9" s="1"/>
  <c r="F28" i="9" s="1"/>
  <c r="G28" i="9" s="1"/>
  <c r="H28" i="9" s="1"/>
  <c r="E19" i="9"/>
  <c r="F19" i="9" s="1"/>
  <c r="F7" i="7"/>
  <c r="G19" i="9" l="1"/>
  <c r="H19" i="9" s="1"/>
  <c r="B20" i="9"/>
  <c r="K7" i="7"/>
  <c r="L7" i="7" s="1"/>
  <c r="I7" i="7"/>
  <c r="D20" i="9" l="1"/>
  <c r="C20" i="9"/>
  <c r="E20" i="9" s="1"/>
  <c r="F20" i="9" s="1"/>
  <c r="G20" i="9" s="1"/>
  <c r="H20" i="9" s="1"/>
  <c r="E8" i="7"/>
  <c r="H8" i="7" s="1"/>
  <c r="J7" i="7"/>
  <c r="D8" i="7"/>
  <c r="F8" i="7" l="1"/>
  <c r="G8" i="7"/>
  <c r="I8" i="7" l="1"/>
  <c r="E9" i="7" s="1"/>
  <c r="H9" i="7" s="1"/>
  <c r="K8" i="7"/>
  <c r="L8" i="7" s="1"/>
  <c r="D9" i="7" l="1"/>
  <c r="J8" i="7"/>
  <c r="F9" i="7" l="1"/>
  <c r="G9" i="7"/>
  <c r="I9" i="7" l="1"/>
  <c r="D10" i="7" s="1"/>
  <c r="K9" i="7"/>
  <c r="L9" i="7" s="1"/>
  <c r="G10" i="7" l="1"/>
  <c r="J9" i="7"/>
  <c r="E10" i="7"/>
  <c r="H10" i="7" s="1"/>
  <c r="F10" i="7" l="1"/>
  <c r="K10" i="7" l="1"/>
  <c r="L10" i="7" s="1"/>
  <c r="I10" i="7"/>
  <c r="J10" i="7" s="1"/>
  <c r="G4" i="8" l="1"/>
  <c r="H4" i="8" s="1"/>
  <c r="D5" i="8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/>
  <c r="B22" i="6" a="1"/>
  <c r="B22" i="6" s="1"/>
  <c r="B23" i="6" a="1"/>
  <c r="B23" i="6" s="1"/>
  <c r="B24" i="6" a="1"/>
  <c r="B24" i="6" s="1"/>
  <c r="B25" i="6" a="1"/>
  <c r="B25" i="6"/>
  <c r="B26" i="6" a="1"/>
  <c r="B26" i="6" s="1"/>
  <c r="B27" i="6" a="1"/>
  <c r="B27" i="6"/>
  <c r="B28" i="6" a="1"/>
  <c r="B28" i="6" s="1"/>
  <c r="B29" i="6" a="1"/>
  <c r="B29" i="6"/>
  <c r="B30" i="6" a="1"/>
  <c r="B30" i="6" s="1"/>
  <c r="B31" i="6" a="1"/>
  <c r="B31" i="6" s="1"/>
  <c r="B32" i="6" a="1"/>
  <c r="B32" i="6" s="1"/>
  <c r="B33" i="6" a="1"/>
  <c r="B33" i="6"/>
  <c r="B34" i="6" a="1"/>
  <c r="B34" i="6" s="1"/>
  <c r="B35" i="6" a="1"/>
  <c r="B35" i="6" s="1"/>
  <c r="B15" i="6" a="1"/>
  <c r="B15" i="6" s="1"/>
  <c r="E4" i="6" a="1"/>
  <c r="E4" i="6" s="1"/>
  <c r="F4" i="6" a="1"/>
  <c r="F4" i="6" s="1"/>
  <c r="G4" i="6" a="1"/>
  <c r="G4" i="6" s="1"/>
  <c r="D4" i="6"/>
  <c r="E5" i="8" l="1"/>
  <c r="G5" i="8" s="1"/>
  <c r="H5" i="8" s="1"/>
  <c r="F5" i="8"/>
  <c r="H4" i="6"/>
  <c r="B5" i="6"/>
  <c r="E5" i="6" s="1" a="1"/>
  <c r="E5" i="6" s="1"/>
  <c r="C5" i="6"/>
  <c r="F5" i="6" l="1" a="1"/>
  <c r="F5" i="6" s="1"/>
  <c r="D5" i="6"/>
  <c r="G5" i="6" l="1" a="1"/>
  <c r="G5" i="6" s="1"/>
  <c r="C6" i="6" s="1"/>
  <c r="D6" i="8"/>
  <c r="I5" i="8"/>
  <c r="J5" i="8" s="1"/>
  <c r="I5" i="6"/>
  <c r="J5" i="6" s="1"/>
  <c r="E6" i="8" l="1"/>
  <c r="F6" i="8"/>
  <c r="F6" i="6" a="1"/>
  <c r="F6" i="6" s="1"/>
  <c r="B6" i="6"/>
  <c r="E6" i="6" s="1" a="1"/>
  <c r="E6" i="6" s="1"/>
  <c r="H5" i="6"/>
  <c r="G6" i="8" l="1"/>
  <c r="H6" i="8" s="1"/>
  <c r="I6" i="8" s="1"/>
  <c r="J6" i="8" s="1"/>
  <c r="D6" i="6"/>
  <c r="G6" i="6" s="1" a="1"/>
  <c r="G6" i="6" s="1"/>
  <c r="D7" i="8" l="1"/>
  <c r="I6" i="6"/>
  <c r="J6" i="6" s="1"/>
  <c r="C7" i="6"/>
  <c r="E7" i="8" l="1"/>
  <c r="F7" i="8"/>
  <c r="F7" i="6" a="1"/>
  <c r="F7" i="6" s="1"/>
  <c r="B7" i="6"/>
  <c r="E7" i="6" s="1" a="1"/>
  <c r="E7" i="6" s="1"/>
  <c r="H6" i="6"/>
  <c r="G7" i="8" l="1"/>
  <c r="H7" i="8" s="1"/>
  <c r="I7" i="8" s="1"/>
  <c r="J7" i="8" s="1"/>
  <c r="D7" i="6"/>
  <c r="G7" i="6" s="1" a="1"/>
  <c r="G7" i="6" s="1"/>
  <c r="D8" i="8" l="1"/>
  <c r="B8" i="6"/>
  <c r="E8" i="6" s="1" a="1"/>
  <c r="E8" i="6" s="1"/>
  <c r="I7" i="6"/>
  <c r="J7" i="6" s="1"/>
  <c r="F8" i="8" l="1"/>
  <c r="E8" i="8"/>
  <c r="G8" i="8" s="1"/>
  <c r="H8" i="8" s="1"/>
  <c r="I8" i="8" s="1"/>
  <c r="J8" i="8" s="1"/>
  <c r="H7" i="6"/>
  <c r="C8" i="6"/>
  <c r="F8" i="6" l="1" a="1"/>
  <c r="F8" i="6" s="1"/>
  <c r="D8" i="6"/>
  <c r="G8" i="6" s="1" a="1"/>
  <c r="G8" i="6" s="1"/>
  <c r="C9" i="6" s="1"/>
  <c r="F9" i="6" l="1"/>
  <c r="F9" i="6" a="1"/>
  <c r="I8" i="6"/>
  <c r="J8" i="6" s="1"/>
  <c r="H8" i="6"/>
  <c r="B9" i="6"/>
  <c r="E9" i="6" s="1" a="1"/>
  <c r="E9" i="6" s="1"/>
  <c r="D9" i="6" l="1"/>
  <c r="G9" i="6" s="1" a="1"/>
  <c r="G9" i="6" s="1"/>
  <c r="I9" i="6" l="1"/>
  <c r="J9" i="6" s="1"/>
  <c r="B10" i="6"/>
  <c r="E10" i="6" s="1" a="1"/>
  <c r="E10" i="6" s="1"/>
  <c r="C10" i="6" l="1"/>
  <c r="H9" i="6"/>
  <c r="F10" i="6" l="1" a="1"/>
  <c r="F10" i="6" s="1"/>
  <c r="D10" i="6"/>
  <c r="G10" i="6" s="1" a="1"/>
  <c r="G10" i="6" s="1"/>
  <c r="C11" i="6" s="1"/>
  <c r="I10" i="6"/>
  <c r="J10" i="6" s="1"/>
  <c r="F11" i="6" l="1" a="1"/>
  <c r="F11" i="6" s="1"/>
  <c r="B11" i="6"/>
  <c r="E11" i="6" s="1" a="1"/>
  <c r="E11" i="6" s="1"/>
  <c r="H10" i="6"/>
  <c r="D11" i="6" l="1"/>
  <c r="G11" i="6" s="1" a="1"/>
  <c r="G11" i="6" s="1"/>
  <c r="I11" i="6"/>
  <c r="J11" i="6" s="1"/>
  <c r="H11" i="6" l="1"/>
  <c r="C24" i="5" l="1"/>
  <c r="C25" i="5"/>
  <c r="C26" i="5"/>
  <c r="C27" i="5"/>
  <c r="C28" i="5"/>
  <c r="C14" i="5"/>
  <c r="C15" i="5"/>
  <c r="C16" i="5"/>
  <c r="C17" i="5"/>
  <c r="C18" i="5"/>
  <c r="C19" i="5"/>
  <c r="C20" i="5"/>
  <c r="C21" i="5"/>
  <c r="C22" i="5"/>
  <c r="C23" i="5"/>
  <c r="C13" i="5"/>
  <c r="F6" i="5"/>
  <c r="G6" i="5"/>
  <c r="H6" i="5"/>
  <c r="G5" i="5"/>
  <c r="H5" i="5"/>
  <c r="F5" i="5"/>
  <c r="D5" i="5"/>
  <c r="C5" i="5"/>
  <c r="E5" i="5" l="1"/>
  <c r="I5" i="5" l="1"/>
  <c r="D6" i="5"/>
  <c r="C6" i="5"/>
  <c r="E6" i="5" l="1"/>
  <c r="J6" i="5" s="1"/>
  <c r="D7" i="5"/>
  <c r="G7" i="5" s="1"/>
  <c r="C7" i="5" l="1"/>
  <c r="I6" i="5"/>
  <c r="K5" i="5"/>
  <c r="K6" i="5"/>
  <c r="E7" i="5" l="1"/>
  <c r="H7" i="5" s="1"/>
  <c r="F7" i="5"/>
  <c r="J7" i="5"/>
  <c r="K7" i="5" s="1"/>
  <c r="D8" i="5" l="1"/>
  <c r="G8" i="5" s="1"/>
  <c r="I7" i="5"/>
  <c r="C8" i="5"/>
  <c r="F8" i="5" s="1"/>
  <c r="E8" i="5" l="1"/>
  <c r="H8" i="5" s="1"/>
  <c r="D9" i="5" l="1"/>
  <c r="G9" i="5" s="1"/>
  <c r="J8" i="5"/>
  <c r="K8" i="5" s="1"/>
  <c r="C9" i="5" l="1"/>
  <c r="F9" i="5" s="1"/>
  <c r="I8" i="5"/>
  <c r="E9" i="5" l="1"/>
  <c r="H9" i="5" s="1"/>
  <c r="J9" i="5" l="1"/>
  <c r="K9" i="5" s="1"/>
  <c r="D10" i="5"/>
  <c r="G10" i="5" s="1"/>
  <c r="I9" i="5" l="1"/>
  <c r="C10" i="5"/>
  <c r="F10" i="5" s="1"/>
  <c r="E10" i="5" l="1"/>
  <c r="H10" i="5" s="1"/>
  <c r="J10" i="5" l="1"/>
  <c r="K10" i="5" s="1"/>
  <c r="I10" i="5" l="1"/>
</calcChain>
</file>

<file path=xl/sharedStrings.xml><?xml version="1.0" encoding="utf-8"?>
<sst xmlns="http://schemas.openxmlformats.org/spreadsheetml/2006/main" count="86" uniqueCount="38">
  <si>
    <t>iteracion</t>
  </si>
  <si>
    <t>f(X1)</t>
  </si>
  <si>
    <t>f(Xm)</t>
  </si>
  <si>
    <t>X1</t>
  </si>
  <si>
    <t>X2</t>
  </si>
  <si>
    <t>Xm</t>
  </si>
  <si>
    <t>f(X1)*f(Xm)</t>
  </si>
  <si>
    <t>Error</t>
  </si>
  <si>
    <t>Estatus</t>
  </si>
  <si>
    <t>Tolerancia</t>
  </si>
  <si>
    <t>Intervalo</t>
  </si>
  <si>
    <t>f(X2)</t>
  </si>
  <si>
    <t>Xi</t>
  </si>
  <si>
    <t>F´(Xi)</t>
  </si>
  <si>
    <t>Xn+1</t>
  </si>
  <si>
    <t>F(Xi)</t>
  </si>
  <si>
    <r>
      <rPr>
        <b/>
        <sz val="11"/>
        <color theme="1"/>
        <rFont val="Calibri"/>
        <family val="2"/>
        <scheme val="minor"/>
      </rPr>
      <t>Ejemplo 1</t>
    </r>
    <r>
      <rPr>
        <sz val="11"/>
        <color theme="1"/>
        <rFont val="Calibri"/>
        <family val="2"/>
        <scheme val="minor"/>
      </rPr>
      <t>: Determine por Biseccion la raiz de f(x)=-0.4x^2+2.2x+4.7, para el intervalo [1, 2] y con una tolerancia de 0.5</t>
    </r>
  </si>
  <si>
    <t>f(x)</t>
  </si>
  <si>
    <t>Iteración</t>
  </si>
  <si>
    <t>F(X2)</t>
  </si>
  <si>
    <t>F(Xm)</t>
  </si>
  <si>
    <t>F(X1)*F(Xm)</t>
  </si>
  <si>
    <r>
      <rPr>
        <b/>
        <sz val="11"/>
        <color theme="1"/>
        <rFont val="Calibri"/>
        <family val="2"/>
        <scheme val="minor"/>
      </rPr>
      <t>Ejemplo 1</t>
    </r>
    <r>
      <rPr>
        <sz val="11"/>
        <color theme="1"/>
        <rFont val="Calibri"/>
        <family val="2"/>
        <scheme val="minor"/>
      </rPr>
      <t>: Determine por Biseccion la raiz de f(x)=-2+7x-5x^2+6x^3</t>
    </r>
  </si>
  <si>
    <t>x</t>
  </si>
  <si>
    <t>F(Xi)/F´(Xi)</t>
  </si>
  <si>
    <t>Condición</t>
  </si>
  <si>
    <t>Xl</t>
  </si>
  <si>
    <t>Xu</t>
  </si>
  <si>
    <t>f(x)=-2+6x-4x^2+0.5x^3</t>
  </si>
  <si>
    <t>Tol:</t>
  </si>
  <si>
    <t>Newton Raphson</t>
  </si>
  <si>
    <t>Tolerancia:</t>
  </si>
  <si>
    <t>Promedio</t>
  </si>
  <si>
    <t>I</t>
  </si>
  <si>
    <t>F(Xi)/F(Xi)</t>
  </si>
  <si>
    <t>ERROR</t>
  </si>
  <si>
    <t>Condicion</t>
  </si>
  <si>
    <t>f´(x)=6+8x+1.5x^2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</si>
</sst>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0" xfId="0" applyBorder="1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2" fontId="0" fillId="3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165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9" borderId="0" xfId="0" applyFill="1"/>
    <xf numFmtId="0" fontId="0" fillId="10" borderId="0" xfId="0" applyFill="1"/>
    <xf numFmtId="2" fontId="0" fillId="0" borderId="1" xfId="0" applyNumberFormat="1" applyBorder="1"/>
    <xf numFmtId="0" fontId="0" fillId="0" borderId="2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166" fontId="0" fillId="0" borderId="0" xfId="0" applyNumberFormat="1" applyBorder="1"/>
    <xf numFmtId="0" fontId="0" fillId="0" borderId="0" xfId="0" applyFill="1" applyBorder="1"/>
    <xf numFmtId="2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11" borderId="1" xfId="0" applyFill="1" applyBorder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5" fontId="0" fillId="12" borderId="1" xfId="0" applyNumberFormat="1" applyFill="1" applyBorder="1"/>
    <xf numFmtId="164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'1)'!$B$13:$B$28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'1)'!$C$13:$C$28</c:f>
              <c:numCache>
                <c:formatCode>General</c:formatCode>
                <c:ptCount val="16"/>
                <c:pt idx="0">
                  <c:v>4.7</c:v>
                </c:pt>
                <c:pt idx="1">
                  <c:v>6.5</c:v>
                </c:pt>
                <c:pt idx="2">
                  <c:v>7.5</c:v>
                </c:pt>
                <c:pt idx="3">
                  <c:v>7.7000000000000011</c:v>
                </c:pt>
                <c:pt idx="4">
                  <c:v>7.1000000000000005</c:v>
                </c:pt>
                <c:pt idx="5">
                  <c:v>5.7</c:v>
                </c:pt>
                <c:pt idx="6">
                  <c:v>3.5000000000000009</c:v>
                </c:pt>
                <c:pt idx="7">
                  <c:v>0.50000000000000089</c:v>
                </c:pt>
                <c:pt idx="8">
                  <c:v>-3.3</c:v>
                </c:pt>
                <c:pt idx="9">
                  <c:v>-7.8999999999999977</c:v>
                </c:pt>
                <c:pt idx="10">
                  <c:v>-13.3</c:v>
                </c:pt>
                <c:pt idx="11">
                  <c:v>-19.500000000000004</c:v>
                </c:pt>
                <c:pt idx="12">
                  <c:v>-26.5</c:v>
                </c:pt>
                <c:pt idx="13">
                  <c:v>-34.300000000000004</c:v>
                </c:pt>
                <c:pt idx="14">
                  <c:v>-42.9</c:v>
                </c:pt>
                <c:pt idx="15">
                  <c:v>-52.3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0F-4766-AACE-19AD7D7E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85680"/>
        <c:axId val="454985024"/>
      </c:scatterChart>
      <c:valAx>
        <c:axId val="45498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4985024"/>
        <c:crosses val="autoZero"/>
        <c:crossBetween val="midCat"/>
      </c:valAx>
      <c:valAx>
        <c:axId val="4549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5498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f(x)=-2+7x-5x^2+6x^3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'2)'!$B$14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'2)'!$A$15:$A$35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'2)'!$B$15:$B$35</c:f>
              <c:numCache>
                <c:formatCode>General</c:formatCode>
                <c:ptCount val="21"/>
                <c:pt idx="0">
                  <c:v>-6572</c:v>
                </c:pt>
                <c:pt idx="1">
                  <c:v>-4844</c:v>
                </c:pt>
                <c:pt idx="2">
                  <c:v>-3450</c:v>
                </c:pt>
                <c:pt idx="3">
                  <c:v>-2354</c:v>
                </c:pt>
                <c:pt idx="4">
                  <c:v>-1520</c:v>
                </c:pt>
                <c:pt idx="5">
                  <c:v>-912</c:v>
                </c:pt>
                <c:pt idx="6">
                  <c:v>-494</c:v>
                </c:pt>
                <c:pt idx="7">
                  <c:v>-230</c:v>
                </c:pt>
                <c:pt idx="8">
                  <c:v>-84</c:v>
                </c:pt>
                <c:pt idx="9">
                  <c:v>-20</c:v>
                </c:pt>
                <c:pt idx="10">
                  <c:v>-2</c:v>
                </c:pt>
                <c:pt idx="11">
                  <c:v>6</c:v>
                </c:pt>
                <c:pt idx="12">
                  <c:v>40</c:v>
                </c:pt>
                <c:pt idx="13">
                  <c:v>136</c:v>
                </c:pt>
                <c:pt idx="14">
                  <c:v>330</c:v>
                </c:pt>
                <c:pt idx="15">
                  <c:v>658</c:v>
                </c:pt>
                <c:pt idx="16">
                  <c:v>1156</c:v>
                </c:pt>
                <c:pt idx="17">
                  <c:v>1860</c:v>
                </c:pt>
                <c:pt idx="18">
                  <c:v>2806</c:v>
                </c:pt>
                <c:pt idx="19">
                  <c:v>4030</c:v>
                </c:pt>
                <c:pt idx="20">
                  <c:v>5568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4-4ED9-A097-EA5A39634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89392"/>
        <c:axId val="624992016"/>
      </c:scatterChart>
      <c:valAx>
        <c:axId val="6249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24992016"/>
        <c:crosses val="autoZero"/>
        <c:crossBetween val="midCat"/>
      </c:valAx>
      <c:valAx>
        <c:axId val="6249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2498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'[1]3 métodos'!$L$28</c:f>
              <c:strCache>
                <c:ptCount val="1"/>
                <c:pt idx="0">
                  <c:v>x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'[1]3 métodos'!$L$29:$L$48</c:f>
              <c:numCache>
                <c:formatCode>General</c:formatCode>
                <c:ptCount val="20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6-45F5-A197-3E867890EEE7}"/>
            </c:ext>
          </c:extLst>
        </c:ser>
        <c:ser>
          <c:idx val="1"/>
          <c:order val="1"/>
          <c:tx>
            <c:strRef>
              <c:f>'[1]3 métodos'!$M$28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'[1]3 métodos'!$M$29:$M$48</c:f>
              <c:numCache>
                <c:formatCode>General</c:formatCode>
                <c:ptCount val="20"/>
                <c:pt idx="0">
                  <c:v>95861.899125259646</c:v>
                </c:pt>
                <c:pt idx="1">
                  <c:v>-26716.445392153528</c:v>
                </c:pt>
                <c:pt idx="2">
                  <c:v>-23594.882938540559</c:v>
                </c:pt>
                <c:pt idx="3">
                  <c:v>-5764.7863103852469</c:v>
                </c:pt>
                <c:pt idx="4">
                  <c:v>900.79405857251334</c:v>
                </c:pt>
                <c:pt idx="5">
                  <c:v>1137.5358475432258</c:v>
                </c:pt>
                <c:pt idx="6">
                  <c:v>329.56012947424159</c:v>
                </c:pt>
                <c:pt idx="7">
                  <c:v>-23.675769059896034</c:v>
                </c:pt>
                <c:pt idx="8">
                  <c:v>-54.750797579425999</c:v>
                </c:pt>
                <c:pt idx="9">
                  <c:v>-19.298842297430738</c:v>
                </c:pt>
                <c:pt idx="10">
                  <c:v>-1</c:v>
                </c:pt>
                <c:pt idx="11">
                  <c:v>1.4764790052248977</c:v>
                </c:pt>
                <c:pt idx="12">
                  <c:v>-1.5519801553786072E-2</c:v>
                </c:pt>
                <c:pt idx="13">
                  <c:v>-0.94379238808519905</c:v>
                </c:pt>
                <c:pt idx="14">
                  <c:v>-1.1108905697132236</c:v>
                </c:pt>
                <c:pt idx="15">
                  <c:v>-1.0516894475105336</c:v>
                </c:pt>
                <c:pt idx="16">
                  <c:v>-1.0055408141948392</c:v>
                </c:pt>
                <c:pt idx="17">
                  <c:v>-0.99520724615213862</c:v>
                </c:pt>
                <c:pt idx="18">
                  <c:v>-0.99734485826120556</c:v>
                </c:pt>
                <c:pt idx="19">
                  <c:v>-0.99959312430780656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6-45F5-A197-3E867890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346072"/>
        <c:axId val="435345416"/>
      </c:lineChart>
      <c:catAx>
        <c:axId val="435346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5345416"/>
        <c:crosses val="autoZero"/>
        <c:auto val="1"/>
        <c:lblAlgn val="ctr"/>
        <c:lblOffset val="100"/>
        <c:noMultiLvlLbl val="0"/>
      </c:catAx>
      <c:valAx>
        <c:axId val="435345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3534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0.19721055701370663"/>
          <c:w val="0.9097292213473315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'[2]3)'!$N$12</c:f>
              <c:strCache>
                <c:ptCount val="1"/>
                <c:pt idx="0">
                  <c:v>f(x)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'[2]3)'!$M$13:$M$31</c:f>
              <c:numCache>
                <c:formatCode>General</c:formatCode>
                <c:ptCount val="1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</c:numCache>
            </c:numRef>
          </c:xVal>
          <c:yVal>
            <c:numRef>
              <c:f>'[2]3)'!$N$13:$N$31</c:f>
              <c:numCache>
                <c:formatCode>General</c:formatCode>
                <c:ptCount val="19"/>
                <c:pt idx="0">
                  <c:v>-1010</c:v>
                </c:pt>
                <c:pt idx="1">
                  <c:v>-831.44640000000004</c:v>
                </c:pt>
                <c:pt idx="2">
                  <c:v>-667.12639999999999</c:v>
                </c:pt>
                <c:pt idx="3">
                  <c:v>-519.19039999999995</c:v>
                </c:pt>
                <c:pt idx="4">
                  <c:v>-389.17439999999999</c:v>
                </c:pt>
                <c:pt idx="5">
                  <c:v>-278</c:v>
                </c:pt>
                <c:pt idx="6">
                  <c:v>-185.97440000000006</c:v>
                </c:pt>
                <c:pt idx="7">
                  <c:v>-112.79040000000009</c:v>
                </c:pt>
                <c:pt idx="8">
                  <c:v>-57.526399999999967</c:v>
                </c:pt>
                <c:pt idx="9">
                  <c:v>-18.646400000000085</c:v>
                </c:pt>
                <c:pt idx="10">
                  <c:v>6</c:v>
                </c:pt>
                <c:pt idx="11">
                  <c:v>19.177599999999984</c:v>
                </c:pt>
                <c:pt idx="12">
                  <c:v>24.265599999999949</c:v>
                </c:pt>
                <c:pt idx="13">
                  <c:v>25.257599999999911</c:v>
                </c:pt>
                <c:pt idx="14">
                  <c:v>26.761600000000044</c:v>
                </c:pt>
                <c:pt idx="15">
                  <c:v>34</c:v>
                </c:pt>
                <c:pt idx="16">
                  <c:v>52.809600000000046</c:v>
                </c:pt>
                <c:pt idx="17">
                  <c:v>89.641599999999926</c:v>
                </c:pt>
                <c:pt idx="18">
                  <c:v>151.5616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A-4B2D-9203-0747A07A3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70608"/>
        <c:axId val="301871264"/>
      </c:scatterChart>
      <c:valAx>
        <c:axId val="3018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01871264"/>
        <c:crosses val="autoZero"/>
        <c:crossBetween val="midCat"/>
      </c:valAx>
      <c:valAx>
        <c:axId val="3018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018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41248906386701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'4)'!$M$4:$M$23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'4)'!$N$4:$N$23</c:f>
              <c:numCache>
                <c:formatCode>General</c:formatCode>
                <c:ptCount val="20"/>
                <c:pt idx="0">
                  <c:v>2.5</c:v>
                </c:pt>
                <c:pt idx="1">
                  <c:v>3.3</c:v>
                </c:pt>
                <c:pt idx="2">
                  <c:v>2.2999999999999998</c:v>
                </c:pt>
                <c:pt idx="3">
                  <c:v>-0.5</c:v>
                </c:pt>
                <c:pt idx="4">
                  <c:v>-5.1000000000000005</c:v>
                </c:pt>
                <c:pt idx="5">
                  <c:v>-11.5</c:v>
                </c:pt>
                <c:pt idx="6">
                  <c:v>-19.7</c:v>
                </c:pt>
                <c:pt idx="7">
                  <c:v>-29.700000000000003</c:v>
                </c:pt>
                <c:pt idx="8">
                  <c:v>-41.5</c:v>
                </c:pt>
                <c:pt idx="9">
                  <c:v>-55.100000000000009</c:v>
                </c:pt>
                <c:pt idx="10">
                  <c:v>-70.5</c:v>
                </c:pt>
                <c:pt idx="11">
                  <c:v>-87.7</c:v>
                </c:pt>
                <c:pt idx="12">
                  <c:v>-106.69999999999999</c:v>
                </c:pt>
                <c:pt idx="13">
                  <c:v>-127.5</c:v>
                </c:pt>
                <c:pt idx="14">
                  <c:v>-150.1</c:v>
                </c:pt>
                <c:pt idx="15">
                  <c:v>-174.5</c:v>
                </c:pt>
                <c:pt idx="16">
                  <c:v>-200.70000000000002</c:v>
                </c:pt>
                <c:pt idx="17">
                  <c:v>-228.70000000000002</c:v>
                </c:pt>
                <c:pt idx="18">
                  <c:v>-258.5</c:v>
                </c:pt>
                <c:pt idx="19">
                  <c:v>-290.10000000000002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2-437B-931D-9AC6F363E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86704"/>
        <c:axId val="466187032"/>
      </c:scatterChart>
      <c:valAx>
        <c:axId val="46618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66187032"/>
        <c:crosses val="autoZero"/>
        <c:crossBetween val="midCat"/>
      </c:valAx>
      <c:valAx>
        <c:axId val="4661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6618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'5)'!$J$2:$J$16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'5)'!$K$2:$K$16</c:f>
              <c:numCache>
                <c:formatCode>General</c:formatCode>
                <c:ptCount val="15"/>
                <c:pt idx="0">
                  <c:v>-2</c:v>
                </c:pt>
                <c:pt idx="1">
                  <c:v>6.25E-2</c:v>
                </c:pt>
                <c:pt idx="2">
                  <c:v>0.5</c:v>
                </c:pt>
                <c:pt idx="3">
                  <c:v>-0.3125</c:v>
                </c:pt>
                <c:pt idx="4">
                  <c:v>-2</c:v>
                </c:pt>
                <c:pt idx="5">
                  <c:v>-4.1875</c:v>
                </c:pt>
                <c:pt idx="6">
                  <c:v>-6.5</c:v>
                </c:pt>
                <c:pt idx="7">
                  <c:v>-8.5625</c:v>
                </c:pt>
                <c:pt idx="8">
                  <c:v>-10</c:v>
                </c:pt>
                <c:pt idx="9">
                  <c:v>-10.4375</c:v>
                </c:pt>
                <c:pt idx="10">
                  <c:v>-9.5</c:v>
                </c:pt>
                <c:pt idx="11">
                  <c:v>-6.8125</c:v>
                </c:pt>
                <c:pt idx="12">
                  <c:v>-2</c:v>
                </c:pt>
                <c:pt idx="13">
                  <c:v>5.3125</c:v>
                </c:pt>
                <c:pt idx="14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8-40BC-B801-DF6659B28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07416"/>
        <c:axId val="493003152"/>
      </c:scatterChart>
      <c:valAx>
        <c:axId val="49300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3003152"/>
        <c:crosses val="autoZero"/>
        <c:crossBetween val="midCat"/>
      </c:valAx>
      <c:valAx>
        <c:axId val="4930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9300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204787</xdr:colOff>
      <xdr:row>12</xdr:row>
      <xdr:rowOff>80962</xdr:rowOff>
    </xdr:from>
    <xdr:to>
      <xdr:col>10</xdr:col>
      <xdr:colOff>204787</xdr:colOff>
      <xdr:row>26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10EB59-FB1F-4696-B443-7E503095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11</xdr:row>
      <xdr:rowOff>176212</xdr:rowOff>
    </xdr:from>
    <xdr:to>
      <xdr:col>9</xdr:col>
      <xdr:colOff>95250</xdr:colOff>
      <xdr:row>26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D9C737-3722-48E9-920A-B3DF91A7F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584638</xdr:colOff>
      <xdr:row>12</xdr:row>
      <xdr:rowOff>144518</xdr:rowOff>
    </xdr:from>
    <xdr:to>
      <xdr:col>28</xdr:col>
      <xdr:colOff>249620</xdr:colOff>
      <xdr:row>45</xdr:row>
      <xdr:rowOff>130064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D0A650-A753-47B6-9C4C-A00D250F4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11</xdr:row>
      <xdr:rowOff>0</xdr:rowOff>
    </xdr:from>
    <xdr:to>
      <xdr:col>8</xdr:col>
      <xdr:colOff>514350</xdr:colOff>
      <xdr:row>25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EF88E14-A9B4-44F2-9EE9-E01E5DF92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1133475</xdr:colOff>
      <xdr:row>9</xdr:row>
      <xdr:rowOff>33337</xdr:rowOff>
    </xdr:from>
    <xdr:to>
      <xdr:col>8</xdr:col>
      <xdr:colOff>171450</xdr:colOff>
      <xdr:row>23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70813C-4CAD-41D6-B196-2BC10CE9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0</xdr:row>
      <xdr:rowOff>166687</xdr:rowOff>
    </xdr:from>
    <xdr:to>
      <xdr:col>14</xdr:col>
      <xdr:colOff>95250</xdr:colOff>
      <xdr:row>14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3F4802-4F41-4F05-9306-31EBB6CDA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ortafolio%20Virtual\Parciales\Parcial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raud/AppData/Roaming/Microsoft/Excel/TallerFernandoGuiraud_CarlosRodriguez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sección 1"/>
      <sheetName val="Bisección 2"/>
      <sheetName val="Bisección 3"/>
      <sheetName val="Falsa Posición"/>
      <sheetName val="3 métodos"/>
      <sheetName val="Newton-"/>
    </sheetNames>
    <sheetDataSet>
      <sheetData sheetId="0"/>
      <sheetData sheetId="1"/>
      <sheetData sheetId="2">
        <row r="18">
          <cell r="B18" t="str">
            <v>x</v>
          </cell>
        </row>
      </sheetData>
      <sheetData sheetId="3"/>
      <sheetData sheetId="4">
        <row r="28">
          <cell r="L28" t="str">
            <v>x</v>
          </cell>
          <cell r="M28" t="str">
            <v>f(x)</v>
          </cell>
        </row>
        <row r="29">
          <cell r="L29">
            <v>-10</v>
          </cell>
          <cell r="M29">
            <v>95861.899125259646</v>
          </cell>
        </row>
        <row r="30">
          <cell r="L30">
            <v>-9</v>
          </cell>
          <cell r="M30">
            <v>-26716.445392153528</v>
          </cell>
        </row>
        <row r="31">
          <cell r="L31">
            <v>-8</v>
          </cell>
          <cell r="M31">
            <v>-23594.882938540559</v>
          </cell>
        </row>
        <row r="32">
          <cell r="L32">
            <v>-7</v>
          </cell>
          <cell r="M32">
            <v>-5764.7863103852469</v>
          </cell>
        </row>
        <row r="33">
          <cell r="L33">
            <v>-6</v>
          </cell>
          <cell r="M33">
            <v>900.79405857251334</v>
          </cell>
        </row>
        <row r="34">
          <cell r="L34">
            <v>-5</v>
          </cell>
          <cell r="M34">
            <v>1137.5358475432258</v>
          </cell>
        </row>
        <row r="35">
          <cell r="L35">
            <v>-4</v>
          </cell>
          <cell r="M35">
            <v>329.56012947424159</v>
          </cell>
        </row>
        <row r="36">
          <cell r="L36">
            <v>-3</v>
          </cell>
          <cell r="M36">
            <v>-23.675769059896034</v>
          </cell>
        </row>
        <row r="37">
          <cell r="L37">
            <v>-2</v>
          </cell>
          <cell r="M37">
            <v>-54.750797579425999</v>
          </cell>
        </row>
        <row r="38">
          <cell r="L38">
            <v>-1</v>
          </cell>
          <cell r="M38">
            <v>-19.298842297430738</v>
          </cell>
        </row>
        <row r="39">
          <cell r="L39">
            <v>0</v>
          </cell>
          <cell r="M39">
            <v>-1</v>
          </cell>
        </row>
        <row r="40">
          <cell r="L40">
            <v>1</v>
          </cell>
          <cell r="M40">
            <v>1.4764790052248977</v>
          </cell>
        </row>
        <row r="41">
          <cell r="L41">
            <v>2</v>
          </cell>
          <cell r="M41">
            <v>-1.5519801553786072E-2</v>
          </cell>
        </row>
        <row r="42">
          <cell r="L42">
            <v>3</v>
          </cell>
          <cell r="M42">
            <v>-0.94379238808519905</v>
          </cell>
        </row>
        <row r="43">
          <cell r="L43">
            <v>4</v>
          </cell>
          <cell r="M43">
            <v>-1.1108905697132236</v>
          </cell>
        </row>
        <row r="44">
          <cell r="L44">
            <v>5</v>
          </cell>
          <cell r="M44">
            <v>-1.0516894475105336</v>
          </cell>
        </row>
        <row r="45">
          <cell r="L45">
            <v>6</v>
          </cell>
          <cell r="M45">
            <v>-1.0055408141948392</v>
          </cell>
        </row>
        <row r="46">
          <cell r="L46">
            <v>7</v>
          </cell>
          <cell r="M46">
            <v>-0.99520724615213862</v>
          </cell>
        </row>
        <row r="47">
          <cell r="L47">
            <v>8</v>
          </cell>
          <cell r="M47">
            <v>-0.99734485826120556</v>
          </cell>
        </row>
        <row r="48">
          <cell r="L48">
            <v>9</v>
          </cell>
          <cell r="M48">
            <v>-0.99959312430780656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)"/>
      <sheetName val="2)"/>
      <sheetName val="3)"/>
      <sheetName val="4)"/>
      <sheetName val="5)"/>
    </sheetNames>
    <sheetDataSet>
      <sheetData sheetId="0"/>
      <sheetData sheetId="1"/>
      <sheetData sheetId="2">
        <row r="12">
          <cell r="N12" t="str">
            <v>f(x)</v>
          </cell>
        </row>
        <row r="13">
          <cell r="M13">
            <v>0</v>
          </cell>
          <cell r="N13">
            <v>-1010</v>
          </cell>
        </row>
        <row r="14">
          <cell r="M14">
            <v>0.4</v>
          </cell>
          <cell r="N14">
            <v>-831.44640000000004</v>
          </cell>
        </row>
        <row r="15">
          <cell r="M15">
            <v>0.8</v>
          </cell>
          <cell r="N15">
            <v>-667.12639999999999</v>
          </cell>
        </row>
        <row r="16">
          <cell r="M16">
            <v>1.2</v>
          </cell>
          <cell r="N16">
            <v>-519.19039999999995</v>
          </cell>
        </row>
        <row r="17">
          <cell r="M17">
            <v>1.6</v>
          </cell>
          <cell r="N17">
            <v>-389.17439999999999</v>
          </cell>
        </row>
        <row r="18">
          <cell r="M18">
            <v>2</v>
          </cell>
          <cell r="N18">
            <v>-278</v>
          </cell>
        </row>
        <row r="19">
          <cell r="M19">
            <v>2.4</v>
          </cell>
          <cell r="N19">
            <v>-185.97440000000006</v>
          </cell>
        </row>
        <row r="20">
          <cell r="M20">
            <v>2.8</v>
          </cell>
          <cell r="N20">
            <v>-112.79040000000009</v>
          </cell>
        </row>
        <row r="21">
          <cell r="M21">
            <v>3.2</v>
          </cell>
          <cell r="N21">
            <v>-57.526399999999967</v>
          </cell>
        </row>
        <row r="22">
          <cell r="M22">
            <v>3.6</v>
          </cell>
          <cell r="N22">
            <v>-18.646400000000085</v>
          </cell>
        </row>
        <row r="23">
          <cell r="M23">
            <v>4</v>
          </cell>
          <cell r="N23">
            <v>6</v>
          </cell>
        </row>
        <row r="24">
          <cell r="M24">
            <v>4.4000000000000004</v>
          </cell>
          <cell r="N24">
            <v>19.177599999999984</v>
          </cell>
        </row>
        <row r="25">
          <cell r="M25">
            <v>4.8</v>
          </cell>
          <cell r="N25">
            <v>24.265599999999949</v>
          </cell>
        </row>
        <row r="26">
          <cell r="M26">
            <v>5.2</v>
          </cell>
          <cell r="N26">
            <v>25.257599999999911</v>
          </cell>
        </row>
        <row r="27">
          <cell r="M27">
            <v>5.6</v>
          </cell>
          <cell r="N27">
            <v>26.761600000000044</v>
          </cell>
        </row>
        <row r="28">
          <cell r="M28">
            <v>6</v>
          </cell>
          <cell r="N28">
            <v>34</v>
          </cell>
        </row>
        <row r="29">
          <cell r="M29">
            <v>6.4</v>
          </cell>
          <cell r="N29">
            <v>52.809600000000046</v>
          </cell>
        </row>
        <row r="30">
          <cell r="M30">
            <v>6.8</v>
          </cell>
          <cell r="N30">
            <v>89.641599999999926</v>
          </cell>
        </row>
        <row r="31">
          <cell r="M31">
            <v>7.2</v>
          </cell>
          <cell r="N31">
            <v>151.5616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B1F4-A73B-412A-A7F7-95F61974205F}">
  <dimension ref="A1:L28"/>
  <sheetViews>
    <sheetView workbookViewId="0">
      <selection activeCell="L14" sqref="L14"/>
    </sheetView>
  </sheetViews>
  <sheetFormatPr baseColWidth="10" defaultRowHeight="15" x14ac:dyDescent="0.25"/>
  <cols>
    <col min="11" max="11" width="15" bestFit="1" customWidth="1"/>
  </cols>
  <sheetData>
    <row r="1" spans="1:12" x14ac:dyDescent="0.25">
      <c r="B1" s="32" t="s">
        <v>16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5">
      <c r="A2" s="1" t="s">
        <v>9</v>
      </c>
      <c r="B2" s="1">
        <v>1.2</v>
      </c>
      <c r="D2" s="1" t="s">
        <v>10</v>
      </c>
      <c r="E2" s="1">
        <v>5</v>
      </c>
      <c r="F2" s="1">
        <v>10</v>
      </c>
      <c r="G2" s="7"/>
    </row>
    <row r="4" spans="1:12" x14ac:dyDescent="0.25">
      <c r="B4" s="2" t="s">
        <v>0</v>
      </c>
      <c r="C4" s="3" t="s">
        <v>3</v>
      </c>
      <c r="D4" s="3" t="s">
        <v>4</v>
      </c>
      <c r="E4" s="2" t="s">
        <v>5</v>
      </c>
      <c r="F4" s="6" t="s">
        <v>1</v>
      </c>
      <c r="G4" s="6" t="s">
        <v>11</v>
      </c>
      <c r="H4" s="6" t="s">
        <v>2</v>
      </c>
      <c r="I4" s="1" t="s">
        <v>6</v>
      </c>
      <c r="J4" s="1" t="s">
        <v>7</v>
      </c>
      <c r="K4" s="1" t="s">
        <v>8</v>
      </c>
    </row>
    <row r="5" spans="1:12" x14ac:dyDescent="0.25">
      <c r="B5" s="4">
        <v>0</v>
      </c>
      <c r="C5" s="5">
        <f>$E$2</f>
        <v>5</v>
      </c>
      <c r="D5" s="5">
        <f>$F$2</f>
        <v>10</v>
      </c>
      <c r="E5" s="5">
        <f t="shared" ref="E5:E10" si="0">(C5+D5)/2</f>
        <v>7.5</v>
      </c>
      <c r="F5" s="5">
        <f>-0.4*C5^2+2.2*C5+4.7</f>
        <v>5.7</v>
      </c>
      <c r="G5" s="5">
        <f t="shared" ref="G5:H5" si="1">-0.4*D5^2+2.2*D5+4.7</f>
        <v>-13.3</v>
      </c>
      <c r="H5" s="5">
        <f t="shared" si="1"/>
        <v>-1.2999999999999998</v>
      </c>
      <c r="I5" s="5" t="str">
        <f t="shared" ref="I5:I10" si="2">IF(F5*H5&gt;0,"+","-")</f>
        <v>-</v>
      </c>
      <c r="J5" s="9">
        <v>100</v>
      </c>
      <c r="K5" s="5" t="str">
        <f>IF(J6&gt;=$B$2,"Seguir","Raiz encontrada")</f>
        <v>Seguir</v>
      </c>
    </row>
    <row r="6" spans="1:12" x14ac:dyDescent="0.25">
      <c r="B6" s="4">
        <v>1</v>
      </c>
      <c r="C6" s="5">
        <f t="shared" ref="C6:C10" si="3">IF(F5*H5&lt;0,C5,E5)</f>
        <v>5</v>
      </c>
      <c r="D6" s="5">
        <f t="shared" ref="D6:D10" si="4">IF(H5*F5&lt;0,E5,D5)</f>
        <v>7.5</v>
      </c>
      <c r="E6" s="5">
        <f t="shared" si="0"/>
        <v>6.25</v>
      </c>
      <c r="F6" s="5">
        <f t="shared" ref="F6:F10" si="5">-0.4*C6^2+2.2*C6+4.7</f>
        <v>5.7</v>
      </c>
      <c r="G6" s="5">
        <f t="shared" ref="G6:G10" si="6">-0.4*D6^2+2.2*D6+4.7</f>
        <v>-1.2999999999999998</v>
      </c>
      <c r="H6" s="5">
        <f t="shared" ref="H6:H10" si="7">-0.4*E6^2+2.2*E6+4.7</f>
        <v>2.825000000000002</v>
      </c>
      <c r="I6" s="5" t="str">
        <f t="shared" si="2"/>
        <v>+</v>
      </c>
      <c r="J6" s="8">
        <f t="shared" ref="J6:J10" si="8">ABS((E6-E5)/E6)*100</f>
        <v>20</v>
      </c>
      <c r="K6" s="5" t="str">
        <f t="shared" ref="K6:K10" si="9">IF(J6&gt;=$B$2,"Seguir","Raiz encontrada")</f>
        <v>Seguir</v>
      </c>
    </row>
    <row r="7" spans="1:12" x14ac:dyDescent="0.25">
      <c r="B7" s="4">
        <v>2</v>
      </c>
      <c r="C7" s="5">
        <f t="shared" si="3"/>
        <v>6.25</v>
      </c>
      <c r="D7" s="5">
        <f t="shared" si="4"/>
        <v>7.5</v>
      </c>
      <c r="E7" s="5">
        <f t="shared" si="0"/>
        <v>6.875</v>
      </c>
      <c r="F7" s="5">
        <f t="shared" si="5"/>
        <v>2.825000000000002</v>
      </c>
      <c r="G7" s="5">
        <f t="shared" si="6"/>
        <v>-1.2999999999999998</v>
      </c>
      <c r="H7" s="5">
        <f t="shared" si="7"/>
        <v>0.91875000000000195</v>
      </c>
      <c r="I7" s="5" t="str">
        <f t="shared" si="2"/>
        <v>+</v>
      </c>
      <c r="J7" s="8">
        <f t="shared" si="8"/>
        <v>9.0909090909090917</v>
      </c>
      <c r="K7" s="5" t="str">
        <f t="shared" si="9"/>
        <v>Seguir</v>
      </c>
    </row>
    <row r="8" spans="1:12" x14ac:dyDescent="0.25">
      <c r="B8" s="4">
        <v>3</v>
      </c>
      <c r="C8" s="5">
        <f t="shared" si="3"/>
        <v>6.875</v>
      </c>
      <c r="D8" s="5">
        <f t="shared" si="4"/>
        <v>7.5</v>
      </c>
      <c r="E8" s="5">
        <f t="shared" si="0"/>
        <v>7.1875</v>
      </c>
      <c r="F8" s="5">
        <f t="shared" si="5"/>
        <v>0.91875000000000195</v>
      </c>
      <c r="G8" s="5">
        <f t="shared" si="6"/>
        <v>-1.2999999999999998</v>
      </c>
      <c r="H8" s="5">
        <f t="shared" si="7"/>
        <v>-0.15156249999999805</v>
      </c>
      <c r="I8" s="5" t="str">
        <f t="shared" si="2"/>
        <v>-</v>
      </c>
      <c r="J8" s="8">
        <f t="shared" si="8"/>
        <v>4.3478260869565215</v>
      </c>
      <c r="K8" s="5" t="str">
        <f t="shared" si="9"/>
        <v>Seguir</v>
      </c>
    </row>
    <row r="9" spans="1:12" x14ac:dyDescent="0.25">
      <c r="B9" s="4">
        <v>4</v>
      </c>
      <c r="C9" s="5">
        <f t="shared" si="3"/>
        <v>6.875</v>
      </c>
      <c r="D9" s="5">
        <f t="shared" si="4"/>
        <v>7.1875</v>
      </c>
      <c r="E9" s="5">
        <f t="shared" si="0"/>
        <v>7.03125</v>
      </c>
      <c r="F9" s="5">
        <f t="shared" si="5"/>
        <v>0.91875000000000195</v>
      </c>
      <c r="G9" s="5">
        <f t="shared" si="6"/>
        <v>-0.15156249999999805</v>
      </c>
      <c r="H9" s="5">
        <f t="shared" si="7"/>
        <v>0.39335937500000195</v>
      </c>
      <c r="I9" s="5" t="str">
        <f t="shared" si="2"/>
        <v>+</v>
      </c>
      <c r="J9" s="8">
        <f t="shared" si="8"/>
        <v>2.2222222222222223</v>
      </c>
      <c r="K9" s="5" t="str">
        <f t="shared" si="9"/>
        <v>Seguir</v>
      </c>
    </row>
    <row r="10" spans="1:12" x14ac:dyDescent="0.25">
      <c r="B10" s="4">
        <v>5</v>
      </c>
      <c r="C10" s="5">
        <f t="shared" si="3"/>
        <v>7.03125</v>
      </c>
      <c r="D10" s="5">
        <f t="shared" si="4"/>
        <v>7.1875</v>
      </c>
      <c r="E10" s="39">
        <f t="shared" si="0"/>
        <v>7.109375</v>
      </c>
      <c r="F10" s="5">
        <f t="shared" si="5"/>
        <v>0.39335937500000195</v>
      </c>
      <c r="G10" s="5">
        <f t="shared" si="6"/>
        <v>-0.15156249999999805</v>
      </c>
      <c r="H10" s="5">
        <f t="shared" si="7"/>
        <v>0.12333984375000195</v>
      </c>
      <c r="I10" s="5" t="str">
        <f t="shared" si="2"/>
        <v>+</v>
      </c>
      <c r="J10" s="8">
        <f t="shared" si="8"/>
        <v>1.098901098901099</v>
      </c>
      <c r="K10" s="5" t="str">
        <f t="shared" si="9"/>
        <v>Raiz encontrada</v>
      </c>
    </row>
    <row r="13" spans="1:12" x14ac:dyDescent="0.25">
      <c r="B13" s="11">
        <v>0</v>
      </c>
      <c r="C13">
        <f>-0.4*B13^2+2.2*B13+4.7</f>
        <v>4.7</v>
      </c>
    </row>
    <row r="14" spans="1:12" x14ac:dyDescent="0.25">
      <c r="B14" s="11">
        <v>1</v>
      </c>
      <c r="C14">
        <f t="shared" ref="C14:C28" si="10">-0.4*B14^2+2.2*B14+4.7</f>
        <v>6.5</v>
      </c>
    </row>
    <row r="15" spans="1:12" x14ac:dyDescent="0.25">
      <c r="B15" s="11">
        <v>2</v>
      </c>
      <c r="C15">
        <f t="shared" si="10"/>
        <v>7.5</v>
      </c>
    </row>
    <row r="16" spans="1:12" x14ac:dyDescent="0.25">
      <c r="B16" s="11">
        <v>3</v>
      </c>
      <c r="C16">
        <f t="shared" si="10"/>
        <v>7.7000000000000011</v>
      </c>
    </row>
    <row r="17" spans="2:3" x14ac:dyDescent="0.25">
      <c r="B17" s="11">
        <v>4</v>
      </c>
      <c r="C17">
        <f t="shared" si="10"/>
        <v>7.1000000000000005</v>
      </c>
    </row>
    <row r="18" spans="2:3" x14ac:dyDescent="0.25">
      <c r="B18" s="11">
        <v>5</v>
      </c>
      <c r="C18">
        <f t="shared" si="10"/>
        <v>5.7</v>
      </c>
    </row>
    <row r="19" spans="2:3" x14ac:dyDescent="0.25">
      <c r="B19" s="11">
        <v>6</v>
      </c>
      <c r="C19">
        <f t="shared" si="10"/>
        <v>3.5000000000000009</v>
      </c>
    </row>
    <row r="20" spans="2:3" x14ac:dyDescent="0.25">
      <c r="B20" s="11">
        <v>7</v>
      </c>
      <c r="C20">
        <f t="shared" si="10"/>
        <v>0.50000000000000089</v>
      </c>
    </row>
    <row r="21" spans="2:3" x14ac:dyDescent="0.25">
      <c r="B21" s="11">
        <v>8</v>
      </c>
      <c r="C21">
        <f t="shared" si="10"/>
        <v>-3.3</v>
      </c>
    </row>
    <row r="22" spans="2:3" x14ac:dyDescent="0.25">
      <c r="B22" s="11">
        <v>9</v>
      </c>
      <c r="C22">
        <f t="shared" si="10"/>
        <v>-7.8999999999999977</v>
      </c>
    </row>
    <row r="23" spans="2:3" x14ac:dyDescent="0.25">
      <c r="B23" s="11">
        <v>10</v>
      </c>
      <c r="C23">
        <f t="shared" si="10"/>
        <v>-13.3</v>
      </c>
    </row>
    <row r="24" spans="2:3" x14ac:dyDescent="0.25">
      <c r="B24" s="11">
        <v>11</v>
      </c>
      <c r="C24">
        <f t="shared" si="10"/>
        <v>-19.500000000000004</v>
      </c>
    </row>
    <row r="25" spans="2:3" x14ac:dyDescent="0.25">
      <c r="B25" s="11">
        <v>12</v>
      </c>
      <c r="C25">
        <f t="shared" si="10"/>
        <v>-26.5</v>
      </c>
    </row>
    <row r="26" spans="2:3" x14ac:dyDescent="0.25">
      <c r="B26" s="11">
        <v>13</v>
      </c>
      <c r="C26">
        <f t="shared" si="10"/>
        <v>-34.300000000000004</v>
      </c>
    </row>
    <row r="27" spans="2:3" x14ac:dyDescent="0.25">
      <c r="B27" s="11">
        <v>14</v>
      </c>
      <c r="C27">
        <f t="shared" si="10"/>
        <v>-42.9</v>
      </c>
    </row>
    <row r="28" spans="2:3" x14ac:dyDescent="0.25">
      <c r="B28" s="11">
        <v>15</v>
      </c>
      <c r="C28">
        <f t="shared" si="10"/>
        <v>-52.3</v>
      </c>
    </row>
  </sheetData>
  <mergeCells count="1">
    <mergeCell ref="B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6E0C-719C-4BCD-B43A-6B2A0DB43C1B}">
  <dimension ref="A1:M35"/>
  <sheetViews>
    <sheetView workbookViewId="0">
      <selection activeCell="D11" sqref="D11"/>
    </sheetView>
  </sheetViews>
  <sheetFormatPr baseColWidth="10" defaultRowHeight="15" x14ac:dyDescent="0.25"/>
  <cols>
    <col min="11" max="11" width="15" bestFit="1" customWidth="1"/>
  </cols>
  <sheetData>
    <row r="1" spans="1:13" x14ac:dyDescent="0.25">
      <c r="B1" s="32" t="s">
        <v>22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3" x14ac:dyDescent="0.25">
      <c r="A3" s="2" t="s">
        <v>18</v>
      </c>
      <c r="B3" s="12" t="s">
        <v>26</v>
      </c>
      <c r="C3" s="12" t="s">
        <v>27</v>
      </c>
      <c r="D3" s="2" t="s">
        <v>5</v>
      </c>
      <c r="E3" s="3" t="s">
        <v>1</v>
      </c>
      <c r="F3" s="3" t="s">
        <v>19</v>
      </c>
      <c r="G3" s="1" t="s">
        <v>20</v>
      </c>
      <c r="H3" s="1" t="s">
        <v>21</v>
      </c>
      <c r="I3" s="1" t="s">
        <v>7</v>
      </c>
      <c r="J3" s="1" t="s">
        <v>8</v>
      </c>
      <c r="L3" t="s">
        <v>29</v>
      </c>
      <c r="M3">
        <v>2</v>
      </c>
    </row>
    <row r="4" spans="1:13" x14ac:dyDescent="0.25">
      <c r="A4" s="1">
        <v>1</v>
      </c>
      <c r="B4" s="10">
        <v>0</v>
      </c>
      <c r="C4" s="10">
        <v>1</v>
      </c>
      <c r="D4" s="10">
        <f>(B4+C4)/2</f>
        <v>0.5</v>
      </c>
      <c r="E4" s="10">
        <f t="array" ref="E4">-2+7*(B4)-(5*((B4)^2))+(6*((B4)^3))</f>
        <v>-2</v>
      </c>
      <c r="F4" s="10">
        <f t="array" ref="F4">-2+7*(C4)-(5*((C4)^2))+(6*((C4)^3))</f>
        <v>6</v>
      </c>
      <c r="G4" s="10">
        <f t="array" ref="G4">-2+7*(D4)-(5*((D4)^2))+(6*((D4)^3))</f>
        <v>1</v>
      </c>
      <c r="H4" s="10">
        <f>E4*G4</f>
        <v>-2</v>
      </c>
      <c r="I4" s="10"/>
      <c r="J4" s="1"/>
    </row>
    <row r="5" spans="1:13" x14ac:dyDescent="0.25">
      <c r="A5" s="1">
        <v>2</v>
      </c>
      <c r="B5" s="10">
        <f>IF(E4*G4&lt;0,B4,D4)</f>
        <v>0</v>
      </c>
      <c r="C5" s="10">
        <f>IF(E4*G4&lt;0,D4,C4)</f>
        <v>0.5</v>
      </c>
      <c r="D5" s="10">
        <f>(B5+C5)/2</f>
        <v>0.25</v>
      </c>
      <c r="E5" s="10">
        <f t="array" ref="E5">-2+7*(B5)-(5*((B5)^2))+(6*((B5)^3))</f>
        <v>-2</v>
      </c>
      <c r="F5" s="10">
        <f t="array" ref="F5">-2+7*(C5)-(5*((C5)^2))+(6*((C5)^3))</f>
        <v>1</v>
      </c>
      <c r="G5" s="10">
        <f t="array" ref="G5">-2+7*(D5)-(5*((D5)^2))+(6*((D5)^3))</f>
        <v>-0.46875</v>
      </c>
      <c r="H5" s="10">
        <f>E5*G5</f>
        <v>0.9375</v>
      </c>
      <c r="I5" s="10">
        <f>ABS((D5-D4)/D5)*100</f>
        <v>100</v>
      </c>
      <c r="J5" s="1" t="str">
        <f>IF(I5&gt;=M$3,"Seguir","Raiz Encontrada")</f>
        <v>Seguir</v>
      </c>
    </row>
    <row r="6" spans="1:13" x14ac:dyDescent="0.25">
      <c r="A6" s="1">
        <v>3</v>
      </c>
      <c r="B6" s="10">
        <f t="shared" ref="B6:B11" si="0">IF(E5*G5&lt;0,B5,D5)</f>
        <v>0.25</v>
      </c>
      <c r="C6" s="10">
        <f t="shared" ref="C6:C11" si="1">IF(E5*G5&lt;0,D5,C5)</f>
        <v>0.5</v>
      </c>
      <c r="D6" s="10">
        <f t="shared" ref="D6:D11" si="2">(B6+C6)/2</f>
        <v>0.375</v>
      </c>
      <c r="E6" s="10">
        <f t="array" ref="E6">-2+7*(B6)-(5*((B6)^2))+(6*((B6)^3))</f>
        <v>-0.46875</v>
      </c>
      <c r="F6" s="10">
        <f t="array" ref="F6">-2+7*(C6)-(5*((C6)^2))+(6*((C6)^3))</f>
        <v>1</v>
      </c>
      <c r="G6" s="10">
        <f t="array" ref="G6">-2+7*(D6)-(5*((D6)^2))+(6*((D6)^3))</f>
        <v>0.23828125</v>
      </c>
      <c r="H6" s="10">
        <f t="shared" ref="H6:H11" si="3">E6*G6</f>
        <v>-0.1116943359375</v>
      </c>
      <c r="I6" s="10">
        <f t="shared" ref="I6:I11" si="4">ABS((D6-D5)/D6)*100</f>
        <v>33.333333333333329</v>
      </c>
      <c r="J6" s="1" t="str">
        <f t="shared" ref="J6:J11" si="5">IF(I6&gt;=M$3,"Seguir","Raiz Encontrada")</f>
        <v>Seguir</v>
      </c>
    </row>
    <row r="7" spans="1:13" x14ac:dyDescent="0.25">
      <c r="A7" s="1">
        <v>4</v>
      </c>
      <c r="B7" s="10">
        <f t="shared" si="0"/>
        <v>0.25</v>
      </c>
      <c r="C7" s="10">
        <f t="shared" si="1"/>
        <v>0.375</v>
      </c>
      <c r="D7" s="10">
        <f t="shared" si="2"/>
        <v>0.3125</v>
      </c>
      <c r="E7" s="10">
        <f t="array" ref="E7">-2+7*(B7)-(5*((B7)^2))+(6*((B7)^3))</f>
        <v>-0.46875</v>
      </c>
      <c r="F7" s="10">
        <f t="array" ref="F7">-2+7*(C7)-(5*((C7)^2))+(6*((C7)^3))</f>
        <v>0.23828125</v>
      </c>
      <c r="G7" s="10">
        <f t="array" ref="G7">-2+7*(D7)-(5*((D7)^2))+(6*((D7)^3))</f>
        <v>-0.11767578125</v>
      </c>
      <c r="H7" s="10">
        <f t="shared" si="3"/>
        <v>5.51605224609375E-2</v>
      </c>
      <c r="I7" s="10">
        <f t="shared" si="4"/>
        <v>20</v>
      </c>
      <c r="J7" s="1" t="str">
        <f t="shared" si="5"/>
        <v>Seguir</v>
      </c>
    </row>
    <row r="8" spans="1:13" x14ac:dyDescent="0.25">
      <c r="A8" s="1">
        <v>5</v>
      </c>
      <c r="B8" s="10">
        <f t="shared" si="0"/>
        <v>0.3125</v>
      </c>
      <c r="C8" s="10">
        <f t="shared" si="1"/>
        <v>0.375</v>
      </c>
      <c r="D8" s="10">
        <f t="shared" si="2"/>
        <v>0.34375</v>
      </c>
      <c r="E8" s="10">
        <f t="array" ref="E8">-2+7*(B8)-(5*((B8)^2))+(6*((B8)^3))</f>
        <v>-0.11767578125</v>
      </c>
      <c r="F8" s="10">
        <f t="array" ref="F8">-2+7*(C8)-(5*((C8)^2))+(6*((C8)^3))</f>
        <v>0.23828125</v>
      </c>
      <c r="G8" s="10">
        <f t="array" ref="G8">-2+7*(D8)-(5*((D8)^2))+(6*((D8)^3))</f>
        <v>5.914306640625E-2</v>
      </c>
      <c r="H8" s="10">
        <f t="shared" si="3"/>
        <v>-6.9597065448760986E-3</v>
      </c>
      <c r="I8" s="10">
        <f t="shared" si="4"/>
        <v>9.0909090909090917</v>
      </c>
      <c r="J8" s="1" t="str">
        <f t="shared" si="5"/>
        <v>Seguir</v>
      </c>
    </row>
    <row r="9" spans="1:13" x14ac:dyDescent="0.25">
      <c r="A9" s="1">
        <v>6</v>
      </c>
      <c r="B9" s="10">
        <f t="shared" si="0"/>
        <v>0.3125</v>
      </c>
      <c r="C9" s="10">
        <f t="shared" si="1"/>
        <v>0.34375</v>
      </c>
      <c r="D9" s="10">
        <f t="shared" si="2"/>
        <v>0.328125</v>
      </c>
      <c r="E9" s="10">
        <f t="array" ref="E9">-2+7*(B9)-(5*((B9)^2))+(6*((B9)^3))</f>
        <v>-0.11767578125</v>
      </c>
      <c r="F9" s="10">
        <f t="array" ref="F9">-2+7*(C9)-(5*((C9)^2))+(6*((C9)^3))</f>
        <v>5.914306640625E-2</v>
      </c>
      <c r="G9" s="10">
        <f t="array" ref="G9">-2+7*(D9)-(5*((D9)^2))+(6*((D9)^3))</f>
        <v>-2.948760986328125E-2</v>
      </c>
      <c r="H9" s="10">
        <f t="shared" si="3"/>
        <v>3.4699775278568268E-3</v>
      </c>
      <c r="I9" s="10">
        <f t="shared" si="4"/>
        <v>4.7619047619047619</v>
      </c>
      <c r="J9" s="1" t="str">
        <f t="shared" si="5"/>
        <v>Seguir</v>
      </c>
    </row>
    <row r="10" spans="1:13" x14ac:dyDescent="0.25">
      <c r="A10" s="1">
        <v>7</v>
      </c>
      <c r="B10" s="10">
        <f t="shared" si="0"/>
        <v>0.328125</v>
      </c>
      <c r="C10" s="10">
        <f t="shared" si="1"/>
        <v>0.34375</v>
      </c>
      <c r="D10" s="10">
        <f t="shared" si="2"/>
        <v>0.3359375</v>
      </c>
      <c r="E10" s="10">
        <f t="array" ref="E10">-2+7*(B10)-(5*((B10)^2))+(6*((B10)^3))</f>
        <v>-2.948760986328125E-2</v>
      </c>
      <c r="F10" s="10">
        <f t="array" ref="F10">-2+7*(C10)-(5*((C10)^2))+(6*((C10)^3))</f>
        <v>5.914306640625E-2</v>
      </c>
      <c r="G10" s="10">
        <f t="array" ref="G10">-2+7*(D10)-(5*((D10)^2))+(6*((D10)^3))</f>
        <v>1.4763832092285156E-2</v>
      </c>
      <c r="H10" s="10">
        <f t="shared" si="3"/>
        <v>-4.3535012082429603E-4</v>
      </c>
      <c r="I10" s="10">
        <f t="shared" si="4"/>
        <v>2.3255813953488373</v>
      </c>
      <c r="J10" s="1" t="str">
        <f t="shared" si="5"/>
        <v>Seguir</v>
      </c>
    </row>
    <row r="11" spans="1:13" x14ac:dyDescent="0.25">
      <c r="A11" s="1">
        <v>8</v>
      </c>
      <c r="B11" s="10">
        <f t="shared" si="0"/>
        <v>0.328125</v>
      </c>
      <c r="C11" s="10">
        <f t="shared" si="1"/>
        <v>0.3359375</v>
      </c>
      <c r="D11" s="41">
        <f t="shared" si="2"/>
        <v>0.33203125</v>
      </c>
      <c r="E11" s="10">
        <f t="array" ref="E11">-2+7*(B11)-(5*((B11)^2))+(6*((B11)^3))</f>
        <v>-2.948760986328125E-2</v>
      </c>
      <c r="F11" s="10">
        <f t="array" ref="F11">-2+7*(C11)-(5*((C11)^2))+(6*((C11)^3))</f>
        <v>1.4763832092285156E-2</v>
      </c>
      <c r="G11" s="10">
        <f t="array" ref="G11">-2+7*(D11)-(5*((D11)^2))+(6*((D11)^3))</f>
        <v>-7.3767900466918945E-3</v>
      </c>
      <c r="H11" s="10">
        <f t="shared" si="3"/>
        <v>2.1752390694018686E-4</v>
      </c>
      <c r="I11" s="10">
        <f t="shared" si="4"/>
        <v>1.1764705882352942</v>
      </c>
      <c r="J11" s="1" t="str">
        <f t="shared" si="5"/>
        <v>Raiz Encontrada</v>
      </c>
    </row>
    <row r="14" spans="1:13" x14ac:dyDescent="0.25">
      <c r="A14" s="20" t="s">
        <v>23</v>
      </c>
      <c r="B14" s="20" t="s">
        <v>17</v>
      </c>
    </row>
    <row r="15" spans="1:13" x14ac:dyDescent="0.25">
      <c r="A15" s="21">
        <v>-10</v>
      </c>
      <c r="B15" s="21">
        <f t="array" ref="B15">-2+7*(A15)-(5*((A15)^2))+(6*((A15)^3))</f>
        <v>-6572</v>
      </c>
    </row>
    <row r="16" spans="1:13" x14ac:dyDescent="0.25">
      <c r="A16" s="21">
        <v>-9</v>
      </c>
      <c r="B16" s="21">
        <f t="array" ref="B16">-2+7*(A16)-(5*((A16)^2))+(6*((A16)^3))</f>
        <v>-4844</v>
      </c>
    </row>
    <row r="17" spans="1:2" x14ac:dyDescent="0.25">
      <c r="A17" s="21">
        <v>-8</v>
      </c>
      <c r="B17" s="21">
        <f t="array" ref="B17">-2+7*(A17)-(5*((A17)^2))+(6*((A17)^3))</f>
        <v>-3450</v>
      </c>
    </row>
    <row r="18" spans="1:2" x14ac:dyDescent="0.25">
      <c r="A18" s="21">
        <v>-7</v>
      </c>
      <c r="B18" s="21">
        <f t="array" ref="B18">-2+7*(A18)-(5*((A18)^2))+(6*((A18)^3))</f>
        <v>-2354</v>
      </c>
    </row>
    <row r="19" spans="1:2" x14ac:dyDescent="0.25">
      <c r="A19" s="21">
        <v>-6</v>
      </c>
      <c r="B19" s="21">
        <f t="array" ref="B19">-2+7*(A19)-(5*((A19)^2))+(6*((A19)^3))</f>
        <v>-1520</v>
      </c>
    </row>
    <row r="20" spans="1:2" x14ac:dyDescent="0.25">
      <c r="A20" s="21">
        <v>-5</v>
      </c>
      <c r="B20" s="21">
        <f t="array" ref="B20">-2+7*(A20)-(5*((A20)^2))+(6*((A20)^3))</f>
        <v>-912</v>
      </c>
    </row>
    <row r="21" spans="1:2" x14ac:dyDescent="0.25">
      <c r="A21" s="21">
        <v>-4</v>
      </c>
      <c r="B21" s="21">
        <f t="array" ref="B21">-2+7*(A21)-(5*((A21)^2))+(6*((A21)^3))</f>
        <v>-494</v>
      </c>
    </row>
    <row r="22" spans="1:2" x14ac:dyDescent="0.25">
      <c r="A22" s="21">
        <v>-3</v>
      </c>
      <c r="B22" s="21">
        <f t="array" ref="B22">-2+7*(A22)-(5*((A22)^2))+(6*((A22)^3))</f>
        <v>-230</v>
      </c>
    </row>
    <row r="23" spans="1:2" x14ac:dyDescent="0.25">
      <c r="A23" s="21">
        <v>-2</v>
      </c>
      <c r="B23" s="21">
        <f t="array" ref="B23">-2+7*(A23)-(5*((A23)^2))+(6*((A23)^3))</f>
        <v>-84</v>
      </c>
    </row>
    <row r="24" spans="1:2" x14ac:dyDescent="0.25">
      <c r="A24" s="21">
        <v>-1</v>
      </c>
      <c r="B24" s="21">
        <f t="array" ref="B24">-2+7*(A24)-(5*((A24)^2))+(6*((A24)^3))</f>
        <v>-20</v>
      </c>
    </row>
    <row r="25" spans="1:2" x14ac:dyDescent="0.25">
      <c r="A25" s="21">
        <v>0</v>
      </c>
      <c r="B25" s="21">
        <f t="array" ref="B25">-2+7*(A25)-(5*((A25)^2))+(6*((A25)^3))</f>
        <v>-2</v>
      </c>
    </row>
    <row r="26" spans="1:2" x14ac:dyDescent="0.25">
      <c r="A26" s="21">
        <v>1</v>
      </c>
      <c r="B26" s="21">
        <f t="array" ref="B26">-2+7*(A26)-(5*((A26)^2))+(6*((A26)^3))</f>
        <v>6</v>
      </c>
    </row>
    <row r="27" spans="1:2" x14ac:dyDescent="0.25">
      <c r="A27" s="21">
        <v>2</v>
      </c>
      <c r="B27" s="21">
        <f t="array" ref="B27">-2+7*(A27)-(5*((A27)^2))+(6*((A27)^3))</f>
        <v>40</v>
      </c>
    </row>
    <row r="28" spans="1:2" x14ac:dyDescent="0.25">
      <c r="A28" s="21">
        <v>3</v>
      </c>
      <c r="B28" s="21">
        <f t="array" ref="B28">-2+7*(A28)-(5*((A28)^2))+(6*((A28)^3))</f>
        <v>136</v>
      </c>
    </row>
    <row r="29" spans="1:2" x14ac:dyDescent="0.25">
      <c r="A29" s="21">
        <v>4</v>
      </c>
      <c r="B29" s="21">
        <f t="array" ref="B29">-2+7*(A29)-(5*((A29)^2))+(6*((A29)^3))</f>
        <v>330</v>
      </c>
    </row>
    <row r="30" spans="1:2" x14ac:dyDescent="0.25">
      <c r="A30" s="21">
        <v>5</v>
      </c>
      <c r="B30" s="21">
        <f t="array" ref="B30">-2+7*(A30)-(5*((A30)^2))+(6*((A30)^3))</f>
        <v>658</v>
      </c>
    </row>
    <row r="31" spans="1:2" x14ac:dyDescent="0.25">
      <c r="A31" s="21">
        <v>6</v>
      </c>
      <c r="B31" s="21">
        <f t="array" ref="B31">-2+7*(A31)-(5*((A31)^2))+(6*((A31)^3))</f>
        <v>1156</v>
      </c>
    </row>
    <row r="32" spans="1:2" x14ac:dyDescent="0.25">
      <c r="A32" s="21">
        <v>7</v>
      </c>
      <c r="B32" s="21">
        <f t="array" ref="B32">-2+7*(A32)-(5*((A32)^2))+(6*((A32)^3))</f>
        <v>1860</v>
      </c>
    </row>
    <row r="33" spans="1:2" x14ac:dyDescent="0.25">
      <c r="A33" s="21">
        <v>8</v>
      </c>
      <c r="B33" s="21">
        <f t="array" ref="B33">-2+7*(A33)-(5*((A33)^2))+(6*((A33)^3))</f>
        <v>2806</v>
      </c>
    </row>
    <row r="34" spans="1:2" x14ac:dyDescent="0.25">
      <c r="A34" s="21">
        <v>9</v>
      </c>
      <c r="B34" s="21">
        <f t="array" ref="B34">-2+7*(A34)-(5*((A34)^2))+(6*((A34)^3))</f>
        <v>4030</v>
      </c>
    </row>
    <row r="35" spans="1:2" x14ac:dyDescent="0.25">
      <c r="A35" s="21">
        <v>10</v>
      </c>
      <c r="B35" s="21">
        <f t="array" ref="B35">-2+7*(A35)-(5*((A35)^2))+(6*((A35)^3))</f>
        <v>5568</v>
      </c>
    </row>
  </sheetData>
  <mergeCells count="1">
    <mergeCell ref="B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62BC-5026-4DA7-BEAD-6AEFF1481BC1}">
  <dimension ref="C3:AC38"/>
  <sheetViews>
    <sheetView zoomScaleNormal="100" workbookViewId="0">
      <selection activeCell="F10" sqref="F10"/>
    </sheetView>
  </sheetViews>
  <sheetFormatPr baseColWidth="10" defaultRowHeight="15" x14ac:dyDescent="0.25"/>
  <sheetData>
    <row r="3" spans="3:14" x14ac:dyDescent="0.25">
      <c r="N3">
        <v>1</v>
      </c>
    </row>
    <row r="4" spans="3:14" x14ac:dyDescent="0.25">
      <c r="C4" s="13" t="s">
        <v>18</v>
      </c>
      <c r="D4" s="14" t="s">
        <v>3</v>
      </c>
      <c r="E4" s="14" t="s">
        <v>4</v>
      </c>
      <c r="F4" s="15" t="s">
        <v>5</v>
      </c>
      <c r="G4" s="16" t="s">
        <v>1</v>
      </c>
      <c r="H4" s="16" t="s">
        <v>11</v>
      </c>
      <c r="I4" s="22" t="s">
        <v>2</v>
      </c>
      <c r="J4" s="22" t="s">
        <v>6</v>
      </c>
      <c r="K4" s="22" t="s">
        <v>7</v>
      </c>
      <c r="L4" s="1" t="s">
        <v>8</v>
      </c>
    </row>
    <row r="5" spans="3:14" x14ac:dyDescent="0.25">
      <c r="C5" s="1">
        <v>1</v>
      </c>
      <c r="D5" s="10">
        <v>3</v>
      </c>
      <c r="E5" s="10">
        <v>5</v>
      </c>
      <c r="F5" s="10">
        <f>(D5+E5)/2</f>
        <v>4</v>
      </c>
      <c r="G5" s="10">
        <f>D5^4-8*D5^3-36*D5^2+462*D5-1010</f>
        <v>-83</v>
      </c>
      <c r="H5" s="10">
        <f t="shared" ref="H5:I10" si="0">E5^4-8*E5^3-36*E5^2+462*E5-1010</f>
        <v>25</v>
      </c>
      <c r="I5" s="10">
        <f t="shared" si="0"/>
        <v>6</v>
      </c>
      <c r="J5" s="19" t="str">
        <f>IF(G5*I5&gt;0,"+","-")</f>
        <v>-</v>
      </c>
      <c r="K5" s="23"/>
      <c r="L5" s="1"/>
    </row>
    <row r="6" spans="3:14" x14ac:dyDescent="0.25">
      <c r="C6" s="1">
        <v>2</v>
      </c>
      <c r="D6" s="10">
        <f>IF(G5*I5&lt;0,D5,F5)</f>
        <v>3</v>
      </c>
      <c r="E6" s="10">
        <f>IF(G5*I5&lt;0,F5,E5)</f>
        <v>4</v>
      </c>
      <c r="F6" s="10">
        <f>(D6+E6)/2</f>
        <v>3.5</v>
      </c>
      <c r="G6" s="10">
        <f t="shared" ref="G6:G10" si="1">D6^4-8*D6^3-36*D6^2+462*D6-1010</f>
        <v>-83</v>
      </c>
      <c r="H6" s="10">
        <f t="shared" si="0"/>
        <v>6</v>
      </c>
      <c r="I6" s="10">
        <f t="shared" si="0"/>
        <v>-26.9375</v>
      </c>
      <c r="J6" s="19" t="str">
        <f t="shared" ref="J6:J10" si="2">IF(G6*I6&gt;0,"+","-")</f>
        <v>+</v>
      </c>
      <c r="K6" s="10">
        <f>ABS((F6-F5)/F6)*100</f>
        <v>14.285714285714285</v>
      </c>
      <c r="L6" s="1" t="str">
        <f>IF(K6&gt;=N$3,"Seguir","Raiz Encontrada")</f>
        <v>Seguir</v>
      </c>
    </row>
    <row r="7" spans="3:14" x14ac:dyDescent="0.25">
      <c r="C7" s="1">
        <v>3</v>
      </c>
      <c r="D7" s="10">
        <f t="shared" ref="D7:D10" si="3">IF(G6*I6&lt;0,D6,F6)</f>
        <v>3.5</v>
      </c>
      <c r="E7" s="10">
        <f t="shared" ref="E7:E10" si="4">IF(G6*I6&lt;0,F6,E6)</f>
        <v>4</v>
      </c>
      <c r="F7" s="10">
        <f t="shared" ref="F7:F10" si="5">(D7+E7)/2</f>
        <v>3.75</v>
      </c>
      <c r="G7" s="10">
        <f t="shared" si="1"/>
        <v>-26.9375</v>
      </c>
      <c r="H7" s="10">
        <f t="shared" si="0"/>
        <v>6</v>
      </c>
      <c r="I7" s="10">
        <f t="shared" si="0"/>
        <v>-7.87109375</v>
      </c>
      <c r="J7" s="19" t="str">
        <f t="shared" si="2"/>
        <v>+</v>
      </c>
      <c r="K7" s="10">
        <f t="shared" ref="K7:K10" si="6">ABS((F7-F6)/F7)*100</f>
        <v>6.666666666666667</v>
      </c>
      <c r="L7" s="1" t="str">
        <f t="shared" ref="L7:L10" si="7">IF(K7&gt;=N$3,"Seguir","Raiz Encontrada")</f>
        <v>Seguir</v>
      </c>
    </row>
    <row r="8" spans="3:14" x14ac:dyDescent="0.25">
      <c r="C8" s="1">
        <v>4</v>
      </c>
      <c r="D8" s="10">
        <f t="shared" si="3"/>
        <v>3.75</v>
      </c>
      <c r="E8" s="10">
        <f t="shared" si="4"/>
        <v>4</v>
      </c>
      <c r="F8" s="10">
        <f t="shared" si="5"/>
        <v>3.875</v>
      </c>
      <c r="G8" s="10">
        <f t="shared" si="1"/>
        <v>-7.87109375</v>
      </c>
      <c r="H8" s="10">
        <f t="shared" si="0"/>
        <v>6</v>
      </c>
      <c r="I8" s="10">
        <f t="shared" si="0"/>
        <v>-0.327880859375</v>
      </c>
      <c r="J8" s="19" t="str">
        <f t="shared" si="2"/>
        <v>+</v>
      </c>
      <c r="K8" s="10">
        <f t="shared" si="6"/>
        <v>3.225806451612903</v>
      </c>
      <c r="L8" s="1" t="str">
        <f t="shared" si="7"/>
        <v>Seguir</v>
      </c>
    </row>
    <row r="9" spans="3:14" x14ac:dyDescent="0.25">
      <c r="C9" s="1">
        <v>5</v>
      </c>
      <c r="D9" s="10">
        <f t="shared" si="3"/>
        <v>3.875</v>
      </c>
      <c r="E9" s="10">
        <f t="shared" si="4"/>
        <v>4</v>
      </c>
      <c r="F9" s="10">
        <f t="shared" si="5"/>
        <v>3.9375</v>
      </c>
      <c r="G9" s="10">
        <f t="shared" si="1"/>
        <v>-0.327880859375</v>
      </c>
      <c r="H9" s="10">
        <f t="shared" si="0"/>
        <v>6</v>
      </c>
      <c r="I9" s="10">
        <f t="shared" si="0"/>
        <v>2.9824371337890625</v>
      </c>
      <c r="J9" s="19" t="str">
        <f t="shared" si="2"/>
        <v>-</v>
      </c>
      <c r="K9" s="10">
        <f t="shared" si="6"/>
        <v>1.5873015873015872</v>
      </c>
      <c r="L9" s="1" t="str">
        <f t="shared" si="7"/>
        <v>Seguir</v>
      </c>
    </row>
    <row r="10" spans="3:14" x14ac:dyDescent="0.25">
      <c r="C10" s="1">
        <v>6</v>
      </c>
      <c r="D10" s="10">
        <f t="shared" si="3"/>
        <v>3.875</v>
      </c>
      <c r="E10" s="10">
        <f t="shared" si="4"/>
        <v>3.9375</v>
      </c>
      <c r="F10" s="41">
        <f t="shared" si="5"/>
        <v>3.90625</v>
      </c>
      <c r="G10" s="10">
        <f t="shared" si="1"/>
        <v>-0.327880859375</v>
      </c>
      <c r="H10" s="10">
        <f t="shared" si="0"/>
        <v>2.9824371337890625</v>
      </c>
      <c r="I10" s="10">
        <f t="shared" si="0"/>
        <v>1.3645792007446289</v>
      </c>
      <c r="J10" s="19" t="str">
        <f t="shared" si="2"/>
        <v>-</v>
      </c>
      <c r="K10" s="10">
        <f t="shared" si="6"/>
        <v>0.8</v>
      </c>
      <c r="L10" s="1" t="str">
        <f t="shared" si="7"/>
        <v>Raiz Encontrada</v>
      </c>
    </row>
    <row r="11" spans="3:14" x14ac:dyDescent="0.25">
      <c r="C11" s="7"/>
      <c r="D11" s="24"/>
      <c r="E11" s="24"/>
      <c r="F11" s="24"/>
      <c r="G11" s="24"/>
      <c r="H11" s="24"/>
      <c r="I11" s="24"/>
      <c r="J11" s="25"/>
      <c r="K11" s="24"/>
      <c r="L11" s="7"/>
    </row>
    <row r="12" spans="3:14" x14ac:dyDescent="0.25">
      <c r="L12" s="27"/>
      <c r="M12" s="1" t="s">
        <v>23</v>
      </c>
      <c r="N12" s="1" t="s">
        <v>17</v>
      </c>
    </row>
    <row r="13" spans="3:14" x14ac:dyDescent="0.25">
      <c r="M13" s="1">
        <v>0</v>
      </c>
      <c r="N13" s="1">
        <f>M13^4-8*M13^3-36*M13^2+462*M13-1010</f>
        <v>-1010</v>
      </c>
    </row>
    <row r="14" spans="3:14" x14ac:dyDescent="0.25">
      <c r="M14" s="1">
        <v>0.4</v>
      </c>
      <c r="N14" s="1">
        <f t="shared" ref="N14:N32" si="8">M14^4-8*M14^3-36*M14^2+462*M14-1010</f>
        <v>-831.44640000000004</v>
      </c>
    </row>
    <row r="15" spans="3:14" x14ac:dyDescent="0.25">
      <c r="M15" s="1">
        <v>0.8</v>
      </c>
      <c r="N15" s="1">
        <f t="shared" si="8"/>
        <v>-667.12639999999999</v>
      </c>
    </row>
    <row r="16" spans="3:14" x14ac:dyDescent="0.25">
      <c r="M16" s="1">
        <v>1.2</v>
      </c>
      <c r="N16" s="1">
        <f t="shared" si="8"/>
        <v>-519.19039999999995</v>
      </c>
    </row>
    <row r="17" spans="13:29" x14ac:dyDescent="0.25">
      <c r="M17" s="1">
        <v>1.6</v>
      </c>
      <c r="N17" s="1">
        <f t="shared" si="8"/>
        <v>-389.17439999999999</v>
      </c>
    </row>
    <row r="18" spans="13:29" x14ac:dyDescent="0.25">
      <c r="M18" s="1">
        <v>2</v>
      </c>
      <c r="N18" s="1">
        <f t="shared" si="8"/>
        <v>-278</v>
      </c>
    </row>
    <row r="19" spans="13:29" x14ac:dyDescent="0.25">
      <c r="M19" s="1">
        <v>2.4</v>
      </c>
      <c r="N19" s="1">
        <f t="shared" si="8"/>
        <v>-185.97440000000006</v>
      </c>
    </row>
    <row r="20" spans="13:29" x14ac:dyDescent="0.25">
      <c r="M20" s="1">
        <v>2.8</v>
      </c>
      <c r="N20" s="1">
        <f t="shared" si="8"/>
        <v>-112.79040000000009</v>
      </c>
    </row>
    <row r="21" spans="13:29" x14ac:dyDescent="0.25">
      <c r="M21" s="1">
        <v>3.2</v>
      </c>
      <c r="N21" s="1">
        <f t="shared" si="8"/>
        <v>-57.526399999999967</v>
      </c>
    </row>
    <row r="22" spans="13:29" x14ac:dyDescent="0.25">
      <c r="M22" s="1">
        <v>3.6</v>
      </c>
      <c r="N22" s="1">
        <f t="shared" si="8"/>
        <v>-18.646400000000085</v>
      </c>
    </row>
    <row r="23" spans="13:29" x14ac:dyDescent="0.25">
      <c r="M23" s="1">
        <v>4</v>
      </c>
      <c r="N23" s="1">
        <f t="shared" si="8"/>
        <v>6</v>
      </c>
    </row>
    <row r="24" spans="13:29" x14ac:dyDescent="0.25">
      <c r="M24" s="1">
        <v>4.4000000000000004</v>
      </c>
      <c r="N24" s="1">
        <f t="shared" si="8"/>
        <v>19.177599999999984</v>
      </c>
    </row>
    <row r="25" spans="13:29" x14ac:dyDescent="0.25">
      <c r="M25" s="1">
        <v>4.8</v>
      </c>
      <c r="N25" s="1">
        <f t="shared" si="8"/>
        <v>24.265599999999949</v>
      </c>
    </row>
    <row r="26" spans="13:29" x14ac:dyDescent="0.25">
      <c r="M26" s="1">
        <v>5.2</v>
      </c>
      <c r="N26" s="1">
        <f t="shared" si="8"/>
        <v>25.257599999999911</v>
      </c>
    </row>
    <row r="27" spans="13:29" x14ac:dyDescent="0.25">
      <c r="M27" s="1">
        <v>5.6</v>
      </c>
      <c r="N27" s="1">
        <f t="shared" si="8"/>
        <v>26.761600000000044</v>
      </c>
    </row>
    <row r="28" spans="13:29" x14ac:dyDescent="0.25">
      <c r="M28" s="1">
        <v>6</v>
      </c>
      <c r="N28" s="1">
        <f t="shared" si="8"/>
        <v>34</v>
      </c>
    </row>
    <row r="29" spans="13:29" x14ac:dyDescent="0.25">
      <c r="M29" s="1">
        <v>6.4</v>
      </c>
      <c r="N29" s="1">
        <f t="shared" si="8"/>
        <v>52.809600000000046</v>
      </c>
      <c r="S29" s="28"/>
      <c r="T29" s="26"/>
      <c r="U29" s="26"/>
      <c r="V29" s="26"/>
      <c r="W29" s="26"/>
      <c r="X29" s="26"/>
      <c r="Y29" s="29"/>
      <c r="Z29" s="29"/>
      <c r="AA29" s="29"/>
      <c r="AB29" s="7"/>
      <c r="AC29" s="26"/>
    </row>
    <row r="30" spans="13:29" x14ac:dyDescent="0.25">
      <c r="M30" s="1">
        <v>6.8</v>
      </c>
      <c r="N30" s="1">
        <f t="shared" si="8"/>
        <v>89.641599999999926</v>
      </c>
      <c r="S30" s="7"/>
      <c r="T30" s="24"/>
      <c r="U30" s="24"/>
      <c r="V30" s="24"/>
      <c r="W30" s="24"/>
      <c r="X30" s="24"/>
      <c r="Y30" s="30"/>
      <c r="Z30" s="31"/>
      <c r="AA30" s="30"/>
      <c r="AB30" s="30"/>
      <c r="AC30" s="30"/>
    </row>
    <row r="31" spans="13:29" x14ac:dyDescent="0.25">
      <c r="M31" s="1">
        <v>7.2</v>
      </c>
      <c r="N31" s="1">
        <f t="shared" si="8"/>
        <v>151.5616</v>
      </c>
      <c r="S31" s="7"/>
      <c r="T31" s="24"/>
      <c r="U31" s="24"/>
      <c r="V31" s="24"/>
      <c r="W31" s="24"/>
      <c r="X31" s="24"/>
      <c r="Y31" s="30"/>
      <c r="Z31" s="31"/>
      <c r="AA31" s="30"/>
      <c r="AB31" s="30"/>
      <c r="AC31" s="30"/>
    </row>
    <row r="32" spans="13:29" x14ac:dyDescent="0.25">
      <c r="M32" s="1">
        <v>7.6</v>
      </c>
      <c r="N32" s="1">
        <f t="shared" si="8"/>
        <v>246.2496000000001</v>
      </c>
      <c r="S32" s="7"/>
      <c r="T32" s="24"/>
      <c r="U32" s="24"/>
      <c r="V32" s="24"/>
      <c r="W32" s="24"/>
      <c r="X32" s="24"/>
      <c r="Y32" s="30"/>
      <c r="Z32" s="31"/>
      <c r="AA32" s="30"/>
      <c r="AB32" s="30"/>
      <c r="AC32" s="30"/>
    </row>
    <row r="33" spans="17:27" x14ac:dyDescent="0.25">
      <c r="Q33" s="7"/>
      <c r="R33" s="24"/>
      <c r="S33" s="24"/>
      <c r="T33" s="24"/>
      <c r="U33" s="24"/>
      <c r="V33" s="24"/>
      <c r="W33" s="30"/>
      <c r="X33" s="31"/>
      <c r="Y33" s="30"/>
      <c r="Z33" s="30"/>
      <c r="AA33" s="30"/>
    </row>
    <row r="34" spans="17:27" x14ac:dyDescent="0.25">
      <c r="Q34" s="7"/>
      <c r="R34" s="24"/>
      <c r="S34" s="24"/>
      <c r="T34" s="24"/>
      <c r="U34" s="24"/>
      <c r="V34" s="24"/>
      <c r="W34" s="30"/>
      <c r="X34" s="31"/>
      <c r="Y34" s="30"/>
      <c r="Z34" s="30"/>
      <c r="AA34" s="30"/>
    </row>
    <row r="35" spans="17:27" x14ac:dyDescent="0.25">
      <c r="Q35" s="7"/>
      <c r="R35" s="24"/>
      <c r="S35" s="24"/>
      <c r="T35" s="24"/>
      <c r="U35" s="24"/>
      <c r="V35" s="24"/>
      <c r="W35" s="24"/>
      <c r="X35" s="25"/>
      <c r="Y35" s="7"/>
      <c r="Z35" s="27"/>
      <c r="AA35" s="27"/>
    </row>
    <row r="36" spans="17:27" x14ac:dyDescent="0.25">
      <c r="Q36" s="7"/>
      <c r="R36" s="24"/>
      <c r="S36" s="24"/>
      <c r="T36" s="24"/>
      <c r="U36" s="24"/>
      <c r="V36" s="24"/>
      <c r="W36" s="24"/>
      <c r="X36" s="25"/>
      <c r="Y36" s="7"/>
      <c r="Z36" s="27"/>
      <c r="AA36" s="27"/>
    </row>
    <row r="37" spans="17:27" x14ac:dyDescent="0.25">
      <c r="Q37" s="7"/>
      <c r="R37" s="24"/>
      <c r="S37" s="24"/>
      <c r="T37" s="24"/>
      <c r="U37" s="24"/>
      <c r="V37" s="24"/>
      <c r="W37" s="24"/>
      <c r="X37" s="25"/>
      <c r="Y37" s="7"/>
      <c r="Z37" s="27"/>
      <c r="AA37" s="27"/>
    </row>
    <row r="38" spans="17:27" x14ac:dyDescent="0.25">
      <c r="Q38" s="28"/>
      <c r="R38" s="24"/>
      <c r="S38" s="24"/>
      <c r="T38" s="24"/>
      <c r="U38" s="24"/>
      <c r="V38" s="24"/>
      <c r="W38" s="24"/>
      <c r="X38" s="25"/>
      <c r="Y38" s="7"/>
      <c r="Z38" s="27"/>
      <c r="AA38" s="2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4455-2520-4AB4-A4F0-ED75BC2E798E}">
  <dimension ref="C1:N23"/>
  <sheetViews>
    <sheetView workbookViewId="0">
      <selection activeCell="C12" sqref="C12"/>
    </sheetView>
  </sheetViews>
  <sheetFormatPr baseColWidth="10" defaultRowHeight="15" x14ac:dyDescent="0.25"/>
  <cols>
    <col min="1" max="1" width="11.7109375" customWidth="1"/>
    <col min="3" max="3" width="22.42578125" bestFit="1" customWidth="1"/>
    <col min="8" max="8" width="14.85546875" bestFit="1" customWidth="1"/>
  </cols>
  <sheetData>
    <row r="1" spans="3:14" x14ac:dyDescent="0.25">
      <c r="C1" s="28"/>
      <c r="D1" s="24"/>
      <c r="E1" s="24"/>
      <c r="F1" s="24"/>
      <c r="G1" s="24"/>
      <c r="H1" s="24"/>
      <c r="I1" s="24" t="s">
        <v>29</v>
      </c>
      <c r="J1" s="25">
        <v>0.01</v>
      </c>
      <c r="K1" s="7"/>
      <c r="L1" s="27"/>
      <c r="M1" s="27"/>
      <c r="N1" s="7"/>
    </row>
    <row r="3" spans="3:14" x14ac:dyDescent="0.25">
      <c r="C3" s="13" t="s">
        <v>18</v>
      </c>
      <c r="D3" s="14" t="s">
        <v>12</v>
      </c>
      <c r="E3" s="14" t="s">
        <v>15</v>
      </c>
      <c r="F3" s="15" t="s">
        <v>13</v>
      </c>
      <c r="G3" s="16" t="s">
        <v>24</v>
      </c>
      <c r="H3" s="16" t="s">
        <v>14</v>
      </c>
      <c r="I3" s="17" t="s">
        <v>7</v>
      </c>
      <c r="J3" s="17" t="s">
        <v>25</v>
      </c>
      <c r="M3" s="1" t="s">
        <v>23</v>
      </c>
      <c r="N3" s="1" t="s">
        <v>17</v>
      </c>
    </row>
    <row r="4" spans="3:14" x14ac:dyDescent="0.25">
      <c r="C4" s="1">
        <v>1</v>
      </c>
      <c r="D4" s="18">
        <v>5</v>
      </c>
      <c r="E4" s="18">
        <f>-0.9*D4^2+1.7*D4+2.5</f>
        <v>-11.5</v>
      </c>
      <c r="F4" s="18">
        <f>-1.8*(D4)+1.7</f>
        <v>-7.3</v>
      </c>
      <c r="G4" s="18">
        <f>E4/F4</f>
        <v>1.5753424657534247</v>
      </c>
      <c r="H4" s="18">
        <f>D4-G4</f>
        <v>3.4246575342465753</v>
      </c>
      <c r="I4" s="18"/>
      <c r="J4" s="19"/>
      <c r="M4" s="1">
        <v>0</v>
      </c>
      <c r="N4" s="1">
        <f>-0.9*M4^2+1.7*M4+2.5</f>
        <v>2.5</v>
      </c>
    </row>
    <row r="5" spans="3:14" x14ac:dyDescent="0.25">
      <c r="C5" s="1">
        <v>2</v>
      </c>
      <c r="D5" s="18">
        <f>H4</f>
        <v>3.4246575342465753</v>
      </c>
      <c r="E5" s="18">
        <f t="shared" ref="E5:E8" si="0">-0.9*D5^2+1.7*D5+2.5</f>
        <v>-2.2335334959654709</v>
      </c>
      <c r="F5" s="18">
        <f t="shared" ref="F5:F8" si="1">-1.8*(D5)+1.7</f>
        <v>-4.4643835616438352</v>
      </c>
      <c r="G5" s="18">
        <f t="shared" ref="G5:G8" si="2">E5/F5</f>
        <v>0.50030053760503035</v>
      </c>
      <c r="H5" s="18">
        <f t="shared" ref="H5:H8" si="3">D5-G5</f>
        <v>2.9243569966415448</v>
      </c>
      <c r="I5" s="18">
        <f>ABS((H5-H4)/H5)*100</f>
        <v>17.108052750727655</v>
      </c>
      <c r="J5" s="19" t="str">
        <f>IF(I5&gt;=$J$1,"Seguir","Fin")</f>
        <v>Seguir</v>
      </c>
      <c r="M5" s="1">
        <v>1</v>
      </c>
      <c r="N5" s="1">
        <f t="shared" ref="N5:N23" si="4">-0.9*M5^2+1.7*M5+2.5</f>
        <v>3.3</v>
      </c>
    </row>
    <row r="6" spans="3:14" x14ac:dyDescent="0.25">
      <c r="C6" s="1">
        <v>3</v>
      </c>
      <c r="D6" s="18">
        <f t="shared" ref="D6:D8" si="5">H5</f>
        <v>2.9243569966415448</v>
      </c>
      <c r="E6" s="18">
        <f t="shared" si="0"/>
        <v>-0.22527056513509347</v>
      </c>
      <c r="F6" s="18">
        <f t="shared" si="1"/>
        <v>-3.5638425939547806</v>
      </c>
      <c r="G6" s="18">
        <f t="shared" si="2"/>
        <v>6.3210020980503434E-2</v>
      </c>
      <c r="H6" s="18">
        <f t="shared" si="3"/>
        <v>2.8611469756610415</v>
      </c>
      <c r="I6" s="18">
        <f t="shared" ref="I6:I8" si="6">ABS((H6-H5)/H6)*100</f>
        <v>2.2092545932876879</v>
      </c>
      <c r="J6" s="19" t="str">
        <f t="shared" ref="J6:J8" si="7">IF(I6&gt;=$J$1,"Seguir","Fin")</f>
        <v>Seguir</v>
      </c>
      <c r="M6" s="1">
        <v>2</v>
      </c>
      <c r="N6" s="1">
        <f t="shared" si="4"/>
        <v>2.2999999999999998</v>
      </c>
    </row>
    <row r="7" spans="3:14" x14ac:dyDescent="0.25">
      <c r="C7" s="1">
        <v>4</v>
      </c>
      <c r="D7" s="18">
        <f t="shared" si="5"/>
        <v>2.8611469756610415</v>
      </c>
      <c r="E7" s="18">
        <f t="shared" si="0"/>
        <v>-3.5959560771212651E-3</v>
      </c>
      <c r="F7" s="18">
        <f t="shared" si="1"/>
        <v>-3.4500645561898748</v>
      </c>
      <c r="G7" s="18">
        <f t="shared" si="2"/>
        <v>1.0422866061070195E-3</v>
      </c>
      <c r="H7" s="18">
        <f t="shared" si="3"/>
        <v>2.8601046890549346</v>
      </c>
      <c r="I7" s="18">
        <f t="shared" si="6"/>
        <v>3.644225367328207E-2</v>
      </c>
      <c r="J7" s="19" t="str">
        <f t="shared" si="7"/>
        <v>Seguir</v>
      </c>
      <c r="M7" s="1">
        <v>3</v>
      </c>
      <c r="N7" s="1">
        <f t="shared" si="4"/>
        <v>-0.5</v>
      </c>
    </row>
    <row r="8" spans="3:14" x14ac:dyDescent="0.25">
      <c r="C8" s="1">
        <v>5</v>
      </c>
      <c r="D8" s="40">
        <f t="shared" si="5"/>
        <v>2.8601046890549346</v>
      </c>
      <c r="E8" s="18">
        <f t="shared" si="0"/>
        <v>-9.7772523321992821E-7</v>
      </c>
      <c r="F8" s="18">
        <f t="shared" si="1"/>
        <v>-3.4481884402988827</v>
      </c>
      <c r="G8" s="18">
        <f t="shared" si="2"/>
        <v>2.8354750621899907E-7</v>
      </c>
      <c r="H8" s="18">
        <f t="shared" si="3"/>
        <v>2.8601044055074283</v>
      </c>
      <c r="I8" s="18">
        <f t="shared" si="6"/>
        <v>9.9138865636300059E-6</v>
      </c>
      <c r="J8" s="19" t="str">
        <f t="shared" si="7"/>
        <v>Fin</v>
      </c>
      <c r="M8" s="1">
        <v>4</v>
      </c>
      <c r="N8" s="1">
        <f t="shared" si="4"/>
        <v>-5.1000000000000005</v>
      </c>
    </row>
    <row r="9" spans="3:14" x14ac:dyDescent="0.25">
      <c r="M9" s="1">
        <v>5</v>
      </c>
      <c r="N9" s="1">
        <f t="shared" si="4"/>
        <v>-11.5</v>
      </c>
    </row>
    <row r="10" spans="3:14" x14ac:dyDescent="0.25">
      <c r="M10" s="1">
        <v>6</v>
      </c>
      <c r="N10" s="1">
        <f t="shared" si="4"/>
        <v>-19.7</v>
      </c>
    </row>
    <row r="11" spans="3:14" x14ac:dyDescent="0.25">
      <c r="M11" s="1">
        <v>7</v>
      </c>
      <c r="N11" s="1">
        <f t="shared" si="4"/>
        <v>-29.700000000000003</v>
      </c>
    </row>
    <row r="12" spans="3:14" x14ac:dyDescent="0.25">
      <c r="M12" s="1">
        <v>8</v>
      </c>
      <c r="N12" s="1">
        <f t="shared" si="4"/>
        <v>-41.5</v>
      </c>
    </row>
    <row r="13" spans="3:14" x14ac:dyDescent="0.25">
      <c r="M13" s="1">
        <v>9</v>
      </c>
      <c r="N13" s="1">
        <f t="shared" si="4"/>
        <v>-55.100000000000009</v>
      </c>
    </row>
    <row r="14" spans="3:14" x14ac:dyDescent="0.25">
      <c r="M14" s="1">
        <v>10</v>
      </c>
      <c r="N14" s="1">
        <f t="shared" si="4"/>
        <v>-70.5</v>
      </c>
    </row>
    <row r="15" spans="3:14" x14ac:dyDescent="0.25">
      <c r="M15" s="1">
        <v>11</v>
      </c>
      <c r="N15" s="1">
        <f t="shared" si="4"/>
        <v>-87.7</v>
      </c>
    </row>
    <row r="16" spans="3:14" x14ac:dyDescent="0.25">
      <c r="M16" s="1">
        <v>12</v>
      </c>
      <c r="N16" s="1">
        <f t="shared" si="4"/>
        <v>-106.69999999999999</v>
      </c>
    </row>
    <row r="17" spans="13:14" x14ac:dyDescent="0.25">
      <c r="M17" s="1">
        <v>13</v>
      </c>
      <c r="N17" s="1">
        <f t="shared" si="4"/>
        <v>-127.5</v>
      </c>
    </row>
    <row r="18" spans="13:14" x14ac:dyDescent="0.25">
      <c r="M18" s="1">
        <v>14</v>
      </c>
      <c r="N18" s="1">
        <f t="shared" si="4"/>
        <v>-150.1</v>
      </c>
    </row>
    <row r="19" spans="13:14" x14ac:dyDescent="0.25">
      <c r="M19" s="1">
        <v>15</v>
      </c>
      <c r="N19" s="1">
        <f t="shared" si="4"/>
        <v>-174.5</v>
      </c>
    </row>
    <row r="20" spans="13:14" x14ac:dyDescent="0.25">
      <c r="M20" s="1">
        <v>16</v>
      </c>
      <c r="N20" s="1">
        <f t="shared" si="4"/>
        <v>-200.70000000000002</v>
      </c>
    </row>
    <row r="21" spans="13:14" x14ac:dyDescent="0.25">
      <c r="M21" s="1">
        <v>17</v>
      </c>
      <c r="N21" s="1">
        <f t="shared" si="4"/>
        <v>-228.70000000000002</v>
      </c>
    </row>
    <row r="22" spans="13:14" x14ac:dyDescent="0.25">
      <c r="M22" s="1">
        <v>18</v>
      </c>
      <c r="N22" s="1">
        <f t="shared" si="4"/>
        <v>-258.5</v>
      </c>
    </row>
    <row r="23" spans="13:14" x14ac:dyDescent="0.25">
      <c r="M23" s="1">
        <v>19</v>
      </c>
      <c r="N23" s="1">
        <f t="shared" si="4"/>
        <v>-290.10000000000002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4DD-78D7-4F78-8E6E-23DD0292277E}">
  <dimension ref="A1:K28"/>
  <sheetViews>
    <sheetView tabSelected="1" workbookViewId="0">
      <selection activeCell="C14" sqref="C14"/>
    </sheetView>
  </sheetViews>
  <sheetFormatPr baseColWidth="10" defaultRowHeight="15" x14ac:dyDescent="0.25"/>
  <cols>
    <col min="3" max="3" width="20.140625" customWidth="1"/>
    <col min="8" max="8" width="14.85546875" bestFit="1" customWidth="1"/>
  </cols>
  <sheetData>
    <row r="1" spans="1:11" ht="23.25" x14ac:dyDescent="0.35">
      <c r="B1" s="33" t="s">
        <v>30</v>
      </c>
      <c r="C1" s="33"/>
    </row>
    <row r="2" spans="1:11" ht="13.5" customHeight="1" x14ac:dyDescent="0.25">
      <c r="J2" s="1">
        <v>0</v>
      </c>
      <c r="K2" s="1">
        <f>-2+6*J2-4*J2^2+0.5*J2^3</f>
        <v>-2</v>
      </c>
    </row>
    <row r="3" spans="1:11" x14ac:dyDescent="0.25">
      <c r="E3" s="34" t="s">
        <v>10</v>
      </c>
      <c r="F3" s="34"/>
      <c r="J3" s="1">
        <v>0.5</v>
      </c>
      <c r="K3" s="1">
        <f t="shared" ref="K3:K16" si="0">-2+6*J3-4*J3^2+0.5*J3^3</f>
        <v>6.25E-2</v>
      </c>
    </row>
    <row r="4" spans="1:11" ht="18.75" x14ac:dyDescent="0.3">
      <c r="C4" s="35" t="s">
        <v>28</v>
      </c>
      <c r="D4" s="35"/>
      <c r="E4" s="36">
        <v>0</v>
      </c>
      <c r="F4" s="36">
        <v>1</v>
      </c>
      <c r="G4" s="3" t="s">
        <v>31</v>
      </c>
      <c r="H4" s="3">
        <v>0.01</v>
      </c>
      <c r="J4" s="1">
        <v>1</v>
      </c>
      <c r="K4" s="1">
        <f t="shared" si="0"/>
        <v>0.5</v>
      </c>
    </row>
    <row r="5" spans="1:11" x14ac:dyDescent="0.25">
      <c r="E5" t="s">
        <v>32</v>
      </c>
      <c r="F5">
        <f>AVERAGE(E4:F4)</f>
        <v>0.5</v>
      </c>
      <c r="J5" s="1">
        <v>1.5</v>
      </c>
      <c r="K5" s="1">
        <f t="shared" si="0"/>
        <v>-0.3125</v>
      </c>
    </row>
    <row r="6" spans="1:11" ht="18.75" x14ac:dyDescent="0.3">
      <c r="C6" s="35" t="s">
        <v>37</v>
      </c>
      <c r="D6" s="35"/>
      <c r="J6" s="1">
        <v>2</v>
      </c>
      <c r="K6" s="1">
        <f t="shared" si="0"/>
        <v>-2</v>
      </c>
    </row>
    <row r="7" spans="1:11" x14ac:dyDescent="0.25">
      <c r="J7" s="1">
        <v>2.5</v>
      </c>
      <c r="K7" s="1">
        <f t="shared" si="0"/>
        <v>-4.1875</v>
      </c>
    </row>
    <row r="8" spans="1:11" x14ac:dyDescent="0.25">
      <c r="J8" s="1">
        <v>3</v>
      </c>
      <c r="K8" s="1">
        <f t="shared" si="0"/>
        <v>-6.5</v>
      </c>
    </row>
    <row r="9" spans="1:11" x14ac:dyDescent="0.25">
      <c r="A9" s="36" t="s">
        <v>33</v>
      </c>
      <c r="B9" s="36" t="s">
        <v>12</v>
      </c>
      <c r="C9" s="36" t="s">
        <v>15</v>
      </c>
      <c r="D9" s="36" t="s">
        <v>13</v>
      </c>
      <c r="E9" s="36" t="s">
        <v>34</v>
      </c>
      <c r="F9" s="36" t="s">
        <v>14</v>
      </c>
      <c r="G9" s="36" t="s">
        <v>35</v>
      </c>
      <c r="H9" s="36" t="s">
        <v>36</v>
      </c>
      <c r="J9" s="1">
        <v>3.5</v>
      </c>
      <c r="K9" s="1">
        <f t="shared" si="0"/>
        <v>-8.5625</v>
      </c>
    </row>
    <row r="10" spans="1:11" x14ac:dyDescent="0.25">
      <c r="A10" s="4">
        <v>0</v>
      </c>
      <c r="B10" s="5">
        <f>F5</f>
        <v>0.5</v>
      </c>
      <c r="C10" s="5">
        <f>-2+6*B10-4*B10^2+0.5*B10^3</f>
        <v>6.25E-2</v>
      </c>
      <c r="D10" s="5">
        <f>6-8*B10+1.5*B10^2</f>
        <v>2.375</v>
      </c>
      <c r="E10" s="5">
        <f>C10/D10</f>
        <v>2.6315789473684209E-2</v>
      </c>
      <c r="F10" s="5">
        <f>B10-E10</f>
        <v>0.47368421052631582</v>
      </c>
      <c r="G10" s="4">
        <v>100</v>
      </c>
      <c r="H10" s="4" t="str">
        <f>IF(G10&gt;=$H$4,"Continuar","Raiz Encontrada")</f>
        <v>Continuar</v>
      </c>
      <c r="J10" s="1">
        <v>4</v>
      </c>
      <c r="K10" s="1">
        <f t="shared" si="0"/>
        <v>-10</v>
      </c>
    </row>
    <row r="11" spans="1:11" x14ac:dyDescent="0.25">
      <c r="A11" s="4">
        <v>1</v>
      </c>
      <c r="B11" s="5">
        <f>F10</f>
        <v>0.47368421052631582</v>
      </c>
      <c r="C11" s="5">
        <f>-2+6*B11-4*B11^2+0.5*B11^3</f>
        <v>-2.2598046362444779E-3</v>
      </c>
      <c r="D11" s="5">
        <f>6-8*B11+1.5*B11^2</f>
        <v>2.547091412742382</v>
      </c>
      <c r="E11" s="5">
        <f>C11/D11</f>
        <v>-8.8720986806335679E-4</v>
      </c>
      <c r="F11" s="5">
        <f>B11-E11</f>
        <v>0.47457142039437916</v>
      </c>
      <c r="G11" s="5">
        <f>(ABS(F11-F10)/F10)*100</f>
        <v>0.18729986103559468</v>
      </c>
      <c r="H11" s="4" t="str">
        <f>IF(G11&gt;=$H$4,"Continuar","Raiz Encontrada")</f>
        <v>Continuar</v>
      </c>
      <c r="J11" s="1">
        <v>4.5</v>
      </c>
      <c r="K11" s="1">
        <f t="shared" si="0"/>
        <v>-10.4375</v>
      </c>
    </row>
    <row r="12" spans="1:11" x14ac:dyDescent="0.25">
      <c r="A12" s="4">
        <v>2</v>
      </c>
      <c r="B12" s="39">
        <f>F11</f>
        <v>0.47457142039437916</v>
      </c>
      <c r="C12" s="5">
        <f>-2+6*B12-4*B12^2+0.5*B12^3</f>
        <v>-2.5889315765359466E-6</v>
      </c>
      <c r="D12" s="5">
        <f>6-8*B12+1.5*B12^2</f>
        <v>2.5412556864276743</v>
      </c>
      <c r="E12" s="5">
        <f>C12/D12</f>
        <v>-1.0187607608171423E-6</v>
      </c>
      <c r="F12" s="5">
        <f>B12-E12</f>
        <v>0.47457243915513997</v>
      </c>
      <c r="G12" s="5">
        <f>(ABS(F12-F11)/F11)*100</f>
        <v>2.1466964023252142E-4</v>
      </c>
      <c r="H12" s="4" t="str">
        <f>IF(G12&gt;=$H$4,"Continuar","Raiz Encontrada")</f>
        <v>Raiz Encontrada</v>
      </c>
      <c r="J12" s="1">
        <v>5</v>
      </c>
      <c r="K12" s="1">
        <f t="shared" si="0"/>
        <v>-9.5</v>
      </c>
    </row>
    <row r="13" spans="1:11" x14ac:dyDescent="0.25">
      <c r="A13" s="37"/>
      <c r="B13" s="38"/>
      <c r="C13" s="38"/>
      <c r="D13" s="38"/>
      <c r="E13" s="38"/>
      <c r="F13" s="38"/>
      <c r="G13" s="38"/>
      <c r="H13" s="37"/>
      <c r="J13" s="1">
        <v>5.5</v>
      </c>
      <c r="K13" s="1">
        <f t="shared" si="0"/>
        <v>-6.8125</v>
      </c>
    </row>
    <row r="14" spans="1:11" x14ac:dyDescent="0.25">
      <c r="A14" s="37"/>
      <c r="B14" s="38"/>
      <c r="C14" s="38"/>
      <c r="D14" s="38"/>
      <c r="E14" s="34" t="s">
        <v>10</v>
      </c>
      <c r="F14" s="34"/>
      <c r="J14" s="1">
        <v>6</v>
      </c>
      <c r="K14" s="1">
        <f t="shared" si="0"/>
        <v>-2</v>
      </c>
    </row>
    <row r="15" spans="1:11" x14ac:dyDescent="0.25">
      <c r="E15" s="36">
        <v>1</v>
      </c>
      <c r="F15" s="36">
        <v>2</v>
      </c>
      <c r="G15" s="3" t="s">
        <v>31</v>
      </c>
      <c r="H15" s="3">
        <v>0.01</v>
      </c>
      <c r="J15" s="1">
        <v>6.5</v>
      </c>
      <c r="K15" s="1">
        <f t="shared" si="0"/>
        <v>5.3125</v>
      </c>
    </row>
    <row r="16" spans="1:11" x14ac:dyDescent="0.25">
      <c r="E16" t="s">
        <v>32</v>
      </c>
      <c r="F16">
        <f>AVERAGE(E15:F15)</f>
        <v>1.5</v>
      </c>
      <c r="J16" s="1">
        <v>7</v>
      </c>
      <c r="K16" s="1">
        <f t="shared" si="0"/>
        <v>15.5</v>
      </c>
    </row>
    <row r="17" spans="1:9" x14ac:dyDescent="0.25">
      <c r="A17" s="36" t="s">
        <v>33</v>
      </c>
      <c r="B17" s="36" t="s">
        <v>12</v>
      </c>
      <c r="C17" s="36" t="s">
        <v>15</v>
      </c>
      <c r="D17" s="36" t="s">
        <v>13</v>
      </c>
      <c r="E17" s="36" t="s">
        <v>34</v>
      </c>
      <c r="F17" s="36" t="s">
        <v>14</v>
      </c>
      <c r="G17" s="36" t="s">
        <v>35</v>
      </c>
      <c r="H17" s="36" t="s">
        <v>36</v>
      </c>
    </row>
    <row r="18" spans="1:9" x14ac:dyDescent="0.25">
      <c r="A18" s="4">
        <v>0</v>
      </c>
      <c r="B18" s="5">
        <f>F16</f>
        <v>1.5</v>
      </c>
      <c r="C18" s="5">
        <f>-2+6*B18-4*B18^2+0.5*B18^3</f>
        <v>-0.3125</v>
      </c>
      <c r="D18" s="5">
        <f>6-8*B18+1.5*B18^2</f>
        <v>-2.625</v>
      </c>
      <c r="E18" s="5">
        <f>C18/D18</f>
        <v>0.11904761904761904</v>
      </c>
      <c r="F18" s="5">
        <f>B18-E18</f>
        <v>1.3809523809523809</v>
      </c>
      <c r="G18" s="4">
        <v>100</v>
      </c>
      <c r="H18" s="4" t="str">
        <f>IF(G18&gt;=$H$4,"Continuar","Raiz Encontrada")</f>
        <v>Continuar</v>
      </c>
      <c r="I18" s="24"/>
    </row>
    <row r="19" spans="1:9" x14ac:dyDescent="0.25">
      <c r="A19" s="4">
        <v>1</v>
      </c>
      <c r="B19" s="5">
        <f>F18</f>
        <v>1.3809523809523809</v>
      </c>
      <c r="C19" s="5">
        <f>-2+6*B19-4*B19^2+0.5*B19^3</f>
        <v>-2.5645178706404481E-2</v>
      </c>
      <c r="D19" s="5">
        <f>6-8*B19+1.5*B19^2</f>
        <v>-2.1870748299319724</v>
      </c>
      <c r="E19" s="5">
        <f>C19/D19</f>
        <v>1.1725789330766592E-2</v>
      </c>
      <c r="F19" s="5">
        <f>B19-E19</f>
        <v>1.3692265916216144</v>
      </c>
      <c r="G19" s="5">
        <f>(ABS(F19-F18)/F18)*100</f>
        <v>0.8491088825727473</v>
      </c>
      <c r="H19" s="4" t="str">
        <f>IF(G19&gt;=$H$4,"Continuar","Raiz Encontrada")</f>
        <v>Continuar</v>
      </c>
    </row>
    <row r="20" spans="1:9" x14ac:dyDescent="0.25">
      <c r="A20" s="4">
        <v>2</v>
      </c>
      <c r="B20" s="39">
        <f>F19</f>
        <v>1.3692265916216144</v>
      </c>
      <c r="C20" s="5">
        <f>-2+6*B20-4*B20^2+0.5*B20^3</f>
        <v>-2.6597337481715222E-4</v>
      </c>
      <c r="D20" s="5">
        <f>6-8*B20+1.5*B20^2</f>
        <v>-2.1416405441673003</v>
      </c>
      <c r="E20" s="5">
        <f>C20/D20</f>
        <v>1.2419141743535042E-4</v>
      </c>
      <c r="F20" s="5">
        <f>B20-E20</f>
        <v>1.3691024002041792</v>
      </c>
      <c r="G20" s="5">
        <f>(ABS(F20-F19)/F19)*100</f>
        <v>9.0701873740390397E-3</v>
      </c>
      <c r="H20" s="4" t="str">
        <f>IF(G20&gt;=$H$4,"Continuar","Raiz Encontrada")</f>
        <v>Raiz Encontrada</v>
      </c>
    </row>
    <row r="21" spans="1:9" x14ac:dyDescent="0.25">
      <c r="A21" s="37"/>
      <c r="B21" s="38"/>
      <c r="C21" s="38"/>
      <c r="D21" s="38"/>
      <c r="E21" s="38"/>
      <c r="F21" s="38"/>
      <c r="G21" s="38"/>
      <c r="H21" s="37"/>
    </row>
    <row r="22" spans="1:9" x14ac:dyDescent="0.25">
      <c r="A22" s="37"/>
      <c r="B22" s="38"/>
      <c r="C22" s="38"/>
      <c r="D22" s="38"/>
      <c r="E22" s="34" t="s">
        <v>10</v>
      </c>
      <c r="F22" s="34"/>
    </row>
    <row r="23" spans="1:9" x14ac:dyDescent="0.25">
      <c r="E23" s="36">
        <v>6</v>
      </c>
      <c r="F23" s="36">
        <v>7</v>
      </c>
      <c r="G23" s="3" t="s">
        <v>31</v>
      </c>
      <c r="H23" s="3">
        <v>0.01</v>
      </c>
    </row>
    <row r="24" spans="1:9" x14ac:dyDescent="0.25">
      <c r="E24" t="s">
        <v>32</v>
      </c>
      <c r="F24">
        <f>AVERAGE(E23:F23)</f>
        <v>6.5</v>
      </c>
    </row>
    <row r="25" spans="1:9" x14ac:dyDescent="0.25">
      <c r="A25" s="36" t="s">
        <v>33</v>
      </c>
      <c r="B25" s="36" t="s">
        <v>12</v>
      </c>
      <c r="C25" s="36" t="s">
        <v>15</v>
      </c>
      <c r="D25" s="36" t="s">
        <v>13</v>
      </c>
      <c r="E25" s="36" t="s">
        <v>34</v>
      </c>
      <c r="F25" s="36" t="s">
        <v>14</v>
      </c>
      <c r="G25" s="36" t="s">
        <v>35</v>
      </c>
      <c r="H25" s="36" t="s">
        <v>36</v>
      </c>
    </row>
    <row r="26" spans="1:9" x14ac:dyDescent="0.25">
      <c r="A26" s="4">
        <v>0</v>
      </c>
      <c r="B26" s="5">
        <f>F24</f>
        <v>6.5</v>
      </c>
      <c r="C26" s="5">
        <f>-2+6*B26-4*B26^2+0.5*B26^3</f>
        <v>5.3125</v>
      </c>
      <c r="D26" s="5">
        <f>6-8*B26+1.5*B26^2</f>
        <v>17.375</v>
      </c>
      <c r="E26" s="5">
        <f>C26/D26</f>
        <v>0.30575539568345322</v>
      </c>
      <c r="F26" s="5">
        <f>B26-E26</f>
        <v>6.1942446043165464</v>
      </c>
      <c r="G26" s="4">
        <v>100</v>
      </c>
      <c r="H26" s="4" t="str">
        <f>IF(G26&gt;=$H$4,"Continuar","Raiz Encontrada")</f>
        <v>Continuar</v>
      </c>
    </row>
    <row r="27" spans="1:9" x14ac:dyDescent="0.25">
      <c r="A27" s="4">
        <v>1</v>
      </c>
      <c r="B27" s="5">
        <f>F26</f>
        <v>6.1942446043165464</v>
      </c>
      <c r="C27" s="5">
        <f>-2+6*B27-4*B27^2+0.5*B27^3</f>
        <v>0.52325460163932291</v>
      </c>
      <c r="D27" s="5">
        <f>6-8*B27+1.5*B27^2</f>
        <v>13.999042492624604</v>
      </c>
      <c r="E27" s="5">
        <f>C27/D27</f>
        <v>3.7377885088569422E-2</v>
      </c>
      <c r="F27" s="5">
        <f>B27-E27</f>
        <v>6.1568667192279767</v>
      </c>
      <c r="G27" s="5">
        <f>(ABS(F27-F26)/F26)*100</f>
        <v>0.60342927146471514</v>
      </c>
      <c r="H27" s="4" t="str">
        <f>IF(G27&gt;=$H$4,"Continuar","Raiz Encontrada")</f>
        <v>Continuar</v>
      </c>
    </row>
    <row r="28" spans="1:9" x14ac:dyDescent="0.25">
      <c r="A28" s="4">
        <v>2</v>
      </c>
      <c r="B28" s="39">
        <f>F27</f>
        <v>6.1568667192279767</v>
      </c>
      <c r="C28" s="5">
        <f>-2+6*B28-4*B28^2+0.5*B28^3</f>
        <v>7.3664915680211607E-3</v>
      </c>
      <c r="D28" s="5">
        <f>6-8*B28+1.5*B28^2</f>
        <v>13.605577943681787</v>
      </c>
      <c r="E28" s="5">
        <f>C28/D28</f>
        <v>5.4143172737781725E-4</v>
      </c>
      <c r="F28" s="5">
        <f>B28-E28</f>
        <v>6.1563252875005992</v>
      </c>
      <c r="G28" s="5">
        <f>(ABS(F28-F27)/F27)*100</f>
        <v>8.7939491314085096E-3</v>
      </c>
      <c r="H28" s="4" t="str">
        <f>IF(G28&gt;=$H$4,"Continuar","Raiz Encontrada")</f>
        <v>Raiz Encontrada</v>
      </c>
    </row>
  </sheetData>
  <mergeCells count="4">
    <mergeCell ref="E14:F14"/>
    <mergeCell ref="E22:F22"/>
    <mergeCell ref="B1:C1"/>
    <mergeCell ref="E3:F3"/>
  </mergeCells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8E79EEF-6E45-4E5C-BE30-C0AE446B4F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44E2A67-3142-42BF-9377-A300886F4CCF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91FED5A-3ADA-4D1E-9E43-646103CF9535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1)</vt:lpstr>
      <vt:lpstr>2)</vt:lpstr>
      <vt:lpstr>3)</vt:lpstr>
      <vt:lpstr>4)</vt:lpstr>
      <vt:lpstr>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Guiraud</dc:creator>
  <cp:lastModifiedBy>Fernando Guiraud</cp:lastModifiedBy>
  <dcterms:created xsi:type="dcterms:W3CDTF">2019-10-07T18:23:57Z</dcterms:created>
  <dcterms:modified xsi:type="dcterms:W3CDTF">2019-10-30T17:23:18Z</dcterms:modified>
</cp:coreProperties>
</file>