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checkCompatibility="1" defaultThemeVersion="124226"/>
  <mc:AlternateContent xmlns:mc="http://schemas.openxmlformats.org/markup-compatibility/2006">
    <mc:Choice Requires="x15">
      <x15ac:absPath xmlns:x15ac="http://schemas.microsoft.com/office/spreadsheetml/2010/11/ac" url="C:\Users\rrinconr\Documents\INEGI\01_Reportes_estadisticos_15feb2024\01_Database_tsa\01_ENERO\"/>
    </mc:Choice>
  </mc:AlternateContent>
  <xr:revisionPtr revIDLastSave="0" documentId="13_ncr:1_{5B650649-E2F9-4A63-A7BC-0E5E5393AF0E}" xr6:coauthVersionLast="47" xr6:coauthVersionMax="47" xr10:uidLastSave="{00000000-0000-0000-0000-000000000000}"/>
  <bookViews>
    <workbookView xWindow="-120" yWindow="-120" windowWidth="29040" windowHeight="15840" tabRatio="955" xr2:uid="{00000000-000D-0000-FFFF-FFFF00000000}"/>
  </bookViews>
  <sheets>
    <sheet name="Hoja1" sheetId="11" r:id="rId1"/>
    <sheet name="Hoja2" sheetId="3" r:id="rId2"/>
    <sheet name="Hoja3" sheetId="4" r:id="rId3"/>
    <sheet name="Hoja4" sheetId="5" r:id="rId4"/>
    <sheet name="Hoja5" sheetId="6" r:id="rId5"/>
    <sheet name="Hoja6" sheetId="7" r:id="rId6"/>
    <sheet name="Hoja7" sheetId="8" r:id="rId7"/>
    <sheet name="Hoja8" sheetId="9" r:id="rId8"/>
    <sheet name="Hoja8bis" sheetId="26" r:id="rId9"/>
    <sheet name="Hoja9" sheetId="24" r:id="rId10"/>
    <sheet name="Hoja 10" sheetId="27" r:id="rId11"/>
    <sheet name="Hoja11" sheetId="25" r:id="rId12"/>
    <sheet name="Hoja12" sheetId="30" r:id="rId13"/>
    <sheet name="Hoja13" sheetId="31" r:id="rId14"/>
    <sheet name="Hoja13 (2)" sheetId="32" r:id="rId15"/>
    <sheet name="Hoja14" sheetId="10" r:id="rId16"/>
  </sheets>
  <definedNames>
    <definedName name="_xlnm.Print_Area" localSheetId="10">'Hoja 10'!$A$1:$M$57</definedName>
    <definedName name="_xlnm.Print_Area" localSheetId="0">Hoja1!$A$1:$G$59</definedName>
    <definedName name="_xlnm.Print_Area" localSheetId="11">Hoja11!$A$1:$G$32</definedName>
    <definedName name="_xlnm.Print_Area" localSheetId="12">Hoja12!$A$1:$I$23</definedName>
    <definedName name="_xlnm.Print_Area" localSheetId="13">Hoja13!$A$1:$G$35</definedName>
    <definedName name="_xlnm.Print_Area" localSheetId="14">'Hoja13 (2)'!$A$1:$G$35</definedName>
    <definedName name="_xlnm.Print_Area" localSheetId="15">Hoja14!$A$1:$J$64</definedName>
    <definedName name="_xlnm.Print_Area" localSheetId="1">Hoja2!$A$1:$I$62</definedName>
    <definedName name="_xlnm.Print_Area" localSheetId="2">Hoja3!$A$1:$J$63</definedName>
    <definedName name="_xlnm.Print_Area" localSheetId="3">Hoja4!$A$1:$H$57</definedName>
    <definedName name="_xlnm.Print_Area" localSheetId="4">Hoja5!$A$1:$J$61</definedName>
    <definedName name="_xlnm.Print_Area" localSheetId="5">Hoja6!$A$1:$P$63</definedName>
    <definedName name="_xlnm.Print_Area" localSheetId="6">Hoja7!$A$1:$Q$63</definedName>
    <definedName name="_xlnm.Print_Area" localSheetId="7">Hoja8!$A$1:$P$57</definedName>
    <definedName name="_xlnm.Print_Area" localSheetId="8">Hoja8bis!$A$1:$E$34</definedName>
    <definedName name="_xlnm.Print_Area" localSheetId="9">Hoja9!$A$1:$J$65</definedName>
    <definedName name="Print_Area" localSheetId="15">Hoja14!$C$1:$J$63</definedName>
    <definedName name="Print_Area" localSheetId="1">Hoja2!$A$1:$I$62</definedName>
    <definedName name="Print_Area" localSheetId="2">Hoja3!$A$1:$G$63</definedName>
    <definedName name="Print_Area" localSheetId="3">Hoja4!$A$1:$H$57</definedName>
    <definedName name="Print_Area" localSheetId="4">Hoja5!$A$1:$J$62</definedName>
    <definedName name="Print_Area" localSheetId="5">Hoja6!$A$1:$P$64</definedName>
    <definedName name="Print_Area" localSheetId="6">Hoja7!$A$1:$Q$64</definedName>
    <definedName name="Print_Area" localSheetId="7">Hoja8!$A$1:$P$58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32" l="1"/>
  <c r="E17" i="32"/>
  <c r="E15" i="32"/>
  <c r="E13" i="32"/>
  <c r="F8" i="32"/>
  <c r="B34" i="32" s="1"/>
  <c r="B5" i="32"/>
  <c r="B3" i="32"/>
  <c r="G1" i="32"/>
  <c r="P38" i="9" l="1"/>
  <c r="P34" i="9"/>
  <c r="P33" i="9"/>
  <c r="P29" i="9"/>
  <c r="P28" i="9"/>
  <c r="P27" i="9"/>
  <c r="P26" i="9"/>
  <c r="P25" i="9"/>
  <c r="P22" i="9"/>
  <c r="I48" i="11" s="1"/>
  <c r="H48" i="11" s="1"/>
  <c r="P21" i="9"/>
  <c r="P20" i="9"/>
  <c r="P15" i="9"/>
  <c r="X17" i="9" s="1"/>
  <c r="N31" i="9"/>
  <c r="N24" i="9"/>
  <c r="N19" i="9"/>
  <c r="N17" i="9" s="1"/>
  <c r="I56" i="6"/>
  <c r="J53" i="6"/>
  <c r="Q67" i="8" s="1"/>
  <c r="J51" i="6"/>
  <c r="J49" i="6"/>
  <c r="O67" i="8" s="1"/>
  <c r="J47" i="6"/>
  <c r="N67" i="8" s="1"/>
  <c r="J45" i="6"/>
  <c r="M67" i="8" s="1"/>
  <c r="J43" i="6"/>
  <c r="L67" i="8"/>
  <c r="J41" i="6"/>
  <c r="J39" i="6"/>
  <c r="K39" i="6"/>
  <c r="J37" i="6"/>
  <c r="J35" i="6"/>
  <c r="E19" i="31"/>
  <c r="E17" i="31"/>
  <c r="E15" i="31"/>
  <c r="E13" i="31"/>
  <c r="B5" i="31"/>
  <c r="B3" i="31"/>
  <c r="G1" i="31"/>
  <c r="F8" i="31"/>
  <c r="B34" i="31" s="1"/>
  <c r="B4" i="30"/>
  <c r="B3" i="30"/>
  <c r="D22" i="30"/>
  <c r="H20" i="30"/>
  <c r="H19" i="30"/>
  <c r="H18" i="30"/>
  <c r="H17" i="30"/>
  <c r="H16" i="30"/>
  <c r="H15" i="30"/>
  <c r="H14" i="30"/>
  <c r="H13" i="30"/>
  <c r="H12" i="30"/>
  <c r="H11" i="30"/>
  <c r="E14" i="26"/>
  <c r="E13" i="26"/>
  <c r="E12" i="26"/>
  <c r="E11" i="26"/>
  <c r="E10" i="26"/>
  <c r="C28" i="26"/>
  <c r="C27" i="26"/>
  <c r="M49" i="27"/>
  <c r="L54" i="27"/>
  <c r="C57" i="27"/>
  <c r="M10" i="27"/>
  <c r="C54" i="27"/>
  <c r="M22" i="27"/>
  <c r="M46" i="27"/>
  <c r="M43" i="27"/>
  <c r="M40" i="27"/>
  <c r="M37" i="27"/>
  <c r="M34" i="27"/>
  <c r="M31" i="27"/>
  <c r="M28" i="27"/>
  <c r="M25" i="27"/>
  <c r="M19" i="27"/>
  <c r="M16" i="27"/>
  <c r="M13" i="27"/>
  <c r="K54" i="27"/>
  <c r="J54" i="27"/>
  <c r="I54" i="27"/>
  <c r="H54" i="27"/>
  <c r="G54" i="27"/>
  <c r="F54" i="27"/>
  <c r="E54" i="27"/>
  <c r="D54" i="27"/>
  <c r="C5" i="27"/>
  <c r="A2" i="27"/>
  <c r="A1" i="27"/>
  <c r="C33" i="26"/>
  <c r="B33" i="26"/>
  <c r="E57" i="9"/>
  <c r="B5" i="26"/>
  <c r="B3" i="26"/>
  <c r="D7" i="26"/>
  <c r="E1" i="26"/>
  <c r="L19" i="9"/>
  <c r="J19" i="9"/>
  <c r="H19" i="9"/>
  <c r="F19" i="9"/>
  <c r="L24" i="9"/>
  <c r="J24" i="9"/>
  <c r="J17" i="9"/>
  <c r="H24" i="9"/>
  <c r="F24" i="9"/>
  <c r="H31" i="9"/>
  <c r="F28" i="25"/>
  <c r="B7" i="25"/>
  <c r="D31" i="25"/>
  <c r="B6" i="25"/>
  <c r="F13" i="25"/>
  <c r="R22" i="9"/>
  <c r="G46" i="11"/>
  <c r="I46" i="11" s="1"/>
  <c r="J57" i="24"/>
  <c r="J55" i="24"/>
  <c r="J53" i="24"/>
  <c r="J50" i="24"/>
  <c r="J48" i="24"/>
  <c r="J46" i="24"/>
  <c r="J44" i="24"/>
  <c r="J41" i="24"/>
  <c r="J39" i="24"/>
  <c r="J36" i="24"/>
  <c r="J34" i="24"/>
  <c r="J31" i="24"/>
  <c r="J30" i="24"/>
  <c r="J27" i="24"/>
  <c r="J25" i="24"/>
  <c r="J23" i="24"/>
  <c r="J20" i="24"/>
  <c r="J18" i="24"/>
  <c r="J16" i="24"/>
  <c r="J14" i="24"/>
  <c r="J13" i="24"/>
  <c r="J10" i="24"/>
  <c r="J9" i="24"/>
  <c r="J8" i="24"/>
  <c r="H61" i="24"/>
  <c r="F61" i="24"/>
  <c r="H65" i="24"/>
  <c r="J1" i="24"/>
  <c r="H1" i="5"/>
  <c r="J1" i="6"/>
  <c r="P1" i="7"/>
  <c r="Q1" i="8"/>
  <c r="P1" i="9"/>
  <c r="I1" i="4"/>
  <c r="I1" i="3"/>
  <c r="F57" i="9"/>
  <c r="F7" i="10"/>
  <c r="I67" i="4"/>
  <c r="H67" i="4"/>
  <c r="D36" i="10"/>
  <c r="B36" i="10"/>
  <c r="H20" i="10"/>
  <c r="E24" i="10"/>
  <c r="C7" i="10"/>
  <c r="F64" i="10"/>
  <c r="F31" i="9"/>
  <c r="J31" i="9"/>
  <c r="L31" i="9"/>
  <c r="H57" i="8"/>
  <c r="I57" i="8"/>
  <c r="J57" i="8"/>
  <c r="K57" i="8"/>
  <c r="L57" i="8"/>
  <c r="M57" i="8"/>
  <c r="N57" i="8"/>
  <c r="O57" i="8"/>
  <c r="P57" i="8"/>
  <c r="Q57" i="8"/>
  <c r="Q60" i="8"/>
  <c r="L53" i="6" s="1"/>
  <c r="G63" i="8"/>
  <c r="H61" i="7"/>
  <c r="H60" i="8" s="1"/>
  <c r="L35" i="6" s="1"/>
  <c r="I61" i="7"/>
  <c r="I60" i="8" s="1"/>
  <c r="J61" i="7"/>
  <c r="J60" i="8"/>
  <c r="K61" i="7"/>
  <c r="K60" i="8"/>
  <c r="L41" i="6" s="1"/>
  <c r="L61" i="7"/>
  <c r="L60" i="8"/>
  <c r="L43" i="6" s="1"/>
  <c r="K43" i="6" s="1"/>
  <c r="M61" i="7"/>
  <c r="M60" i="8"/>
  <c r="L45" i="6" s="1"/>
  <c r="N61" i="7"/>
  <c r="N60" i="8" s="1"/>
  <c r="L47" i="6" s="1"/>
  <c r="K47" i="6" s="1"/>
  <c r="O61" i="7"/>
  <c r="O60" i="8" s="1"/>
  <c r="L49" i="6" s="1"/>
  <c r="P61" i="7"/>
  <c r="P60" i="8"/>
  <c r="P65" i="8" s="1"/>
  <c r="G63" i="7"/>
  <c r="D22" i="6"/>
  <c r="I22" i="6"/>
  <c r="F56" i="6"/>
  <c r="G56" i="6"/>
  <c r="H56" i="6"/>
  <c r="E61" i="6"/>
  <c r="G17" i="5"/>
  <c r="G31" i="5"/>
  <c r="G44" i="5"/>
  <c r="D57" i="5"/>
  <c r="H54" i="4"/>
  <c r="I54" i="4"/>
  <c r="G63" i="4"/>
  <c r="H55" i="3"/>
  <c r="I55" i="3"/>
  <c r="I57" i="4"/>
  <c r="G62" i="3"/>
  <c r="H66" i="3"/>
  <c r="I66" i="3"/>
  <c r="I12" i="11"/>
  <c r="G35" i="11"/>
  <c r="V17" i="9" s="1"/>
  <c r="D59" i="11"/>
  <c r="C22" i="30"/>
  <c r="F63" i="7"/>
  <c r="L39" i="6"/>
  <c r="I65" i="4"/>
  <c r="I43" i="11"/>
  <c r="H43" i="11"/>
  <c r="P67" i="8"/>
  <c r="I67" i="8"/>
  <c r="F65" i="24"/>
  <c r="D61" i="6"/>
  <c r="K67" i="8"/>
  <c r="J67" i="8"/>
  <c r="J65" i="8"/>
  <c r="H36" i="10"/>
  <c r="H7" i="30"/>
  <c r="C57" i="5"/>
  <c r="F63" i="8"/>
  <c r="C31" i="25"/>
  <c r="F9" i="25"/>
  <c r="E64" i="10"/>
  <c r="F62" i="3"/>
  <c r="F63" i="4"/>
  <c r="B57" i="27"/>
  <c r="M54" i="27" l="1"/>
  <c r="J61" i="24"/>
  <c r="L60" i="24" s="1"/>
  <c r="Q65" i="8"/>
  <c r="N65" i="8"/>
  <c r="L37" i="6"/>
  <c r="I65" i="8"/>
  <c r="K37" i="6"/>
  <c r="K35" i="6"/>
  <c r="K53" i="6"/>
  <c r="O65" i="8"/>
  <c r="K49" i="6"/>
  <c r="K45" i="6"/>
  <c r="H67" i="8"/>
  <c r="J56" i="6"/>
  <c r="M56" i="6" s="1"/>
  <c r="H65" i="8"/>
  <c r="H57" i="4"/>
  <c r="H65" i="4"/>
  <c r="I41" i="11"/>
  <c r="H41" i="11" s="1"/>
  <c r="H17" i="9"/>
  <c r="L17" i="9"/>
  <c r="P31" i="9"/>
  <c r="C29" i="26"/>
  <c r="C37" i="26" s="1"/>
  <c r="F17" i="9"/>
  <c r="E29" i="26"/>
  <c r="P24" i="9"/>
  <c r="G55" i="11"/>
  <c r="I55" i="11"/>
  <c r="H55" i="11" s="1"/>
  <c r="R17" i="9"/>
  <c r="P19" i="9"/>
  <c r="K41" i="6"/>
  <c r="L65" i="8"/>
  <c r="L51" i="6"/>
  <c r="K51" i="6" s="1"/>
  <c r="M65" i="8"/>
  <c r="K65" i="8"/>
  <c r="G23" i="26" l="1"/>
  <c r="E30" i="26"/>
  <c r="P17" i="9"/>
  <c r="G29" i="26"/>
  <c r="L56" i="6"/>
  <c r="K56" i="6" l="1"/>
  <c r="N54" i="27"/>
</calcChain>
</file>

<file path=xl/sharedStrings.xml><?xml version="1.0" encoding="utf-8"?>
<sst xmlns="http://schemas.openxmlformats.org/spreadsheetml/2006/main" count="642" uniqueCount="528">
  <si>
    <t>I N F O R M E   E S T A D I S T I C O</t>
  </si>
  <si>
    <t>VI.-</t>
  </si>
  <si>
    <t>VI.-</t>
  </si>
  <si>
    <t>MATERIA DE LAS RESOLUCIONES DICTADAS. (Art. 18, L.O.T.A. y L.F.R.A.)</t>
  </si>
  <si>
    <t>TRIBUNAL SUPERIOR AGRARIO</t>
  </si>
  <si>
    <t>MATERIA DE LAS RESOLUCIONES DICTADAS. (Art. 18, L.O.T.A. y L.F.R.A.)</t>
  </si>
  <si>
    <t>EXHORTOS:</t>
  </si>
  <si>
    <t>4.4.1.-  RECIBIDOS</t>
  </si>
  <si>
    <t>4.4.2.-DILIGENCIADOS Y DEVUELTOS</t>
  </si>
  <si>
    <t>4.4.3.- FORMULADOS</t>
  </si>
  <si>
    <t>4.4.4.-DILIGENCIADOS RECIBIDOS</t>
  </si>
  <si>
    <t>DESPACHOS:</t>
  </si>
  <si>
    <t>4.5.2.-DILIGENCIADOS Y DEVUELTOS</t>
  </si>
  <si>
    <t>NOTIFICACIONES (T.S.A.)</t>
  </si>
  <si>
    <t>NOTIFICACIONES (T.S.A.)</t>
  </si>
  <si>
    <t>EJECUCIONES DE SENTENCIAS (T.S.A.)</t>
  </si>
  <si>
    <t>EJECUCIONES DE SENTENCIAS (T.S.A.)</t>
  </si>
  <si>
    <t>OTRAS DILIGENCIAS  (T.S.A.)</t>
  </si>
  <si>
    <t>OTRAS DILIGENCIAS (T.S.A.)</t>
  </si>
  <si>
    <t>TOTAL :</t>
  </si>
  <si>
    <t>TOTAL :</t>
  </si>
  <si>
    <t>J   U   I   C   I   O</t>
  </si>
  <si>
    <t>DATOS GENERALES DEL INFORME</t>
  </si>
  <si>
    <t>PRIMER NUMERO DE JUICIO DEL MES.</t>
  </si>
  <si>
    <t>DEFIN.</t>
  </si>
  <si>
    <t>C.E.</t>
  </si>
  <si>
    <t>DIRECCION DE ESTADISTICA Y CONTROL DOCUMENTAL</t>
  </si>
  <si>
    <t>TRIBUNAL UNITARIO AGRARIO</t>
  </si>
  <si>
    <t>DEMANDAS</t>
  </si>
  <si>
    <t>INFORME ESTADISTICO</t>
  </si>
  <si>
    <t>ADMITIDAS</t>
  </si>
  <si>
    <t>VII.- SENTENCIAS EJECUTADAS  (No incluir sentencias declarativas)</t>
  </si>
  <si>
    <t>CONSOLIDADO GENERAL</t>
  </si>
  <si>
    <t>REZAGO AGRARIO</t>
  </si>
  <si>
    <t>SITUACION GENERAL</t>
  </si>
  <si>
    <t>CON CORTE AL MES INMEDIATO ANTERIOR</t>
  </si>
  <si>
    <t>RECIBIDOS</t>
  </si>
  <si>
    <t>RESUELTOS</t>
  </si>
  <si>
    <t>PENDIENTES</t>
  </si>
  <si>
    <t>II.- ATENCION E INFORMACION AL PUBLICO (Audiencia Campesina)</t>
  </si>
  <si>
    <t>- Sentencias de ejecución forzosa</t>
  </si>
  <si>
    <t>R.R.</t>
  </si>
  <si>
    <t>INTER.</t>
  </si>
  <si>
    <t>LAUDO</t>
  </si>
  <si>
    <t>CONV.</t>
  </si>
  <si>
    <t>DESIST.</t>
  </si>
  <si>
    <t>CADUC.</t>
  </si>
  <si>
    <t>J.V.</t>
  </si>
  <si>
    <t>C.E.</t>
  </si>
  <si>
    <t>R.R.</t>
  </si>
  <si>
    <t>INTER.</t>
  </si>
  <si>
    <t>LAUDO</t>
  </si>
  <si>
    <t>CONV.</t>
  </si>
  <si>
    <t>DESIST.</t>
  </si>
  <si>
    <t>CADUC.</t>
  </si>
  <si>
    <t>OTRAS</t>
  </si>
  <si>
    <t>CONTROVERSIAS POR LIMITES DE TERRENOS (FRACC. I)</t>
  </si>
  <si>
    <t>ULTIMO NUMERO DE JUICIO DEL MES.</t>
  </si>
  <si>
    <t>ASUNTOS PENDIENTES DE ADMITIR</t>
  </si>
  <si>
    <t>REPORTADOS EN EL MES ANTERIOR.</t>
  </si>
  <si>
    <t>I.- INGRESOS EN EL MES.</t>
  </si>
  <si>
    <t>EXPEDIENTES RECIBIDOS:</t>
  </si>
  <si>
    <t>1.1.1</t>
  </si>
  <si>
    <t>DE LA COMISION AGRARIA MIXTA. (Ejecutorias)</t>
  </si>
  <si>
    <t>1.1.2</t>
  </si>
  <si>
    <t>DEL TRIBUNAL SUPERIOR AGRARIO.</t>
  </si>
  <si>
    <t>1.1.3</t>
  </si>
  <si>
    <t>DE OTRAS AUTORIDADES.</t>
  </si>
  <si>
    <t>DEMANDAS PROMOVIDAS:</t>
  </si>
  <si>
    <t>1.2.1</t>
  </si>
  <si>
    <t>POR ESCRITO.</t>
  </si>
  <si>
    <t>1.2.2</t>
  </si>
  <si>
    <t>POR COMPARECENCIA.</t>
  </si>
  <si>
    <t>TOTAL DE INGRESOS EN EL MES*:</t>
  </si>
  <si>
    <t>a)</t>
  </si>
  <si>
    <t>PENDIENTES DE ADMITIR DEL MES ANTERIOR:</t>
  </si>
  <si>
    <t>(EXPEDIENTES Y DEMANDAS)</t>
  </si>
  <si>
    <t>1.3.1</t>
  </si>
  <si>
    <t>ASUNTOS ADMITIDOS EN EL MES.</t>
  </si>
  <si>
    <t>- Convenios con ejecución de sentencia</t>
  </si>
  <si>
    <t>1.4.1</t>
  </si>
  <si>
    <t>CONTROVERSIAS POR LIMITES DE TERRENOS (FRACC. I)</t>
  </si>
  <si>
    <t>a)</t>
  </si>
  <si>
    <t>PERSONAS ATENDIDAS</t>
  </si>
  <si>
    <t>(Préstamo de Exped. P./su consulta)</t>
  </si>
  <si>
    <t>ASUNTOS CANALIZADOS.</t>
  </si>
  <si>
    <t>INFORMES PROPORCIONADOS.</t>
  </si>
  <si>
    <t>TOTAL:</t>
  </si>
  <si>
    <t>MOVIMIENTOS</t>
  </si>
  <si>
    <t>RECIBIDOS</t>
  </si>
  <si>
    <t>RESUELTOS</t>
  </si>
  <si>
    <t>P  R  I  M  E  R  A     I  N  S  T  A  N  C  I  A</t>
  </si>
  <si>
    <t>SITUACION GENERAL</t>
  </si>
  <si>
    <t>AL MES DEL INFORME</t>
  </si>
  <si>
    <t>RECIBIDOS</t>
  </si>
  <si>
    <t>1.4.9</t>
  </si>
  <si>
    <t>RESUELTOS</t>
  </si>
  <si>
    <t>OMISIONES EN QUE INCURRIERA LA PROCURADURIA</t>
  </si>
  <si>
    <t>PENDIENTES</t>
  </si>
  <si>
    <t>I  N  S  T  R  U  C  C  I  O  N</t>
  </si>
  <si>
    <t>ENTIDADES MENCIONADAS (FRACC. IX)</t>
  </si>
  <si>
    <t>SEGUIMIENTO Y ARCHIVO</t>
  </si>
  <si>
    <t>1.4.10</t>
  </si>
  <si>
    <t>ASUNTOS DE JURISDICCION VOLUNTARIA (FRACC. X)</t>
  </si>
  <si>
    <t>1.4.11</t>
  </si>
  <si>
    <t>DE LAS CONTROVERSIAS RELATIVAS A LOS CONTRATOS DE</t>
  </si>
  <si>
    <t>ENTRE DOS O MAS NUCLEOS DE POBLACION EJIDAL O COMUNAL</t>
  </si>
  <si>
    <t>b)</t>
  </si>
  <si>
    <t>ENTRE NUCLEOS DE POBLACION EJIDAL O COMUNAL Y PEQUEÑOS PROPIETARIOS</t>
  </si>
  <si>
    <t>c)</t>
  </si>
  <si>
    <t>ENTRE NUCLEOS DE POBLACION EJIDAL O COMUNAL Y SOCIEDADES O ASOCIACIONES</t>
  </si>
  <si>
    <t>ASOCIACION O APROVECHAMIENTO DE TIERRAS EJIDALES A</t>
  </si>
  <si>
    <t>1.4.2</t>
  </si>
  <si>
    <t>DE RESTITUCION DE TIERRAS, BOSQUES Y AGUAS A NUCLEOS</t>
  </si>
  <si>
    <t>DE POBLACION O A SUS INTEGRANTES; (FRACC. II)</t>
  </si>
  <si>
    <t>a)</t>
  </si>
  <si>
    <t>POR ACTOS DE AUTORIDADES ADMINISTRATIVAS O JURISDICCIONALES</t>
  </si>
  <si>
    <t>AGRARIA, CAUSANDO PERJUICIOS A PERSONAS Y</t>
  </si>
  <si>
    <t>ENTIDADES MENCIONADAS (FRACC. IX)</t>
  </si>
  <si>
    <t>1.3.2</t>
  </si>
  <si>
    <t>DEMANDAS "POR NO - INTERPUESTAS" EN EL MES</t>
  </si>
  <si>
    <t>1.3.3</t>
  </si>
  <si>
    <t>ASUNTOS  PENDIENTES DE ADMITIR</t>
  </si>
  <si>
    <t>TOTAL*:</t>
  </si>
  <si>
    <t>ENTRE DOS O MAS NUCLEOS DE POBLACION EJIDAL O COMUNAL.</t>
  </si>
  <si>
    <t>b)</t>
  </si>
  <si>
    <t>ENTRE NUCLEOS DE POBLACION EJIDAL O COMUNAL Y PEQUEÑOS PROPIETARIOS</t>
  </si>
  <si>
    <t>V.- RESOLUCIONES (DICTADAS Y FIRMADAS EN EL MES)</t>
  </si>
  <si>
    <t>c)</t>
  </si>
  <si>
    <t>ENTRE NUCLEOS DE POBLACION EJIDAL O COMUNAL Y SOCIEDADES O ASOCIACIONES</t>
  </si>
  <si>
    <t>DE RESTITUCION DE TIERRAS, BOSQUE Y AGUAS A NUCLEOS</t>
  </si>
  <si>
    <t>DE POBLACION O A SUS INTEGRANTES; (FRACC. II)</t>
  </si>
  <si>
    <t>a)</t>
  </si>
  <si>
    <t>POR ACTOS DE AUTORIDADES ADMINISTRATIVAS O JURISDICCIONALES</t>
  </si>
  <si>
    <t>ASOCIACION O APROVECHAMIENTO DE TIERRAS EJIDALES A</t>
  </si>
  <si>
    <t>QUE SE REFIERE EL ART. 45 DE LA LEY AGRARIA (FRACC. XI)</t>
  </si>
  <si>
    <t>VIII.- CLASIFICACION GENERAL DE JUICIOS</t>
  </si>
  <si>
    <t>AGRARIA (FRACC. XII)</t>
  </si>
  <si>
    <t>FUERA DE JUICIO</t>
  </si>
  <si>
    <t>QUE SE REFIERE EL ART. 45 DE LA LEY AGRARIA (FRACC. XI)</t>
  </si>
  <si>
    <t>1.4.12</t>
  </si>
  <si>
    <t>DE LA REVERSION A QUE SE REFIERE EL ART. 97 DE LA LEY</t>
  </si>
  <si>
    <t>AGRARIA (FRACC. XII)</t>
  </si>
  <si>
    <t>De asuntos recibidos en :</t>
  </si>
  <si>
    <t>Años anteriores</t>
  </si>
  <si>
    <t>III.- AUTOS DICTADOS</t>
  </si>
  <si>
    <t>T O T A L</t>
  </si>
  <si>
    <t>1.4.13</t>
  </si>
  <si>
    <t>DE LA EJECUCION DE:</t>
  </si>
  <si>
    <t/>
  </si>
  <si>
    <t>a)</t>
  </si>
  <si>
    <t>b)</t>
  </si>
  <si>
    <t>b)</t>
  </si>
  <si>
    <t>POR  ACTOS DE PARTICULARES;</t>
  </si>
  <si>
    <t>1.4.3</t>
  </si>
  <si>
    <t>RECONOCIMIENTO DEL REGIMEN COMUNAL (FRACC. III)</t>
  </si>
  <si>
    <t>1.4.4</t>
  </si>
  <si>
    <t>NULIDADES PROMOVIDAS EN CONTRA DE RESOLUCIONES</t>
  </si>
  <si>
    <t>DE LA EJECUCION DE:</t>
  </si>
  <si>
    <t>DE AUTORIDADES AGRARIAS (FRACC.IV)</t>
  </si>
  <si>
    <t/>
  </si>
  <si>
    <t/>
  </si>
  <si>
    <t>1.4.5</t>
  </si>
  <si>
    <t>1.4.14</t>
  </si>
  <si>
    <t>DE LOS DEMAS ASUNTOS QUE DETERMINEN LAS LEYES</t>
  </si>
  <si>
    <t>(FRACC. XIV)</t>
  </si>
  <si>
    <t>FUERA DE JUICIO, O,</t>
  </si>
  <si>
    <t>1.4.15</t>
  </si>
  <si>
    <t>1.4.6</t>
  </si>
  <si>
    <t>RECONOCIMIENTO Y TITULACION DE BIENES COMUNALES</t>
  </si>
  <si>
    <t>CONTROVERSIAS EN MATERIA AGRARIA (FRACC. VI)</t>
  </si>
  <si>
    <t>(L.F.R.A.)  (ART. IV TRANSITORIO L.O.T.A. FRACC. I)</t>
  </si>
  <si>
    <t>a)</t>
  </si>
  <si>
    <t>b)</t>
  </si>
  <si>
    <t>DE EJIDATARIOS, COMUNEROS, POSESIONARIOS Y AVECINDADOS ENTRE SI;</t>
  </si>
  <si>
    <t>POR  ACTOS DE PARTICULARES;</t>
  </si>
  <si>
    <t>b)</t>
  </si>
  <si>
    <t>De asuntos recibidos en :</t>
  </si>
  <si>
    <t>b)</t>
  </si>
  <si>
    <t>1.4.16</t>
  </si>
  <si>
    <t>PRIVACION DE DERECHOS AGRARIOS (L.F.R.A.) (ART. V</t>
  </si>
  <si>
    <t>RECONOCIMIENTO DEL REGIMEN COMUNAL (FRACC. III)</t>
  </si>
  <si>
    <t>TRANSITORIO L.O.T.A.)</t>
  </si>
  <si>
    <t>1.4.7</t>
  </si>
  <si>
    <t>SUCESION DE DERECHOS AGRARIOS (FRACC. VII)</t>
  </si>
  <si>
    <t>NULIDADES PROMOVIDAS EN CONTRA DE RESOLUCIONES</t>
  </si>
  <si>
    <t>1.4.17</t>
  </si>
  <si>
    <t>INCONFORMIDADES (L.F.R.A.)(ART. V TRANSITORIO L.O.T.A.)</t>
  </si>
  <si>
    <t>1.4.8</t>
  </si>
  <si>
    <t>JUICIOS DE NULIDAD PROMOVIDOS CON BASE EN:</t>
  </si>
  <si>
    <t>DE AUTORIDADES AGRARIAS (FRACC.IV)</t>
  </si>
  <si>
    <t>DE LOS DEMAS ASUNTOS QUE DETERMINEN LAS LEYES</t>
  </si>
  <si>
    <t>a)</t>
  </si>
  <si>
    <t>1.4.18</t>
  </si>
  <si>
    <t>(FRACC. XIV)</t>
  </si>
  <si>
    <t>OTROS ASUNTOS CONTENIDOS EN LA LEGISLACION AGRARIA</t>
  </si>
  <si>
    <t>ANTERIOR (CONFLICTOS POR LA POSESION Y GOCE DE UNA</t>
  </si>
  <si>
    <t>UNIDAD DE DOTACION, SUSPENSION DE DERECHOS AGRARIOS,</t>
  </si>
  <si>
    <t>ETC...) (L.F.R.A.) (ART. V TRANSITORIO L.O.T.A.)</t>
  </si>
  <si>
    <t>CONTROVERSIAS EN MATERIA AGRARIA (FRACC. VI)</t>
  </si>
  <si>
    <t>a)</t>
  </si>
  <si>
    <t>LAS HIPOTESIS CONTENIDAS EN LA FRACC. VIII Y IX DEL ART. 27 CONST.</t>
  </si>
  <si>
    <t>DE EJIDATARIOS, COMUNEROS, POSESIONARIOS Y AVECINDADOS ENTRE SI;</t>
  </si>
  <si>
    <t>b)</t>
  </si>
  <si>
    <t>EN ACTOS O CONTRATOS QUE CONTRAVIENEN LAS LEYES AGRARIAS</t>
  </si>
  <si>
    <t>b)</t>
  </si>
  <si>
    <t>TOTAL:</t>
  </si>
  <si>
    <t>SUCESION DE DERECHOS AGRARIOS (FRACC. VII)</t>
  </si>
  <si>
    <t>JUICIOS DE NULIDAD PROMOVIDOS CON BASE EN:</t>
  </si>
  <si>
    <t>a)</t>
  </si>
  <si>
    <t>LAS HIPOTESIS CONTENIDAS EN LA FRACC. VIII Y IX DEL ART. 27 CONST.</t>
  </si>
  <si>
    <t>b)</t>
  </si>
  <si>
    <t>EN ACTOS O CONTRATOS QUE CONTRAVIENEN LAS LEYES AGRARIAS</t>
  </si>
  <si>
    <t>DE EJECUCION.</t>
  </si>
  <si>
    <t>OTROS...</t>
  </si>
  <si>
    <t>TOTAL:</t>
  </si>
  <si>
    <t>TOTAL DE JUICIOS CONCLUIDOS Y ARCHIVADOS EN EL MES</t>
  </si>
  <si>
    <t>IV.- DILIGENCIAS PRACTICADAS</t>
  </si>
  <si>
    <t>RECONOCIMIENTO Y TITULACION DE BIENES COMUNALES</t>
  </si>
  <si>
    <t/>
  </si>
  <si>
    <t>(L.F.R.A.)  (ART. IV TRANSIT.  L.O.T.A. FRACC. I)</t>
  </si>
  <si>
    <t>DILIGENCIAS.</t>
  </si>
  <si>
    <t>a ) Notificaciones</t>
  </si>
  <si>
    <t>PRIVACION DE DERECHOS AGRARIOS (L.F.R.A.) (ART. V</t>
  </si>
  <si>
    <t>b ) Inspecciones oculares</t>
  </si>
  <si>
    <t>c ) Citaciones</t>
  </si>
  <si>
    <t>TRANSITORIO L.O.T.A.)</t>
  </si>
  <si>
    <t>d ) Otras</t>
  </si>
  <si>
    <t>INCONFORMIDADES (L.F.R.A.)(ART. V TRANSIT.  L.O.T.A.)</t>
  </si>
  <si>
    <t>OTROS ASUNTOS CONTENIDOS EN LA LEGISLACION AGRARIA</t>
  </si>
  <si>
    <t>ANTERIOR (CONFLICTOS POR LA POSESION Y GOCE DE UNA</t>
  </si>
  <si>
    <t>UNIDAD DE DOTACION, SUSPENSION DE DERECHOS AGRARIOS,</t>
  </si>
  <si>
    <t>Años anteriores</t>
  </si>
  <si>
    <t>ETC...) (L.F.R.A.) (ART. V TRANSIT.  L.O.T.A.)</t>
  </si>
  <si>
    <t>TOTALES:</t>
  </si>
  <si>
    <t>EMPLAZAMIENTOS.</t>
  </si>
  <si>
    <t>(No incluir las de Itinerancias.)</t>
  </si>
  <si>
    <t>T O T A L</t>
  </si>
  <si>
    <t>SENTENCIAS DEFINITIVAS;</t>
  </si>
  <si>
    <t>SENTENCIAS EN CUMPLIMIENTO DE EJECUTORIA</t>
  </si>
  <si>
    <t>SENTENCIAS EN CUMP. DE REC. REV. (T.S.A.)</t>
  </si>
  <si>
    <t>TOTAL DE  ASUNTOS EN EXISTENCIA HASTA EL MES DEL INFORME</t>
  </si>
  <si>
    <t>SENTENCIAS INTERLOCUTORIAS;</t>
  </si>
  <si>
    <t>LAUDOS HOMOLOGADOS;</t>
  </si>
  <si>
    <t>CONVENIOS CON CARÁCTER DE SENTENCIA.</t>
  </si>
  <si>
    <t>DESISTIMIENTOS</t>
  </si>
  <si>
    <t>CADUCIDADES</t>
  </si>
  <si>
    <t>8.2.1</t>
  </si>
  <si>
    <t>ASUNTOS EN INSTRUCCIÓN.</t>
  </si>
  <si>
    <t>a)</t>
  </si>
  <si>
    <t>De Controversia agraria</t>
  </si>
  <si>
    <t>RESOLUCIONES DE JURISDICCION VOLUNTARIA</t>
  </si>
  <si>
    <t>(FRACC. X, ART. 18 L.O.T.A.);</t>
  </si>
  <si>
    <t>TOTAL</t>
  </si>
  <si>
    <t>b)</t>
  </si>
  <si>
    <t>8.2.2</t>
  </si>
  <si>
    <t>ASUNTOS EN TRAMITE CON SENTENCIA</t>
  </si>
  <si>
    <t>a)</t>
  </si>
  <si>
    <t>Por notificar</t>
  </si>
  <si>
    <t>b)</t>
  </si>
  <si>
    <t>Corriendo término para causar ejecutoria o para impugnación</t>
  </si>
  <si>
    <t>c)</t>
  </si>
  <si>
    <t>Con recurso de Revisión</t>
  </si>
  <si>
    <t>d)</t>
  </si>
  <si>
    <t>Con amparo</t>
  </si>
  <si>
    <t>e)</t>
  </si>
  <si>
    <t>En ejecución</t>
  </si>
  <si>
    <t>8.2.3</t>
  </si>
  <si>
    <t>ASUNTOS EN TRAMITE POR CUMPLIMIENTO DE</t>
  </si>
  <si>
    <t>EJECUTORIA</t>
  </si>
  <si>
    <t>a)</t>
  </si>
  <si>
    <t>De Amparo</t>
  </si>
  <si>
    <t>b)</t>
  </si>
  <si>
    <t>De Recurso de Revisión</t>
  </si>
  <si>
    <t>ASUNTOS "REACTIVADOS".</t>
  </si>
  <si>
    <t>S  E  G  U  N  D  A     I  N  S  T  A  N  C  I  A</t>
  </si>
  <si>
    <t>IX.- SENTENCIAS RECURRIDAS</t>
  </si>
  <si>
    <t>RECURSOS DE REVISION INTERPUESTOS:</t>
  </si>
  <si>
    <t>9.1.1</t>
  </si>
  <si>
    <t>9.1.2</t>
  </si>
  <si>
    <t>REMITIDOS</t>
  </si>
  <si>
    <t>9.1.3</t>
  </si>
  <si>
    <t>"CUMPLIMENTADOS"</t>
  </si>
  <si>
    <t>(Poner números de Rec.Rev.)</t>
  </si>
  <si>
    <t>TRIBUNAL UNITARIO AGRARIO DISTRITO:</t>
  </si>
  <si>
    <t>CON SEDE EN:</t>
  </si>
  <si>
    <t>INFORME CORRESPONDIENTE AL MES DE:</t>
  </si>
  <si>
    <t>MATERIA DE LOS ASUNTOS RECIBIDOS.  (Art. 18, L.O.T.A.)</t>
  </si>
  <si>
    <t xml:space="preserve">SITUACION DE LOS ASUNTOS RECIBIDOS Y </t>
  </si>
  <si>
    <t>POR NO-INTERPUESTAS</t>
  </si>
  <si>
    <t>CONFLICTOS DERIVADOS DE LA TENENCIA DE LA TIERRA (FRACC. V)</t>
  </si>
  <si>
    <t>LOS ORGANOS DEL NUCLEO DE POBLACION</t>
  </si>
  <si>
    <t>ENTRE EJIDATARIOS, COMUNEROS, POSESIONARIOS Y AVECINDADOS  CON</t>
  </si>
  <si>
    <t>AGRARIA</t>
  </si>
  <si>
    <t>LOS CONVENIOS A QUE SE REFIERE LA FRACC. VI DEL ART. 185 DE LA LEY</t>
  </si>
  <si>
    <t>LOS LAUDOS ARBITRALES EN MATERIA AGRARIA, PREVIA DETERMINACION</t>
  </si>
  <si>
    <t>DE QUE SE ENCUENTREN APEGADOS A LAS DISPOSICIONES LEGALES</t>
  </si>
  <si>
    <t>APLICABLES (FRACC.XIII)</t>
  </si>
  <si>
    <t>4.5.1.-RECIBIDOS</t>
  </si>
  <si>
    <t xml:space="preserve"> OMISIONES EN QUE INCURRIERA LA PROCURADURIA</t>
  </si>
  <si>
    <t xml:space="preserve"> ASUNTOS DE JURISDICCION VOLUNTARIA (FRACC. X)</t>
  </si>
  <si>
    <t xml:space="preserve"> DE LAS CONTROVERSIAS RELATIVAS A LOS CONTRATOS DE</t>
  </si>
  <si>
    <t xml:space="preserve"> DE LA REVERSION A QUE SE REFIERE EL ART. 97 DE LA LEY</t>
  </si>
  <si>
    <t>SECRETARIA GENERAL DE ACUERDOS</t>
  </si>
  <si>
    <t>DTO.:</t>
  </si>
  <si>
    <t>SEDE:</t>
  </si>
  <si>
    <t>ELABORO:</t>
  </si>
  <si>
    <t>ORGANOS DEL NUCLEO DE POBLACION</t>
  </si>
  <si>
    <t>LOS CONVENIOS A QUE SE REFIERE LA FRACC.VI DEL ART.185</t>
  </si>
  <si>
    <t xml:space="preserve"> DE LA LEY AGRARIA.</t>
  </si>
  <si>
    <t>DE QUE SE ENCUENTREN APEGADOS A LAS DISPOSICIONES</t>
  </si>
  <si>
    <t>LEGALES APLICABLES (FRACC.XIII)</t>
  </si>
  <si>
    <t>Columna de Verificación de Datos</t>
  </si>
  <si>
    <t>&lt;----</t>
  </si>
  <si>
    <t>EN EL MES DE</t>
  </si>
  <si>
    <t>=</t>
  </si>
  <si>
    <t>+</t>
  </si>
  <si>
    <t>-</t>
  </si>
  <si>
    <t>&lt;--</t>
  </si>
  <si>
    <t>5.10</t>
  </si>
  <si>
    <t>Estos totales deben coincidir con los resultados de la Hoja 5</t>
  </si>
  <si>
    <t>Estos totales deben de coincidir con los resultados de la Hoja 7, clasificar únicamente por año</t>
  </si>
  <si>
    <t>El Total en este punto debe coincidir con el resultado de la suma de lo reportado en el mes inmediato anterior en este mismo punto, más los ingresos del presente mes, menos el Total de Juicios concluidos y archivados tambien del presente mes.</t>
  </si>
  <si>
    <t>Ingresar el Total reportado en el mes inmediato anterior en este rubro</t>
  </si>
  <si>
    <t>Total de Juicios concluidos y archivados en el mes que se reporta (8.1)</t>
  </si>
  <si>
    <t>El número que resulta al restar el último expediente menos el primero mas uno, debe ser igual a la suma de los puntos 1.1 y 1.2, favor de distribuir correctamente por el tipo de recepción.</t>
  </si>
  <si>
    <t>Este resultado debe coincidir con el total de la Hoja 3 en su columna correspondiente</t>
  </si>
  <si>
    <t>Total de ingresos en el mes (suma de los puntos 1.1 y 1.2, de la Hoja 1)</t>
  </si>
  <si>
    <t>JEFE(A) DE LA UNIDAD DE REGISTRO,</t>
  </si>
  <si>
    <t>MAGISTRADO(A)</t>
  </si>
  <si>
    <t>SECRETARIO(A) DE ACUERDOS</t>
  </si>
  <si>
    <t>ASUNTOS  PENDIENTES CON PREVENCIÓN</t>
  </si>
  <si>
    <r>
      <t>OTRAS</t>
    </r>
    <r>
      <rPr>
        <sz val="7"/>
        <rFont val="Arial"/>
        <family val="2"/>
      </rPr>
      <t>(Especifique)</t>
    </r>
  </si>
  <si>
    <t>Distrito:</t>
  </si>
  <si>
    <t>Con Prevención</t>
  </si>
  <si>
    <t>De Jurisdicción voluntaria</t>
  </si>
  <si>
    <t>Debe coincidir con el punto 1.3.3  del INFORME DEL MES ANTERIOR</t>
  </si>
  <si>
    <t>ASUNTOS  PENDIENTES DE ADMITIR (OTRAS CAUSAS)</t>
  </si>
  <si>
    <t>Este resultado deberá de tomarse en cuenta en los Datos Generales del Informe próximo</t>
  </si>
  <si>
    <t>Este resultado debe coincidir con el total de la suma de los asuntos pendientes del mes anterior mas el total de ingresos en el mes</t>
  </si>
  <si>
    <t xml:space="preserve">Este resultado debe coincidir con los puntos 1.3.1 y 1.3.2 respectivamente, de la Hoja 1 </t>
  </si>
  <si>
    <t>FAVOR DE REQUISITAR CORRECTAMENTE DISTRITO Y SEDE</t>
  </si>
  <si>
    <t>INTER</t>
  </si>
  <si>
    <t>LAUDOS</t>
  </si>
  <si>
    <t>CONV</t>
  </si>
  <si>
    <t>OTROS</t>
  </si>
  <si>
    <t>R.REV.</t>
  </si>
  <si>
    <t>LOCUT.</t>
  </si>
  <si>
    <t>HOMOL.</t>
  </si>
  <si>
    <t xml:space="preserve">  a) Entre dos o más núcleos de población ejidal o comunal;</t>
  </si>
  <si>
    <t xml:space="preserve">  c) Entre núcleo(s) de población ejidal o comunal y sociedades.</t>
  </si>
  <si>
    <t xml:space="preserve">  b) Contra  actos de particulares;</t>
  </si>
  <si>
    <t xml:space="preserve">  a) De ejidatarios, comuneros, posesionarios o avecindados entre sí; y</t>
  </si>
  <si>
    <t xml:space="preserve">  b) Entre ejidatarios, comuneros, posesionarios y avecindados con</t>
  </si>
  <si>
    <t xml:space="preserve">      los órganos del núcleo de población.</t>
  </si>
  <si>
    <t xml:space="preserve">  (L.F.R.A.); (Art. IV Transitorio L.O.T.A. Fracc. I)</t>
  </si>
  <si>
    <t>T O T A L:</t>
  </si>
  <si>
    <t>Resoluciones Pronunciadas por Sectretario de Estudio y Cuenta</t>
  </si>
  <si>
    <t>CONSOLIDADO</t>
  </si>
  <si>
    <t>X.- ASUNTOS TURNADOS A ELABORACION DE PROYECTO</t>
  </si>
  <si>
    <t>Con menos de 20 días</t>
  </si>
  <si>
    <t>Con mas de 20 días</t>
  </si>
  <si>
    <t>HOJA 1</t>
  </si>
  <si>
    <t>HOJA 2</t>
  </si>
  <si>
    <t xml:space="preserve">HOJA 3 </t>
  </si>
  <si>
    <t>HOJA 4</t>
  </si>
  <si>
    <t>HOJA 5</t>
  </si>
  <si>
    <t>HOJA 6</t>
  </si>
  <si>
    <t>HOJA 7</t>
  </si>
  <si>
    <t>HOJA 8</t>
  </si>
  <si>
    <t xml:space="preserve">HOJA 9 </t>
  </si>
  <si>
    <t>Hoja 12</t>
  </si>
  <si>
    <t>Hoja 11</t>
  </si>
  <si>
    <t>Hoja 10</t>
  </si>
  <si>
    <t xml:space="preserve">  b) Entre núcleo(s) de población ejidal o comunal y pequeños propietarios; y</t>
  </si>
  <si>
    <t xml:space="preserve">  a) Contra actos de autoridades administrativas o jurisdiccionales, fuera de juicio; o,</t>
  </si>
  <si>
    <t xml:space="preserve">  a) Los convenios a que se refiere la fracc. VI del art. 85 de la Ley Agraria; y,</t>
  </si>
  <si>
    <t xml:space="preserve">  b) Los laudos arbitrales en materia agraria; previa determinación de que se</t>
  </si>
  <si>
    <t xml:space="preserve">  a) Las hipótesis contenidas en la fracc. VIII y IX del art. 27 constitucional; y</t>
  </si>
  <si>
    <t xml:space="preserve">  De la reversión a que se refiere el art. 79 de la Ley Agraria (fracc. XII);</t>
  </si>
  <si>
    <t>(Conflictos por la posesión y goce de una unidad de dotación, suspensión de derechos agrarios, etc.)</t>
  </si>
  <si>
    <t>Controversias por límites de terrenos (fracc. I)</t>
  </si>
  <si>
    <t>Reconocimiento de régimen comunal (fracc. III)</t>
  </si>
  <si>
    <t>Nulidades promovidas en contra de resoluciones de autoridades agrarias (fracc. IV)</t>
  </si>
  <si>
    <t>Conflictos derivados de la tenencia de la tierra (fracc. V)</t>
  </si>
  <si>
    <t>Controversias en materia agraria (fracc. VI)</t>
  </si>
  <si>
    <t>Sucesión de derechos agrarios (fracc. VII)</t>
  </si>
  <si>
    <t>Juicios de nulidad promovidos con base en:</t>
  </si>
  <si>
    <t>Omisiones en que incurriera la Procuraduría Agraria, causando perjuicios a personas y</t>
  </si>
  <si>
    <t>entidades mencionadas (fracc. IX)</t>
  </si>
  <si>
    <t>Asuntos de Jurisdicción Voluntaria (fracc. X)</t>
  </si>
  <si>
    <t>De las controversias relativas a los contratos de  asociación o aprovechamiento de tierras</t>
  </si>
  <si>
    <t>Otros asuntos contenidos en la legislación agraria anterior</t>
  </si>
  <si>
    <t>Inconformidades (L.F.R.A.); (Art. V Trans. L.O.T.A.)</t>
  </si>
  <si>
    <t xml:space="preserve">Privación de derechos agrarios (L.F.R.A.); (Art.V trans. L.O.T.A.) </t>
  </si>
  <si>
    <t>Restitución, reconocimiento y titulación de bienes comunales</t>
  </si>
  <si>
    <t>De los demás asuntos que determinen las leyes (fracc. XIV));</t>
  </si>
  <si>
    <t>De la ejecución de:</t>
  </si>
  <si>
    <t xml:space="preserve">  encuentren apegados a las disposiciones legales aplicables (fracc. XIII);</t>
  </si>
  <si>
    <t>MATERIA DE LA SENTENCIA (Artículo 18 de la Ley Orgánica)</t>
  </si>
  <si>
    <t>Restitución de tierras, bosques y aguas a los núcleos de población o a sus integrantes; (fracc. II)</t>
  </si>
  <si>
    <t>ejidales a que se refiere el art. 45 de la Ley Agraria (fracc. XI);</t>
  </si>
  <si>
    <t xml:space="preserve">  b) En actos o contratos que contravienen las Leyes Agrarias (fracc. VIII)</t>
  </si>
  <si>
    <t>CORRIENDO TERMINO PARA CADUCIDAD</t>
  </si>
  <si>
    <t>NO SE SUMAN A NADA. No se pueden volver a contabilizar ya que en su origen ya fueron reportados</t>
  </si>
  <si>
    <t>NO SE SUMAN A NADA. No se pueden contabilizar ya que no existe Acuerdo que determine su status</t>
  </si>
  <si>
    <t>Este resultado debe coincidir con el total del inciso c) Con Prevención del punto 8.2.1 de la Hoja 8</t>
  </si>
  <si>
    <t xml:space="preserve"> </t>
  </si>
  <si>
    <t>INDUSTRIAS DE HIDROCARBUROS Y ENERGIA ELECTRICA</t>
  </si>
  <si>
    <t>Resolución que valida contrato</t>
  </si>
  <si>
    <t>Resolución que NO valida contrato</t>
  </si>
  <si>
    <t>Con acuerdo de caducidad de la Instancia</t>
  </si>
  <si>
    <t>Otra forma de conclusión</t>
  </si>
  <si>
    <t>A) ASUNTOS CONCLUIDOS</t>
  </si>
  <si>
    <t>I.- Nulidad de contratos</t>
  </si>
  <si>
    <t>II.- Otras controversias vinculadas al tema</t>
  </si>
  <si>
    <t>Con corte al mes de:</t>
  </si>
  <si>
    <r>
      <t xml:space="preserve">B) Asuntos </t>
    </r>
    <r>
      <rPr>
        <b/>
        <u/>
        <sz val="11"/>
        <rFont val="Arial"/>
        <family val="2"/>
      </rPr>
      <t>en tramite</t>
    </r>
    <r>
      <rPr>
        <sz val="11"/>
        <rFont val="Arial"/>
        <family val="2"/>
      </rPr>
      <t xml:space="preserve"> de validación de contratos para uso y ocupación superficial, </t>
    </r>
    <r>
      <rPr>
        <b/>
        <u/>
        <sz val="11"/>
        <rFont val="Arial"/>
        <family val="2"/>
      </rPr>
      <t>sin controversia</t>
    </r>
    <r>
      <rPr>
        <sz val="11"/>
        <rFont val="Arial"/>
        <family val="2"/>
      </rPr>
      <t>.</t>
    </r>
  </si>
  <si>
    <r>
      <t xml:space="preserve">C) Asuntos </t>
    </r>
    <r>
      <rPr>
        <b/>
        <u/>
        <sz val="11"/>
        <rFont val="Arial"/>
        <family val="2"/>
      </rPr>
      <t>en tramite</t>
    </r>
    <r>
      <rPr>
        <sz val="11"/>
        <rFont val="Arial"/>
        <family val="2"/>
      </rPr>
      <t xml:space="preserve"> con solicitud de declaración de servidumbre por resolución jurisdiccional.</t>
    </r>
  </si>
  <si>
    <r>
      <t xml:space="preserve">D) Asuntos </t>
    </r>
    <r>
      <rPr>
        <b/>
        <u/>
        <sz val="11"/>
        <rFont val="Arial"/>
        <family val="2"/>
      </rPr>
      <t>en tramite con controversia</t>
    </r>
  </si>
  <si>
    <r>
      <t xml:space="preserve">ASUNTOS EN TRAMITE </t>
    </r>
    <r>
      <rPr>
        <b/>
        <sz val="9"/>
        <rFont val="Arial"/>
        <family val="2"/>
      </rPr>
      <t>(B+C+DI+DII)</t>
    </r>
  </si>
  <si>
    <t>AUDIENCIAS CELEBRADAS</t>
  </si>
  <si>
    <t>4.3.1.- EN FORMA PRESENCIAL.</t>
  </si>
  <si>
    <t>4.3.2.- VÍA REMOTA.</t>
  </si>
  <si>
    <t>XII.- USO Y OCUPACIÓN SUPERFICIAL</t>
  </si>
  <si>
    <t>En instrucción</t>
  </si>
  <si>
    <t>Número</t>
  </si>
  <si>
    <t>Con sentencia</t>
  </si>
  <si>
    <t>Pendientes de admitir (al último día del periodo de la visita)</t>
  </si>
  <si>
    <t>Para notificar.</t>
  </si>
  <si>
    <t>Con prevención.</t>
  </si>
  <si>
    <t>Para que cause estado.</t>
  </si>
  <si>
    <t>Para audiencia inicial.</t>
  </si>
  <si>
    <t>Para ejecución.</t>
  </si>
  <si>
    <t>Para continuación de audiencia, derivado de algún incidente resuelto por sentencia interlocutoria.</t>
  </si>
  <si>
    <t>Juicio de amparo en trámite.</t>
  </si>
  <si>
    <t>Para resolver incidente.</t>
  </si>
  <si>
    <t>En recurso de revisión.</t>
  </si>
  <si>
    <t>En conciliación.</t>
  </si>
  <si>
    <t>En desahogo de pruebas.</t>
  </si>
  <si>
    <t>Periciales.</t>
  </si>
  <si>
    <t>Otras (confesional, testimonial, inspección judicial, documentales)</t>
  </si>
  <si>
    <t>En espera de informe de instituciones.</t>
  </si>
  <si>
    <t>Pendientes de promoción por inasistencia a la audiencia. Transcurre término para caducidad.</t>
  </si>
  <si>
    <t>Para desahogar vista.</t>
  </si>
  <si>
    <t>Para alegatos.</t>
  </si>
  <si>
    <t>Para sentencia.</t>
  </si>
  <si>
    <t>Suspendidos.</t>
  </si>
  <si>
    <t>Cumplimientos de ejecutoria de amparo.</t>
  </si>
  <si>
    <t>Cumplimientos de sentencia de Recurso de Revisión.</t>
  </si>
  <si>
    <t>Subtotal</t>
  </si>
  <si>
    <t>Total General</t>
  </si>
  <si>
    <t>Asuntos en tramite de 2019 y años anteriores por estado procesal</t>
  </si>
  <si>
    <t>HOJA 8 bis</t>
  </si>
  <si>
    <t xml:space="preserve">Nombre: </t>
  </si>
  <si>
    <t xml:space="preserve">Cargo: </t>
  </si>
  <si>
    <t>PROYECTISTA</t>
  </si>
  <si>
    <t>Este Total debe de coincidir con el Gran Total de la Hoja 5, punto V.- Resoluciones</t>
  </si>
  <si>
    <t>Este Total debe de coincidir con el Gran Total de la Hoja 10</t>
  </si>
  <si>
    <t>Numero de expedientes a los que aplica</t>
  </si>
  <si>
    <t>Descripción</t>
  </si>
  <si>
    <t>Atendidos</t>
  </si>
  <si>
    <t>Pendientes</t>
  </si>
  <si>
    <t>% Avance</t>
  </si>
  <si>
    <t>RECOMENDACIÓNES (ULTIMA VISITA)</t>
  </si>
  <si>
    <t>Estado (Concluido / Tramite)</t>
  </si>
  <si>
    <r>
      <t>Estos conceptos</t>
    </r>
    <r>
      <rPr>
        <b/>
        <sz val="11"/>
        <rFont val="Arial"/>
        <family val="2"/>
      </rPr>
      <t xml:space="preserve"> "Con Sentencia"</t>
    </r>
    <r>
      <rPr>
        <sz val="11"/>
        <rFont val="Arial"/>
        <family val="2"/>
      </rPr>
      <t xml:space="preserve"> deben coincidir con el punto 8.2.2 de la pag. Anterior (Hoja 8)</t>
    </r>
  </si>
  <si>
    <t>Este subtotal debe coincidir con el subtotal del punto 8.2.2 de la pag. anterior (Hoja 8)</t>
  </si>
  <si>
    <t>Este subtotal debe coincidir con la suma de los puntos 8.2.1 + 8.2.3 de la pag. anterior (Hoja 8)</t>
  </si>
  <si>
    <r>
      <t xml:space="preserve">En esta sección de </t>
    </r>
    <r>
      <rPr>
        <b/>
        <sz val="10"/>
        <rFont val="Arial"/>
        <family val="2"/>
      </rPr>
      <t>"EN INSTRUCCIÓN"</t>
    </r>
    <r>
      <rPr>
        <sz val="10"/>
        <rFont val="Arial"/>
        <family val="2"/>
      </rPr>
      <t>, a partir del concepto "con prevención" hasta "proceso interrumpido por conexidad" corresponde al desglose del punto 8.2.1 de la pag. anterior (Hoja 8);</t>
    </r>
  </si>
  <si>
    <t xml:space="preserve">Los ultimos dos conceptos deben coincidir con el punto 8.2.3 </t>
  </si>
  <si>
    <t>XIII.- AVANCE DE LAS RECOMENDACIONES DERIVADAS DE LA VISITA DE INSPECCIÓN</t>
  </si>
  <si>
    <t>Numero total de recomendaciones</t>
  </si>
  <si>
    <t>conforme al Acta:</t>
  </si>
  <si>
    <t>Este rubro debe ser menor al total del numeral X.- Asuntos turnados a elaboracion de proyectos de la pag. siguente (Hoja 9)</t>
  </si>
  <si>
    <t>El total de esta sección debe ser mayor al especificado en la Hoja8bis, sección "En Instrucción", apartado "Para Sentencia"</t>
  </si>
  <si>
    <t>Interrumpidos por defunción de alguna de las partes u otra causal.</t>
  </si>
  <si>
    <t>Proceso suspendido por conexidad.</t>
  </si>
  <si>
    <t>Informe Mensual Peritos Agrarios</t>
  </si>
  <si>
    <t>Tipo de designación</t>
  </si>
  <si>
    <t>Número de Asuntos Asignados (=a+b)</t>
  </si>
  <si>
    <t>Dictámenes Presentados (a)</t>
  </si>
  <si>
    <t>Dictámenes en Trámite (b=c+d)</t>
  </si>
  <si>
    <t>Motivo de Trámite</t>
  </si>
  <si>
    <t>Solicitud de inf. Al RAN ( c )</t>
  </si>
  <si>
    <t>Carga de Trabajo (d)</t>
  </si>
  <si>
    <t>1) Número de Juicios Agrarios con designación como tercero</t>
  </si>
  <si>
    <t>2) Número de Juicios Agrarios con designación Perito único</t>
  </si>
  <si>
    <t>3) Número de Juicios Agrarios con designación Perito parte</t>
  </si>
  <si>
    <t>4) Opinión Técnica</t>
  </si>
  <si>
    <t>5) Ejecuciones Asignadas</t>
  </si>
  <si>
    <t>6) Ejecuciones Realizadas</t>
  </si>
  <si>
    <t>7) Otros servicios periciales realizados</t>
  </si>
  <si>
    <t>Especifique:</t>
  </si>
  <si>
    <t>HOJA 13</t>
  </si>
  <si>
    <t>Hoja 14</t>
  </si>
  <si>
    <t>del 2023</t>
  </si>
  <si>
    <t>/2023</t>
  </si>
  <si>
    <t>DE 2023</t>
  </si>
  <si>
    <t>Toluca, Estado de México</t>
  </si>
  <si>
    <t>Enero</t>
  </si>
  <si>
    <t>Mtra. Maria del Mar Salafranca Perez</t>
  </si>
  <si>
    <t>Lic. Armando Gonzalez Zuñiga</t>
  </si>
  <si>
    <t>Lic. Emma Virginia Jiménez González</t>
  </si>
  <si>
    <t>Lic. Luis Alberto Zavaleta Rizos</t>
  </si>
  <si>
    <t>Secretario de estudio y cuenta</t>
  </si>
  <si>
    <t>Secretario de acuerdos</t>
  </si>
  <si>
    <t>David Olvera Vera</t>
  </si>
  <si>
    <t>Lic. Griselda Cruz Garcia</t>
  </si>
  <si>
    <t>Tifanny Velazquez Diaz</t>
  </si>
  <si>
    <t>Personal operativo nivel 6</t>
  </si>
  <si>
    <r>
      <t>Fecha de la visita: ____</t>
    </r>
    <r>
      <rPr>
        <b/>
        <u/>
        <sz val="10"/>
        <rFont val="Arial"/>
        <family val="2"/>
      </rPr>
      <t>20 de enero de 2023_</t>
    </r>
    <r>
      <rPr>
        <b/>
        <sz val="10"/>
        <rFont val="Arial"/>
        <family val="2"/>
      </rPr>
      <t>_______</t>
    </r>
  </si>
  <si>
    <r>
      <t>Magistrado visitador: _______</t>
    </r>
    <r>
      <rPr>
        <b/>
        <u/>
        <sz val="10"/>
        <rFont val="Arial"/>
        <family val="2"/>
      </rPr>
      <t>__Lic. Carmen Laura López Almaraz</t>
    </r>
    <r>
      <rPr>
        <b/>
        <sz val="10"/>
        <rFont val="Arial"/>
        <family val="2"/>
      </rPr>
      <t>_______________________________________</t>
    </r>
  </si>
  <si>
    <t>Asuntos con antigüedad mayor a 2 años</t>
  </si>
  <si>
    <t>Se formula la recomendación de que, en cumplimiento al acuerdo suscrito en el mes de marzo, se realicen las acciones necesarias para abatir los asuntos con mayor antigüedad.</t>
  </si>
  <si>
    <t>Asuntos turnados para sentencia</t>
  </si>
  <si>
    <t>Si bien se advierte que los secretarios de Estudio y Cuenta han proyectado un promedio bueno de sentencias, se les exhorta a que, atendiendo la carga de trabajo, se establezca una estrategia que permita abatir el rezago.</t>
  </si>
  <si>
    <t>Desahogo de prueba pericial en topografía</t>
  </si>
  <si>
    <t>Se advierte que no se ha podido abatir totalmente el rezago en este segmento, por lo que deberá, puntualmente, revisarse la carga de trabajo e impulsar que, en los juicios en los que se requiere la intervención pericial, se realicen por el Tribunal todas las acciones procesales necesarias para que los peritos emitan el dicten con la mayor prontitud; además que estos se enfoquen a realizar la actividad para la cual fueron contratados.</t>
  </si>
  <si>
    <t>Área de Registro, Seguimiento y Archivo</t>
  </si>
  <si>
    <t>Indeterminado</t>
  </si>
  <si>
    <t xml:space="preserve">Se recomienda que el área de Registro, Seguimiento y Archivo realice las acciones necesarias para garantizar una adecuada supervisión a el área de actuaría, y se realice un mayor control de los expedientes, a fin de que se identifique su ubicación y resguardo, de manera apropiada. </t>
  </si>
  <si>
    <t>Actualice los libros de control y establezca métodos alternos del mismo que estime necesarios para lograr este objetivo, es de mencionar que, a partir del 16 de enero de 2023, fue adscrita a esta Unidad la licenciada Emma Virginia Jimenez Gonzalez.</t>
  </si>
  <si>
    <t>Medidas de apremio al Registro Agrario Nacional</t>
  </si>
  <si>
    <t>Se recomienda, con el debido respeto a su autonomía, a la Magistrada visitada, haga efectivas las medidas de apremio que resulten necesarias para que la representación del Registro Agrario Nacional de cumplimento al convenio de colaboración celebrado con los Tribunales Agrarios y cumpla con los requerimientos que el Tribunal a efectuado.</t>
  </si>
  <si>
    <t>Tramite</t>
  </si>
  <si>
    <t>Perito Alí Ivan Flores Díaz (Finalizo contrato 31/Ene/2023)</t>
  </si>
  <si>
    <t>Ing. Venancio Francisco Aguirre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</si>
</sst>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name val="Arial"/>
    </font>
    <font>
      <sz val="10"/>
      <name val="Comic Sans MS"/>
      <family val="4"/>
    </font>
    <font>
      <sz val="10"/>
      <name val="Times New Roman"/>
      <family val="1"/>
    </font>
    <font>
      <b/>
      <sz val="10"/>
      <name val="Comic Sans MS"/>
      <family val="4"/>
    </font>
    <font>
      <sz val="9"/>
      <name val="Arial"/>
      <family val="2"/>
    </font>
    <font>
      <b/>
      <sz val="11"/>
      <name val="Arial"/>
      <family val="2"/>
    </font>
    <font>
      <sz val="11"/>
      <name val="Arial"/>
      <family val="2"/>
    </font>
    <font>
      <b/>
      <u/>
      <sz val="11"/>
      <name val="Arial"/>
      <family val="2"/>
    </font>
    <font>
      <sz val="10"/>
      <name val="Arial"/>
      <family val="2"/>
    </font>
    <font>
      <b/>
      <sz val="10"/>
      <name val="Arial"/>
      <family val="2"/>
    </font>
    <font>
      <b/>
      <sz val="9"/>
      <name val="Arial"/>
      <family val="2"/>
    </font>
    <font>
      <b/>
      <sz val="7"/>
      <name val="Arial"/>
      <family val="2"/>
    </font>
    <font>
      <b/>
      <sz val="14"/>
      <name val="Arial"/>
      <family val="2"/>
    </font>
    <font>
      <sz val="14"/>
      <name val="Arial"/>
      <family val="2"/>
    </font>
    <font>
      <b/>
      <u/>
      <sz val="14"/>
      <name val="Arial"/>
      <family val="2"/>
    </font>
    <font>
      <b/>
      <sz val="12"/>
      <name val="Arial"/>
      <family val="2"/>
    </font>
    <font>
      <sz val="10"/>
      <name val="Arial"/>
      <family val="2"/>
    </font>
    <font>
      <sz val="7"/>
      <name val="Arial"/>
      <family val="2"/>
    </font>
    <font>
      <sz val="12"/>
      <name val="Arial"/>
      <family val="2"/>
    </font>
    <font>
      <sz val="10"/>
      <name val="CG Times (WN)"/>
    </font>
    <font>
      <b/>
      <sz val="10"/>
      <name val="CG Times (WN)"/>
    </font>
    <font>
      <b/>
      <sz val="12"/>
      <name val="CG Times (WN)"/>
    </font>
    <font>
      <b/>
      <sz val="7"/>
      <name val="CG Times (WN)"/>
    </font>
    <font>
      <b/>
      <sz val="6"/>
      <name val="CG Times (WN)"/>
    </font>
    <font>
      <b/>
      <sz val="9"/>
      <name val="CG Times (WN)"/>
    </font>
    <font>
      <sz val="9"/>
      <name val="CG Times (WN)"/>
    </font>
    <font>
      <b/>
      <sz val="8"/>
      <name val="Arial"/>
      <family val="2"/>
    </font>
    <font>
      <sz val="8"/>
      <name val="Arial"/>
      <family val="2"/>
    </font>
    <font>
      <sz val="8.5"/>
      <name val="Arial"/>
      <family val="2"/>
    </font>
    <font>
      <sz val="10.5"/>
      <name val="Arial"/>
      <family val="2"/>
    </font>
    <font>
      <b/>
      <sz val="11"/>
      <name val="Arial Nova"/>
      <family val="2"/>
    </font>
    <font>
      <sz val="18"/>
      <name val="Arial"/>
      <family val="2"/>
    </font>
    <font>
      <b/>
      <sz val="10"/>
      <name val="Arial Nova"/>
      <family val="2"/>
    </font>
    <font>
      <b/>
      <sz val="18"/>
      <name val="Arial"/>
      <family val="2"/>
    </font>
    <font>
      <sz val="11"/>
      <color theme="1"/>
      <name val="Calibri"/>
      <family val="2"/>
      <scheme val="minor"/>
    </font>
    <font>
      <sz val="10"/>
      <color rgb="FFFFFFFF"/>
      <name val="Times New Roman"/>
      <family val="1"/>
    </font>
    <font>
      <sz val="11"/>
      <color rgb="FFFFFFFF"/>
      <name val="Arial"/>
      <family val="2"/>
    </font>
    <font>
      <b/>
      <sz val="11"/>
      <color rgb="FFFFFFFF"/>
      <name val="Arial"/>
      <family val="2"/>
    </font>
    <font>
      <b/>
      <sz val="16"/>
      <color theme="8"/>
      <name val="Arial"/>
      <family val="2"/>
    </font>
    <font>
      <b/>
      <sz val="14"/>
      <color theme="8"/>
      <name val="Arial"/>
      <family val="2"/>
    </font>
    <font>
      <b/>
      <sz val="9"/>
      <color theme="8" tint="-0.249977111117893"/>
      <name val="Arial"/>
      <family val="2"/>
    </font>
    <font>
      <b/>
      <sz val="10"/>
      <color theme="4" tint="-0.249977111117893"/>
      <name val="Arial"/>
      <family val="2"/>
    </font>
    <font>
      <b/>
      <sz val="10"/>
      <color theme="8"/>
      <name val="Arial"/>
      <family val="2"/>
    </font>
    <font>
      <b/>
      <sz val="10"/>
      <color theme="8" tint="-0.249977111117893"/>
      <name val="Arial"/>
      <family val="2"/>
    </font>
    <font>
      <b/>
      <sz val="12"/>
      <color theme="8" tint="-0.249977111117893"/>
      <name val="Arial"/>
      <family val="2"/>
    </font>
    <font>
      <sz val="11"/>
      <color rgb="FF000000"/>
      <name val="Arial"/>
      <family val="2"/>
    </font>
    <font>
      <b/>
      <sz val="10"/>
      <color rgb="FF000000"/>
      <name val="Arial"/>
      <family val="2"/>
    </font>
    <font>
      <b/>
      <sz val="12"/>
      <color rgb="FF000000"/>
      <name val="Arial"/>
      <family val="2"/>
    </font>
    <font>
      <b/>
      <sz val="14"/>
      <color theme="8" tint="-0.249977111117893"/>
      <name val="Arial"/>
      <family val="2"/>
    </font>
    <font>
      <b/>
      <sz val="11"/>
      <color theme="8" tint="-0.249977111117893"/>
      <name val="Arial"/>
      <family val="2"/>
    </font>
    <font>
      <sz val="9"/>
      <color theme="8" tint="-0.249977111117893"/>
      <name val="Arial"/>
      <family val="2"/>
    </font>
    <font>
      <b/>
      <u/>
      <sz val="10"/>
      <name val="Arial"/>
      <family val="2"/>
    </font>
    <font>
      <sz val="9"/>
      <color rgb="FF000000"/>
      <name val="Arial"/>
      <family val="2"/>
    </font>
  </fonts>
  <fills count="14">
    <fill>
      <patternFill patternType="none"/>
    </fill>
    <fill>
      <patternFill patternType="gray125"/>
    </fill>
    <fill>
      <patternFill patternType="solid">
        <fgColor indexed="6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8CBAD"/>
        <bgColor indexed="64"/>
      </patternFill>
    </fill>
    <fill>
      <patternFill patternType="solid">
        <fgColor rgb="FFC5E0B4"/>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theme="6" tint="0.79998168889431442"/>
        <bgColor indexed="64"/>
      </patternFill>
    </fill>
  </fills>
  <borders count="113">
    <border>
      <left/>
      <right/>
      <top/>
      <bottom/>
      <diagonal/>
    </border>
    <border>
      <left/>
      <right/>
      <top/>
      <bottom style="hair">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double">
        <color indexed="64"/>
      </left>
      <right/>
      <top/>
      <bottom/>
      <diagonal/>
    </border>
    <border>
      <left style="hair">
        <color indexed="64"/>
      </left>
      <right style="hair">
        <color indexed="64"/>
      </right>
      <top/>
      <bottom/>
      <diagonal/>
    </border>
    <border>
      <left style="dashed">
        <color indexed="64"/>
      </left>
      <right style="dashed">
        <color indexed="64"/>
      </right>
      <top/>
      <bottom/>
      <diagonal/>
    </border>
    <border>
      <left/>
      <right style="double">
        <color indexed="64"/>
      </right>
      <top/>
      <bottom/>
      <diagonal/>
    </border>
    <border>
      <left/>
      <right style="double">
        <color indexed="64"/>
      </right>
      <top/>
      <bottom style="dotted">
        <color indexed="64"/>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style="double">
        <color indexed="64"/>
      </bottom>
      <diagonal/>
    </border>
    <border>
      <left style="double">
        <color indexed="64"/>
      </left>
      <right/>
      <top style="double">
        <color indexed="64"/>
      </top>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hair">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double">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thin">
        <color indexed="64"/>
      </bottom>
      <diagonal/>
    </border>
    <border>
      <left style="dashed">
        <color indexed="64"/>
      </left>
      <right/>
      <top style="thin">
        <color indexed="64"/>
      </top>
      <bottom/>
      <diagonal/>
    </border>
    <border>
      <left style="thin">
        <color indexed="64"/>
      </left>
      <right style="thin">
        <color indexed="64"/>
      </right>
      <top style="thin">
        <color indexed="64"/>
      </top>
      <bottom/>
      <diagonal/>
    </border>
    <border>
      <left/>
      <right style="dashed">
        <color indexed="64"/>
      </right>
      <top style="thin">
        <color indexed="64"/>
      </top>
      <bottom/>
      <diagonal/>
    </border>
    <border>
      <left style="dashed">
        <color indexed="64"/>
      </left>
      <right style="dashed">
        <color indexed="64"/>
      </right>
      <top style="thin">
        <color indexed="64"/>
      </top>
      <bottom/>
      <diagonal/>
    </border>
    <border>
      <left style="double">
        <color indexed="64"/>
      </left>
      <right style="double">
        <color indexed="64"/>
      </right>
      <top style="thin">
        <color indexed="64"/>
      </top>
      <bottom/>
      <diagonal/>
    </border>
    <border>
      <left style="double">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dashed">
        <color indexed="64"/>
      </left>
      <right/>
      <top/>
      <bottom style="double">
        <color indexed="64"/>
      </bottom>
      <diagonal/>
    </border>
    <border>
      <left style="dashed">
        <color indexed="64"/>
      </left>
      <right style="dashed">
        <color indexed="64"/>
      </right>
      <top/>
      <bottom style="double">
        <color indexed="64"/>
      </bottom>
      <diagonal/>
    </border>
    <border>
      <left/>
      <right style="dashed">
        <color indexed="64"/>
      </right>
      <top/>
      <bottom style="double">
        <color indexed="64"/>
      </bottom>
      <diagonal/>
    </border>
    <border>
      <left style="double">
        <color indexed="64"/>
      </left>
      <right style="double">
        <color indexed="64"/>
      </right>
      <top/>
      <bottom style="double">
        <color indexed="64"/>
      </bottom>
      <diagonal/>
    </border>
    <border>
      <left style="hair">
        <color indexed="64"/>
      </left>
      <right style="hair">
        <color indexed="64"/>
      </right>
      <top style="double">
        <color indexed="64"/>
      </top>
      <bottom/>
      <diagonal/>
    </border>
    <border>
      <left style="dashed">
        <color indexed="64"/>
      </left>
      <right style="dashed">
        <color indexed="64"/>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hair">
        <color indexed="64"/>
      </left>
      <right style="hair">
        <color indexed="64"/>
      </right>
      <top/>
      <bottom style="thin">
        <color indexed="64"/>
      </bottom>
      <diagonal/>
    </border>
    <border>
      <left style="dashed">
        <color indexed="64"/>
      </left>
      <right style="dashed">
        <color indexed="64"/>
      </right>
      <top/>
      <bottom style="thin">
        <color indexed="64"/>
      </bottom>
      <diagonal/>
    </border>
    <border>
      <left style="double">
        <color indexed="64"/>
      </left>
      <right style="double">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double">
        <color indexed="64"/>
      </bottom>
      <diagonal/>
    </border>
    <border>
      <left/>
      <right style="double">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right/>
      <top/>
      <bottom style="dashed">
        <color rgb="FF000000"/>
      </bottom>
      <diagonal/>
    </border>
    <border>
      <left style="thin">
        <color rgb="FF000000"/>
      </left>
      <right/>
      <top/>
      <bottom style="thin">
        <color rgb="FF000000"/>
      </bottom>
      <diagonal/>
    </border>
    <border>
      <left/>
      <right/>
      <top style="thin">
        <color rgb="FF969696"/>
      </top>
      <bottom/>
      <diagonal/>
    </border>
    <border>
      <left/>
      <right/>
      <top/>
      <bottom style="double">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ck">
        <color rgb="FF000000"/>
      </bottom>
      <diagonal/>
    </border>
    <border>
      <left style="thin">
        <color rgb="FF000000"/>
      </left>
      <right style="thin">
        <color rgb="FF000000"/>
      </right>
      <top/>
      <bottom style="thin">
        <color rgb="FF000000"/>
      </bottom>
      <diagonal/>
    </border>
    <border>
      <left/>
      <right style="thin">
        <color rgb="FF000000"/>
      </right>
      <top/>
      <bottom style="hair">
        <color indexed="64"/>
      </bottom>
      <diagonal/>
    </border>
  </borders>
  <cellStyleXfs count="5">
    <xf numFmtId="0" fontId="0" fillId="0" borderId="0"/>
    <xf numFmtId="0" fontId="34" fillId="0" borderId="0"/>
    <xf numFmtId="0" fontId="8" fillId="0" borderId="0"/>
    <xf numFmtId="0" fontId="8" fillId="0" borderId="0"/>
    <xf numFmtId="9" fontId="16" fillId="0" borderId="0" applyFont="0" applyFill="0" applyBorder="0" applyAlignment="0" applyProtection="0"/>
  </cellStyleXfs>
  <cellXfs count="443">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horizontal="center"/>
    </xf>
    <xf numFmtId="0" fontId="4" fillId="0" borderId="0" xfId="0" applyFont="1"/>
    <xf numFmtId="0" fontId="35" fillId="0" borderId="0" xfId="0" applyFont="1" applyAlignment="1">
      <alignment horizontal="center"/>
    </xf>
    <xf numFmtId="0" fontId="2" fillId="0" borderId="0" xfId="0" applyFont="1" applyAlignment="1">
      <alignment horizontal="center"/>
    </xf>
    <xf numFmtId="0" fontId="35" fillId="0" borderId="0" xfId="0" applyFont="1"/>
    <xf numFmtId="0" fontId="7" fillId="0" borderId="0" xfId="0" applyFont="1" applyAlignment="1">
      <alignment horizontal="center"/>
    </xf>
    <xf numFmtId="0" fontId="5" fillId="0" borderId="90" xfId="0" applyFont="1" applyBorder="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xf numFmtId="0" fontId="5" fillId="0" borderId="91" xfId="0" applyFont="1" applyBorder="1" applyAlignment="1">
      <alignment horizontal="center"/>
    </xf>
    <xf numFmtId="0" fontId="5" fillId="0" borderId="92" xfId="0" applyFont="1" applyBorder="1" applyAlignment="1">
      <alignment horizontal="center"/>
    </xf>
    <xf numFmtId="0" fontId="6" fillId="0" borderId="0" xfId="0" applyFont="1"/>
    <xf numFmtId="17" fontId="5" fillId="0" borderId="0" xfId="0" applyNumberFormat="1" applyFont="1" applyAlignment="1">
      <alignment horizontal="center"/>
    </xf>
    <xf numFmtId="0" fontId="6" fillId="0" borderId="0" xfId="0" applyFont="1" applyAlignment="1">
      <alignment horizontal="center"/>
    </xf>
    <xf numFmtId="0" fontId="5" fillId="0" borderId="0" xfId="0" applyFont="1" applyAlignment="1">
      <alignment vertical="center"/>
    </xf>
    <xf numFmtId="0" fontId="6" fillId="0" borderId="0" xfId="0" applyFont="1" applyAlignment="1">
      <alignment horizontal="left"/>
    </xf>
    <xf numFmtId="0" fontId="6" fillId="0" borderId="0" xfId="0" applyFont="1" applyAlignment="1">
      <alignment horizontal="center" vertical="center"/>
    </xf>
    <xf numFmtId="0" fontId="36" fillId="0" borderId="0" xfId="0" applyFont="1" applyAlignment="1">
      <alignment horizontal="center"/>
    </xf>
    <xf numFmtId="0" fontId="6" fillId="0" borderId="0" xfId="0" applyFont="1" applyAlignment="1">
      <alignment horizontal="right"/>
    </xf>
    <xf numFmtId="0" fontId="6" fillId="0" borderId="0" xfId="0" applyFont="1" applyAlignment="1">
      <alignment vertical="center"/>
    </xf>
    <xf numFmtId="0" fontId="37" fillId="0" borderId="0" xfId="0" applyFont="1" applyAlignment="1">
      <alignment horizontal="center"/>
    </xf>
    <xf numFmtId="0" fontId="5" fillId="0" borderId="93" xfId="0" applyFont="1" applyBorder="1" applyAlignment="1">
      <alignment horizontal="center"/>
    </xf>
    <xf numFmtId="49" fontId="5" fillId="0" borderId="0" xfId="0" applyNumberFormat="1" applyFont="1" applyAlignment="1">
      <alignment horizontal="left" vertical="center"/>
    </xf>
    <xf numFmtId="0" fontId="6" fillId="0" borderId="91" xfId="0" applyFont="1" applyBorder="1"/>
    <xf numFmtId="0" fontId="5" fillId="0" borderId="94" xfId="0" applyFont="1" applyBorder="1" applyAlignment="1">
      <alignment vertical="center"/>
    </xf>
    <xf numFmtId="2" fontId="6" fillId="0" borderId="0" xfId="0" applyNumberFormat="1" applyFont="1"/>
    <xf numFmtId="0" fontId="5" fillId="0" borderId="95" xfId="0" applyFont="1" applyBorder="1" applyAlignment="1">
      <alignment horizontal="center"/>
    </xf>
    <xf numFmtId="1" fontId="5" fillId="0" borderId="90" xfId="0" applyNumberFormat="1" applyFont="1" applyBorder="1" applyAlignment="1">
      <alignment horizontal="center"/>
    </xf>
    <xf numFmtId="49" fontId="5" fillId="0" borderId="0" xfId="0" applyNumberFormat="1" applyFont="1" applyAlignment="1">
      <alignment vertical="center"/>
    </xf>
    <xf numFmtId="0" fontId="5" fillId="0" borderId="91" xfId="0" applyFont="1" applyBorder="1"/>
    <xf numFmtId="0" fontId="5" fillId="0" borderId="96" xfId="0" applyFont="1" applyBorder="1" applyAlignment="1">
      <alignment vertical="center"/>
    </xf>
    <xf numFmtId="0" fontId="5" fillId="0" borderId="91" xfId="0" applyFont="1" applyBorder="1" applyAlignment="1">
      <alignment vertical="center"/>
    </xf>
    <xf numFmtId="0" fontId="6" fillId="0" borderId="97" xfId="0" applyFont="1" applyBorder="1" applyAlignment="1">
      <alignment horizontal="center"/>
    </xf>
    <xf numFmtId="0" fontId="6" fillId="0" borderId="93" xfId="0" applyFont="1" applyBorder="1" applyAlignment="1">
      <alignment horizontal="center"/>
    </xf>
    <xf numFmtId="0" fontId="6" fillId="0" borderId="98" xfId="0" applyFont="1" applyBorder="1"/>
    <xf numFmtId="0" fontId="5" fillId="0" borderId="0" xfId="0" applyFont="1" applyAlignment="1">
      <alignment horizontal="left"/>
    </xf>
    <xf numFmtId="0" fontId="8" fillId="0" borderId="0" xfId="0" applyFont="1"/>
    <xf numFmtId="0" fontId="5" fillId="0" borderId="0" xfId="0" applyFont="1" applyAlignment="1">
      <alignment horizontal="center" vertical="center"/>
    </xf>
    <xf numFmtId="0" fontId="5" fillId="0" borderId="0" xfId="0" applyFont="1" applyAlignment="1">
      <alignment horizontal="right"/>
    </xf>
    <xf numFmtId="0" fontId="5" fillId="3" borderId="0" xfId="0" applyFont="1" applyFill="1" applyAlignment="1" applyProtection="1">
      <alignment horizontal="center"/>
      <protection locked="0"/>
    </xf>
    <xf numFmtId="1" fontId="5" fillId="0" borderId="0" xfId="0" applyNumberFormat="1" applyFont="1" applyAlignment="1">
      <alignment horizontal="right"/>
    </xf>
    <xf numFmtId="0" fontId="6" fillId="0" borderId="1" xfId="0" applyFont="1" applyBorder="1"/>
    <xf numFmtId="0" fontId="5" fillId="3" borderId="99" xfId="0" applyFont="1" applyFill="1" applyBorder="1" applyAlignment="1" applyProtection="1">
      <alignment horizontal="center"/>
      <protection locked="0"/>
    </xf>
    <xf numFmtId="1" fontId="6" fillId="0" borderId="0" xfId="0" applyNumberFormat="1" applyFont="1" applyAlignment="1">
      <alignment horizontal="right"/>
    </xf>
    <xf numFmtId="0" fontId="5" fillId="0" borderId="100" xfId="0" applyFont="1" applyBorder="1" applyAlignment="1">
      <alignment vertical="center"/>
    </xf>
    <xf numFmtId="0" fontId="6" fillId="0" borderId="100" xfId="0" applyFont="1" applyBorder="1"/>
    <xf numFmtId="0" fontId="6" fillId="0" borderId="101" xfId="0" applyFont="1" applyBorder="1"/>
    <xf numFmtId="0" fontId="5" fillId="0" borderId="100" xfId="0" applyFont="1" applyBorder="1"/>
    <xf numFmtId="0" fontId="6" fillId="0" borderId="102" xfId="0" applyFont="1" applyBorder="1"/>
    <xf numFmtId="17" fontId="5" fillId="0" borderId="0" xfId="0" applyNumberFormat="1" applyFont="1" applyAlignment="1">
      <alignment horizontal="right"/>
    </xf>
    <xf numFmtId="0" fontId="0" fillId="0" borderId="2" xfId="0" applyBorder="1"/>
    <xf numFmtId="0" fontId="5" fillId="3" borderId="3" xfId="0" applyFont="1" applyFill="1" applyBorder="1" applyAlignment="1" applyProtection="1">
      <alignment horizontal="center"/>
      <protection locked="0"/>
    </xf>
    <xf numFmtId="0" fontId="12" fillId="0" borderId="0" xfId="0" applyFont="1"/>
    <xf numFmtId="0" fontId="13" fillId="0" borderId="0" xfId="0" applyFont="1"/>
    <xf numFmtId="0" fontId="12" fillId="0" borderId="0" xfId="0" applyFont="1" applyAlignment="1">
      <alignment horizontal="center"/>
    </xf>
    <xf numFmtId="0" fontId="10" fillId="0" borderId="0" xfId="0" applyFont="1" applyAlignment="1">
      <alignment horizontal="right"/>
    </xf>
    <xf numFmtId="17" fontId="9" fillId="0" borderId="0" xfId="0" applyNumberFormat="1" applyFont="1" applyAlignment="1">
      <alignment horizontal="center"/>
    </xf>
    <xf numFmtId="0" fontId="9"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10" fillId="4" borderId="103"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4" borderId="91" xfId="0" applyFont="1" applyFill="1" applyBorder="1" applyAlignment="1">
      <alignment horizontal="center" vertical="center"/>
    </xf>
    <xf numFmtId="0" fontId="5" fillId="4" borderId="104" xfId="0" applyFont="1" applyFill="1" applyBorder="1" applyAlignment="1">
      <alignment horizontal="center" vertical="center"/>
    </xf>
    <xf numFmtId="0" fontId="11" fillId="4" borderId="99" xfId="0" applyFont="1" applyFill="1" applyBorder="1" applyAlignment="1">
      <alignment horizontal="center" vertical="center"/>
    </xf>
    <xf numFmtId="0" fontId="8" fillId="0" borderId="100" xfId="0" applyFont="1" applyBorder="1"/>
    <xf numFmtId="0" fontId="5" fillId="4" borderId="103" xfId="0" applyFont="1" applyFill="1" applyBorder="1"/>
    <xf numFmtId="0" fontId="6" fillId="4" borderId="94" xfId="0" applyFont="1" applyFill="1" applyBorder="1"/>
    <xf numFmtId="0" fontId="5" fillId="4" borderId="105" xfId="0" applyFont="1" applyFill="1" applyBorder="1" applyAlignment="1">
      <alignment horizontal="center"/>
    </xf>
    <xf numFmtId="0" fontId="5" fillId="4" borderId="4" xfId="0" applyFont="1" applyFill="1" applyBorder="1" applyAlignment="1">
      <alignment horizontal="left"/>
    </xf>
    <xf numFmtId="0" fontId="5" fillId="4" borderId="5" xfId="0" applyFont="1" applyFill="1" applyBorder="1"/>
    <xf numFmtId="0" fontId="6" fillId="4" borderId="5" xfId="0" applyFont="1" applyFill="1" applyBorder="1"/>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4" xfId="0" applyFont="1" applyFill="1" applyBorder="1"/>
    <xf numFmtId="0" fontId="6" fillId="4" borderId="6" xfId="0" applyFont="1" applyFill="1" applyBorder="1"/>
    <xf numFmtId="0" fontId="5" fillId="4" borderId="94" xfId="0" applyFont="1" applyFill="1" applyBorder="1"/>
    <xf numFmtId="0" fontId="5" fillId="4" borderId="105" xfId="0" applyFont="1" applyFill="1" applyBorder="1"/>
    <xf numFmtId="0" fontId="6" fillId="4" borderId="105" xfId="0" applyFont="1" applyFill="1" applyBorder="1"/>
    <xf numFmtId="0" fontId="6" fillId="4" borderId="106" xfId="0" applyFont="1" applyFill="1" applyBorder="1"/>
    <xf numFmtId="0" fontId="6" fillId="4" borderId="93" xfId="0" applyFont="1" applyFill="1" applyBorder="1"/>
    <xf numFmtId="0" fontId="6" fillId="4" borderId="107" xfId="0" applyFont="1" applyFill="1" applyBorder="1"/>
    <xf numFmtId="0" fontId="5" fillId="4" borderId="108" xfId="0" applyFont="1" applyFill="1" applyBorder="1"/>
    <xf numFmtId="0" fontId="6" fillId="4" borderId="0" xfId="0" applyFont="1" applyFill="1"/>
    <xf numFmtId="0" fontId="6" fillId="4" borderId="109" xfId="0" applyFont="1" applyFill="1" applyBorder="1"/>
    <xf numFmtId="0" fontId="6" fillId="4" borderId="96" xfId="0" applyFont="1" applyFill="1" applyBorder="1"/>
    <xf numFmtId="0" fontId="6" fillId="4" borderId="91" xfId="0" applyFont="1" applyFill="1" applyBorder="1"/>
    <xf numFmtId="0" fontId="6" fillId="4" borderId="104" xfId="0" applyFont="1" applyFill="1" applyBorder="1"/>
    <xf numFmtId="0" fontId="5" fillId="3" borderId="7" xfId="0" applyFont="1" applyFill="1" applyBorder="1" applyAlignment="1" applyProtection="1">
      <alignment horizontal="center"/>
      <protection locked="0"/>
    </xf>
    <xf numFmtId="0" fontId="5" fillId="3" borderId="8" xfId="0" applyFont="1" applyFill="1" applyBorder="1" applyAlignment="1" applyProtection="1">
      <alignment horizontal="center"/>
      <protection locked="0"/>
    </xf>
    <xf numFmtId="0" fontId="12" fillId="0" borderId="91" xfId="0" applyFont="1" applyBorder="1" applyAlignment="1">
      <alignment horizontal="center"/>
    </xf>
    <xf numFmtId="0" fontId="14" fillId="0" borderId="110" xfId="0" applyFont="1" applyBorder="1" applyAlignment="1">
      <alignment horizontal="center"/>
    </xf>
    <xf numFmtId="0" fontId="13" fillId="0" borderId="0" xfId="0" applyFont="1" applyAlignment="1">
      <alignment horizontal="center"/>
    </xf>
    <xf numFmtId="0" fontId="12" fillId="0" borderId="92" xfId="0" applyFont="1" applyBorder="1" applyAlignment="1">
      <alignment horizontal="center"/>
    </xf>
    <xf numFmtId="0" fontId="13" fillId="0" borderId="97" xfId="0" applyFont="1" applyBorder="1" applyAlignment="1">
      <alignment horizontal="center"/>
    </xf>
    <xf numFmtId="0" fontId="13" fillId="0" borderId="93" xfId="0" applyFont="1" applyBorder="1" applyAlignment="1">
      <alignment horizontal="center"/>
    </xf>
    <xf numFmtId="0" fontId="5" fillId="4" borderId="6" xfId="0" applyFont="1" applyFill="1" applyBorder="1"/>
    <xf numFmtId="0" fontId="5" fillId="4" borderId="111" xfId="0" applyFont="1" applyFill="1" applyBorder="1" applyAlignment="1">
      <alignment horizontal="center" vertical="center" wrapText="1"/>
    </xf>
    <xf numFmtId="0" fontId="5" fillId="4" borderId="111" xfId="0" applyFont="1" applyFill="1" applyBorder="1" applyAlignment="1">
      <alignment horizontal="center" vertical="center"/>
    </xf>
    <xf numFmtId="0" fontId="12" fillId="4" borderId="111" xfId="0" applyFont="1" applyFill="1" applyBorder="1" applyAlignment="1">
      <alignment horizontal="center" vertical="center"/>
    </xf>
    <xf numFmtId="0" fontId="5" fillId="0" borderId="7" xfId="0" applyFont="1" applyBorder="1" applyAlignment="1">
      <alignment horizontal="center"/>
    </xf>
    <xf numFmtId="0" fontId="12" fillId="0" borderId="9" xfId="0" applyFont="1" applyBorder="1" applyAlignment="1">
      <alignment horizontal="center"/>
    </xf>
    <xf numFmtId="0" fontId="6" fillId="0" borderId="7" xfId="0" applyFont="1" applyBorder="1" applyAlignment="1">
      <alignment horizontal="center"/>
    </xf>
    <xf numFmtId="0" fontId="10" fillId="0" borderId="0" xfId="0" applyFont="1" applyAlignment="1">
      <alignment horizontal="center"/>
    </xf>
    <xf numFmtId="0" fontId="5" fillId="4" borderId="4" xfId="0" applyFont="1" applyFill="1" applyBorder="1" applyAlignment="1">
      <alignment vertical="center"/>
    </xf>
    <xf numFmtId="0" fontId="5" fillId="4" borderId="5" xfId="0" applyFont="1" applyFill="1" applyBorder="1" applyAlignment="1">
      <alignment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8" fillId="0" borderId="1" xfId="0" applyFont="1" applyBorder="1"/>
    <xf numFmtId="0" fontId="6" fillId="0" borderId="112" xfId="0" applyFont="1" applyBorder="1"/>
    <xf numFmtId="0" fontId="6" fillId="0" borderId="109" xfId="0" applyFont="1" applyBorder="1"/>
    <xf numFmtId="0" fontId="5" fillId="0" borderId="1" xfId="0" applyFont="1" applyBorder="1"/>
    <xf numFmtId="0" fontId="8" fillId="0" borderId="100" xfId="0" applyFont="1" applyBorder="1" applyAlignment="1">
      <alignment vertical="center"/>
    </xf>
    <xf numFmtId="0" fontId="8" fillId="0" borderId="0" xfId="0" applyFont="1" applyAlignment="1">
      <alignment vertical="center"/>
    </xf>
    <xf numFmtId="0" fontId="5" fillId="5" borderId="0" xfId="0" applyFont="1" applyFill="1" applyAlignment="1">
      <alignment horizontal="center"/>
    </xf>
    <xf numFmtId="1" fontId="5" fillId="5" borderId="0" xfId="0" applyNumberFormat="1" applyFont="1" applyFill="1" applyAlignment="1">
      <alignment horizontal="center"/>
    </xf>
    <xf numFmtId="0" fontId="12" fillId="5" borderId="0" xfId="0" applyFont="1" applyFill="1" applyAlignment="1">
      <alignment horizontal="center"/>
    </xf>
    <xf numFmtId="1" fontId="5" fillId="3" borderId="0" xfId="0" applyNumberFormat="1" applyFont="1" applyFill="1" applyAlignment="1" applyProtection="1">
      <alignment horizontal="right"/>
      <protection locked="0"/>
    </xf>
    <xf numFmtId="0" fontId="38" fillId="0" borderId="0" xfId="0" applyFont="1" applyAlignment="1">
      <alignment vertical="center"/>
    </xf>
    <xf numFmtId="0" fontId="39" fillId="0" borderId="0" xfId="0" applyFont="1" applyAlignment="1">
      <alignment horizontal="center" vertical="center"/>
    </xf>
    <xf numFmtId="0" fontId="6" fillId="0" borderId="10" xfId="0" applyFont="1" applyBorder="1"/>
    <xf numFmtId="0" fontId="6" fillId="0" borderId="1" xfId="0" applyFont="1" applyBorder="1" applyAlignment="1">
      <alignment horizontal="left"/>
    </xf>
    <xf numFmtId="0" fontId="40" fillId="0" borderId="0" xfId="3" applyFont="1" applyAlignment="1">
      <alignment horizontal="center"/>
    </xf>
    <xf numFmtId="0" fontId="39" fillId="0" borderId="0" xfId="0" applyFont="1" applyAlignment="1">
      <alignment vertical="center"/>
    </xf>
    <xf numFmtId="0" fontId="41" fillId="0" borderId="11" xfId="0" applyFont="1" applyBorder="1" applyAlignment="1">
      <alignment horizontal="center"/>
    </xf>
    <xf numFmtId="0" fontId="9" fillId="5" borderId="12" xfId="0" applyFont="1" applyFill="1" applyBorder="1" applyAlignment="1">
      <alignment horizontal="center"/>
    </xf>
    <xf numFmtId="49" fontId="41" fillId="0" borderId="11" xfId="0" applyNumberFormat="1" applyFont="1" applyBorder="1" applyAlignment="1">
      <alignment horizontal="center"/>
    </xf>
    <xf numFmtId="0" fontId="42" fillId="0" borderId="0" xfId="0" applyFont="1" applyAlignment="1">
      <alignment horizontal="left" vertical="center"/>
    </xf>
    <xf numFmtId="0" fontId="43" fillId="0" borderId="13" xfId="0" applyFont="1" applyBorder="1" applyAlignment="1">
      <alignment horizontal="center" vertical="center"/>
    </xf>
    <xf numFmtId="0" fontId="43" fillId="0" borderId="11" xfId="0" applyFont="1" applyBorder="1" applyAlignment="1">
      <alignment horizontal="center" vertical="center"/>
    </xf>
    <xf numFmtId="0" fontId="44" fillId="5" borderId="12" xfId="0" applyFont="1" applyFill="1" applyBorder="1" applyAlignment="1">
      <alignment horizontal="center" vertical="center"/>
    </xf>
    <xf numFmtId="0" fontId="44" fillId="5" borderId="14" xfId="0" applyFont="1" applyFill="1" applyBorder="1" applyAlignment="1">
      <alignment horizontal="center" vertical="center"/>
    </xf>
    <xf numFmtId="0" fontId="12" fillId="3" borderId="0" xfId="0" applyFont="1" applyFill="1" applyAlignment="1" applyProtection="1">
      <alignment horizontal="center" vertical="center"/>
      <protection locked="0"/>
    </xf>
    <xf numFmtId="0" fontId="5" fillId="0" borderId="0" xfId="0" applyFont="1" applyProtection="1">
      <protection locked="0"/>
    </xf>
    <xf numFmtId="0" fontId="1" fillId="0" borderId="0" xfId="0" applyFont="1" applyProtection="1">
      <protection locked="0"/>
    </xf>
    <xf numFmtId="0" fontId="0" fillId="0" borderId="0" xfId="0" applyProtection="1">
      <protection locked="0"/>
    </xf>
    <xf numFmtId="0" fontId="6" fillId="3" borderId="0" xfId="0" applyFont="1" applyFill="1" applyProtection="1">
      <protection locked="0"/>
    </xf>
    <xf numFmtId="0" fontId="1" fillId="3" borderId="0" xfId="0" applyFont="1" applyFill="1" applyProtection="1">
      <protection locked="0"/>
    </xf>
    <xf numFmtId="0" fontId="9" fillId="0" borderId="0" xfId="0" applyFont="1" applyAlignment="1">
      <alignment horizontal="center"/>
    </xf>
    <xf numFmtId="0" fontId="43" fillId="0" borderId="0" xfId="0" applyFont="1" applyAlignment="1">
      <alignment vertical="center" wrapText="1"/>
    </xf>
    <xf numFmtId="0" fontId="5" fillId="0" borderId="1" xfId="0" applyFont="1" applyBorder="1" applyAlignment="1">
      <alignment horizontal="left"/>
    </xf>
    <xf numFmtId="0" fontId="43" fillId="0" borderId="0" xfId="0" applyFont="1" applyAlignment="1">
      <alignment horizontal="center" vertical="center" wrapText="1"/>
    </xf>
    <xf numFmtId="0" fontId="9" fillId="0" borderId="0" xfId="0" applyFont="1"/>
    <xf numFmtId="0" fontId="19" fillId="0" borderId="0" xfId="0" applyFont="1"/>
    <xf numFmtId="0" fontId="25" fillId="6" borderId="15" xfId="0" applyFont="1" applyFill="1" applyBorder="1" applyAlignment="1" applyProtection="1">
      <alignment horizontal="center"/>
      <protection locked="0"/>
    </xf>
    <xf numFmtId="0" fontId="25" fillId="6" borderId="16" xfId="0" applyFont="1" applyFill="1" applyBorder="1" applyAlignment="1" applyProtection="1">
      <alignment horizontal="center"/>
      <protection locked="0"/>
    </xf>
    <xf numFmtId="0" fontId="25" fillId="6" borderId="0" xfId="0" applyFont="1" applyFill="1" applyAlignment="1" applyProtection="1">
      <alignment horizontal="center"/>
      <protection locked="0"/>
    </xf>
    <xf numFmtId="0" fontId="25" fillId="6" borderId="17" xfId="0" applyFont="1" applyFill="1" applyBorder="1" applyAlignment="1" applyProtection="1">
      <alignment horizontal="center"/>
      <protection locked="0"/>
    </xf>
    <xf numFmtId="0" fontId="5" fillId="0" borderId="93" xfId="0" applyFont="1" applyBorder="1" applyAlignment="1">
      <alignment vertical="center"/>
    </xf>
    <xf numFmtId="0" fontId="4" fillId="0" borderId="15" xfId="0" applyFont="1" applyBorder="1" applyAlignment="1">
      <alignment horizontal="center"/>
    </xf>
    <xf numFmtId="0" fontId="4" fillId="0" borderId="18" xfId="0" applyFont="1" applyBorder="1"/>
    <xf numFmtId="0" fontId="4" fillId="0" borderId="19" xfId="0" applyFont="1" applyBorder="1"/>
    <xf numFmtId="0" fontId="4" fillId="4" borderId="20" xfId="0" applyFont="1" applyFill="1" applyBorder="1"/>
    <xf numFmtId="0" fontId="4" fillId="4" borderId="21" xfId="0" applyFont="1" applyFill="1" applyBorder="1"/>
    <xf numFmtId="0" fontId="5" fillId="2" borderId="22" xfId="0" applyFont="1" applyFill="1" applyBorder="1" applyAlignment="1">
      <alignment vertical="center"/>
    </xf>
    <xf numFmtId="0" fontId="12" fillId="2" borderId="23" xfId="0" applyFont="1" applyFill="1" applyBorder="1" applyAlignment="1">
      <alignment vertical="center"/>
    </xf>
    <xf numFmtId="0" fontId="4" fillId="4" borderId="24" xfId="0" applyFont="1" applyFill="1" applyBorder="1"/>
    <xf numFmtId="0" fontId="4" fillId="4" borderId="25" xfId="0" applyFont="1" applyFill="1" applyBorder="1"/>
    <xf numFmtId="0" fontId="4" fillId="0" borderId="26" xfId="0" applyFont="1" applyBorder="1"/>
    <xf numFmtId="0" fontId="27" fillId="0" borderId="18" xfId="0" applyFont="1" applyBorder="1"/>
    <xf numFmtId="0" fontId="5" fillId="6" borderId="0" xfId="0" applyFont="1" applyFill="1" applyProtection="1">
      <protection locked="0"/>
    </xf>
    <xf numFmtId="0" fontId="6" fillId="0" borderId="27" xfId="0" applyFont="1" applyBorder="1"/>
    <xf numFmtId="0" fontId="6" fillId="0" borderId="15" xfId="0" applyFont="1" applyBorder="1"/>
    <xf numFmtId="0" fontId="4" fillId="0" borderId="28" xfId="0" applyFont="1" applyBorder="1"/>
    <xf numFmtId="0" fontId="4" fillId="0" borderId="24" xfId="0" applyFont="1" applyBorder="1" applyAlignment="1">
      <alignment horizontal="center"/>
    </xf>
    <xf numFmtId="0" fontId="4" fillId="0" borderId="25" xfId="0" applyFont="1" applyBorder="1"/>
    <xf numFmtId="0" fontId="0" fillId="0" borderId="29" xfId="0" applyBorder="1"/>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xf>
    <xf numFmtId="0" fontId="5" fillId="0" borderId="18" xfId="0" applyFont="1" applyBorder="1" applyAlignment="1">
      <alignment vertical="center"/>
    </xf>
    <xf numFmtId="0" fontId="6" fillId="0" borderId="32" xfId="0" applyFont="1" applyBorder="1"/>
    <xf numFmtId="0" fontId="5" fillId="0" borderId="33" xfId="0" applyFont="1" applyBorder="1" applyAlignment="1">
      <alignment vertical="center"/>
    </xf>
    <xf numFmtId="0" fontId="5" fillId="0" borderId="34" xfId="0" applyFont="1" applyBorder="1" applyAlignment="1">
      <alignment vertical="center"/>
    </xf>
    <xf numFmtId="0" fontId="4" fillId="4" borderId="9" xfId="0" applyFont="1" applyFill="1" applyBorder="1"/>
    <xf numFmtId="0" fontId="12" fillId="2" borderId="35" xfId="0" applyFont="1" applyFill="1" applyBorder="1" applyAlignment="1">
      <alignment vertical="center"/>
    </xf>
    <xf numFmtId="0" fontId="4" fillId="4" borderId="7" xfId="0" applyFont="1" applyFill="1" applyBorder="1"/>
    <xf numFmtId="17" fontId="9" fillId="0" borderId="0" xfId="0" applyNumberFormat="1" applyFont="1" applyAlignment="1">
      <alignment horizontal="right"/>
    </xf>
    <xf numFmtId="0" fontId="6" fillId="0" borderId="33" xfId="0" applyFont="1" applyBorder="1"/>
    <xf numFmtId="0" fontId="21" fillId="0" borderId="18" xfId="0" applyFont="1" applyBorder="1" applyAlignment="1">
      <alignment horizontal="centerContinuous"/>
    </xf>
    <xf numFmtId="0" fontId="6" fillId="4" borderId="36" xfId="0" applyFont="1" applyFill="1" applyBorder="1"/>
    <xf numFmtId="0" fontId="0" fillId="0" borderId="37" xfId="0" applyBorder="1"/>
    <xf numFmtId="0" fontId="28" fillId="0" borderId="18" xfId="0" applyFont="1" applyBorder="1"/>
    <xf numFmtId="0" fontId="15" fillId="4" borderId="38" xfId="0" applyFont="1" applyFill="1" applyBorder="1" applyAlignment="1">
      <alignment horizontal="centerContinuous" vertical="center"/>
    </xf>
    <xf numFmtId="0" fontId="38" fillId="0" borderId="0" xfId="0" applyFont="1" applyAlignment="1">
      <alignment horizontal="center" vertical="center"/>
    </xf>
    <xf numFmtId="0" fontId="40" fillId="0" borderId="3" xfId="3" applyFont="1" applyBorder="1" applyAlignment="1">
      <alignment horizontal="center"/>
    </xf>
    <xf numFmtId="0" fontId="6" fillId="0" borderId="8" xfId="0" applyFont="1" applyBorder="1"/>
    <xf numFmtId="17" fontId="9" fillId="0" borderId="0" xfId="0" applyNumberFormat="1" applyFont="1"/>
    <xf numFmtId="0" fontId="10" fillId="0" borderId="0" xfId="0" applyFont="1" applyAlignment="1">
      <alignment horizontal="left"/>
    </xf>
    <xf numFmtId="0" fontId="29" fillId="0" borderId="100" xfId="0" applyFont="1" applyBorder="1"/>
    <xf numFmtId="0" fontId="0" fillId="0" borderId="0" xfId="0" applyAlignment="1">
      <alignment vertical="center"/>
    </xf>
    <xf numFmtId="0" fontId="30" fillId="0" borderId="0" xfId="0" applyFont="1" applyAlignment="1">
      <alignment horizontal="center"/>
    </xf>
    <xf numFmtId="17" fontId="9" fillId="0" borderId="7" xfId="0" applyNumberFormat="1" applyFont="1" applyBorder="1" applyAlignment="1">
      <alignment horizontal="center"/>
    </xf>
    <xf numFmtId="0" fontId="0" fillId="0" borderId="0" xfId="0" applyAlignment="1">
      <alignment horizontal="right"/>
    </xf>
    <xf numFmtId="0" fontId="5" fillId="7" borderId="3" xfId="0" applyFont="1" applyFill="1" applyBorder="1" applyAlignment="1">
      <alignment horizontal="center" vertical="center" wrapText="1"/>
    </xf>
    <xf numFmtId="0" fontId="5" fillId="0" borderId="3" xfId="0" applyFont="1" applyBorder="1" applyAlignment="1">
      <alignment horizontal="center" vertical="center"/>
    </xf>
    <xf numFmtId="0" fontId="6" fillId="7" borderId="4" xfId="0" applyFont="1" applyFill="1" applyBorder="1" applyAlignment="1">
      <alignment vertical="center"/>
    </xf>
    <xf numFmtId="0" fontId="6" fillId="7" borderId="6" xfId="0" applyFont="1" applyFill="1" applyBorder="1" applyAlignment="1">
      <alignment vertical="center"/>
    </xf>
    <xf numFmtId="0" fontId="5" fillId="3" borderId="3" xfId="0" applyFont="1" applyFill="1" applyBorder="1" applyAlignment="1" applyProtection="1">
      <alignment horizontal="center" vertical="center"/>
      <protection locked="0"/>
    </xf>
    <xf numFmtId="0" fontId="10"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xf>
    <xf numFmtId="0" fontId="8" fillId="0" borderId="0" xfId="0" applyFont="1" applyAlignment="1">
      <alignment horizontal="center"/>
    </xf>
    <xf numFmtId="0" fontId="34" fillId="0" borderId="0" xfId="1"/>
    <xf numFmtId="0" fontId="45" fillId="0" borderId="3" xfId="1" applyFont="1" applyBorder="1" applyAlignment="1">
      <alignment horizontal="justify" vertical="center" wrapText="1" readingOrder="1"/>
    </xf>
    <xf numFmtId="0" fontId="31" fillId="0" borderId="0" xfId="1" applyFont="1" applyAlignment="1">
      <alignment vertical="center" wrapText="1"/>
    </xf>
    <xf numFmtId="0" fontId="31" fillId="0" borderId="0" xfId="1" applyFont="1" applyAlignment="1">
      <alignment wrapText="1"/>
    </xf>
    <xf numFmtId="0" fontId="45" fillId="0" borderId="0" xfId="1" applyFont="1" applyAlignment="1">
      <alignment horizontal="center" vertical="center" wrapText="1" readingOrder="1"/>
    </xf>
    <xf numFmtId="0" fontId="15" fillId="8" borderId="3" xfId="1" applyFont="1" applyFill="1" applyBorder="1" applyAlignment="1">
      <alignment horizontal="center" vertical="center" wrapText="1"/>
    </xf>
    <xf numFmtId="0" fontId="45" fillId="0" borderId="39" xfId="1" applyFont="1" applyBorder="1" applyAlignment="1">
      <alignment horizontal="justify" vertical="center" wrapText="1" readingOrder="1"/>
    </xf>
    <xf numFmtId="0" fontId="31" fillId="0" borderId="40" xfId="1" applyFont="1" applyBorder="1" applyAlignment="1">
      <alignment wrapText="1"/>
    </xf>
    <xf numFmtId="0" fontId="5" fillId="0" borderId="0" xfId="0" applyFont="1" applyAlignment="1">
      <alignment horizontal="right" vertical="center"/>
    </xf>
    <xf numFmtId="0" fontId="15" fillId="8" borderId="41" xfId="1" applyFont="1" applyFill="1" applyBorder="1" applyAlignment="1">
      <alignment horizontal="center" vertical="center" wrapText="1"/>
    </xf>
    <xf numFmtId="0" fontId="46" fillId="8" borderId="39" xfId="1" applyFont="1" applyFill="1" applyBorder="1" applyAlignment="1">
      <alignment horizontal="right" vertical="center" wrapText="1" readingOrder="1"/>
    </xf>
    <xf numFmtId="0" fontId="46" fillId="8" borderId="3" xfId="1" applyFont="1" applyFill="1" applyBorder="1" applyAlignment="1">
      <alignment horizontal="right" vertical="center" wrapText="1" readingOrder="1"/>
    </xf>
    <xf numFmtId="0" fontId="47" fillId="9" borderId="42" xfId="1" applyFont="1" applyFill="1" applyBorder="1" applyAlignment="1">
      <alignment horizontal="center" vertical="center" wrapText="1" readingOrder="1"/>
    </xf>
    <xf numFmtId="0" fontId="47" fillId="9" borderId="43" xfId="1" applyFont="1" applyFill="1" applyBorder="1" applyAlignment="1">
      <alignment horizontal="center" vertical="center" wrapText="1" readingOrder="1"/>
    </xf>
    <xf numFmtId="0" fontId="47" fillId="9" borderId="44" xfId="1" applyFont="1" applyFill="1" applyBorder="1" applyAlignment="1">
      <alignment horizontal="center" vertical="center" wrapText="1" readingOrder="1"/>
    </xf>
    <xf numFmtId="0" fontId="12" fillId="10" borderId="45" xfId="1" applyFont="1" applyFill="1" applyBorder="1" applyAlignment="1">
      <alignment horizontal="center" vertical="center" wrapText="1"/>
    </xf>
    <xf numFmtId="0" fontId="15" fillId="3" borderId="3" xfId="1" applyFont="1" applyFill="1" applyBorder="1" applyAlignment="1" applyProtection="1">
      <alignment horizontal="center" vertical="center" wrapText="1"/>
      <protection locked="0"/>
    </xf>
    <xf numFmtId="0" fontId="10" fillId="0" borderId="0" xfId="0" applyFont="1"/>
    <xf numFmtId="0" fontId="8" fillId="0" borderId="0" xfId="0" applyFont="1" applyAlignment="1">
      <alignment horizontal="left"/>
    </xf>
    <xf numFmtId="0" fontId="26" fillId="0" borderId="0" xfId="0" applyFont="1"/>
    <xf numFmtId="0" fontId="21" fillId="4" borderId="27" xfId="0" applyFont="1" applyFill="1" applyBorder="1" applyAlignment="1">
      <alignment horizontal="centerContinuous" vertical="center"/>
    </xf>
    <xf numFmtId="0" fontId="21" fillId="4" borderId="29" xfId="0" applyFont="1" applyFill="1" applyBorder="1" applyAlignment="1">
      <alignment horizontal="centerContinuous" vertical="center"/>
    </xf>
    <xf numFmtId="0" fontId="21" fillId="4" borderId="15" xfId="0" applyFont="1" applyFill="1" applyBorder="1" applyAlignment="1">
      <alignment horizontal="centerContinuous"/>
    </xf>
    <xf numFmtId="0" fontId="21" fillId="4" borderId="0" xfId="0" applyFont="1" applyFill="1" applyAlignment="1">
      <alignment horizontal="centerContinuous"/>
    </xf>
    <xf numFmtId="0" fontId="23" fillId="4" borderId="46" xfId="0" applyFont="1" applyFill="1" applyBorder="1" applyAlignment="1">
      <alignment horizontal="centerContinuous"/>
    </xf>
    <xf numFmtId="0" fontId="23" fillId="4" borderId="5" xfId="0" applyFont="1" applyFill="1" applyBorder="1" applyAlignment="1">
      <alignment horizontal="centerContinuous"/>
    </xf>
    <xf numFmtId="0" fontId="23" fillId="4" borderId="47" xfId="0" applyFont="1" applyFill="1" applyBorder="1" applyAlignment="1">
      <alignment horizontal="centerContinuous"/>
    </xf>
    <xf numFmtId="0" fontId="23" fillId="4" borderId="48" xfId="0" applyFont="1" applyFill="1" applyBorder="1" applyAlignment="1">
      <alignment horizontal="centerContinuous"/>
    </xf>
    <xf numFmtId="0" fontId="23" fillId="4" borderId="49" xfId="0" applyFont="1" applyFill="1" applyBorder="1" applyAlignment="1">
      <alignment horizontal="centerContinuous"/>
    </xf>
    <xf numFmtId="0" fontId="23" fillId="4" borderId="50" xfId="0" applyFont="1" applyFill="1" applyBorder="1" applyAlignment="1">
      <alignment horizontal="centerContinuous"/>
    </xf>
    <xf numFmtId="0" fontId="23" fillId="4" borderId="9" xfId="0" applyFont="1" applyFill="1" applyBorder="1" applyAlignment="1">
      <alignment horizontal="centerContinuous"/>
    </xf>
    <xf numFmtId="3" fontId="23" fillId="4" borderId="51" xfId="0" applyNumberFormat="1" applyFont="1" applyFill="1" applyBorder="1" applyAlignment="1">
      <alignment horizontal="centerContinuous"/>
    </xf>
    <xf numFmtId="0" fontId="21" fillId="4" borderId="32" xfId="0" applyFont="1" applyFill="1" applyBorder="1" applyAlignment="1">
      <alignment horizontal="centerContinuous"/>
    </xf>
    <xf numFmtId="0" fontId="21" fillId="4" borderId="33" xfId="0" applyFont="1" applyFill="1" applyBorder="1" applyAlignment="1">
      <alignment horizontal="centerContinuous"/>
    </xf>
    <xf numFmtId="1" fontId="22" fillId="4" borderId="52" xfId="0" applyNumberFormat="1" applyFont="1" applyFill="1" applyBorder="1" applyAlignment="1">
      <alignment horizontal="center"/>
    </xf>
    <xf numFmtId="1" fontId="22" fillId="4" borderId="53" xfId="0" applyNumberFormat="1" applyFont="1" applyFill="1" applyBorder="1" applyAlignment="1">
      <alignment horizontal="center"/>
    </xf>
    <xf numFmtId="1" fontId="22" fillId="4" borderId="33" xfId="0" applyNumberFormat="1" applyFont="1" applyFill="1" applyBorder="1" applyAlignment="1">
      <alignment horizontal="center"/>
    </xf>
    <xf numFmtId="1" fontId="23" fillId="4" borderId="54" xfId="0" applyNumberFormat="1" applyFont="1" applyFill="1" applyBorder="1" applyAlignment="1">
      <alignment horizontal="center"/>
    </xf>
    <xf numFmtId="1" fontId="23" fillId="4" borderId="55" xfId="0" applyNumberFormat="1" applyFont="1" applyFill="1" applyBorder="1" applyAlignment="1">
      <alignment horizontal="center"/>
    </xf>
    <xf numFmtId="1" fontId="24" fillId="4" borderId="56" xfId="0" applyNumberFormat="1" applyFont="1" applyFill="1" applyBorder="1" applyAlignment="1">
      <alignment horizontal="center"/>
    </xf>
    <xf numFmtId="1" fontId="24" fillId="4" borderId="55" xfId="0" applyNumberFormat="1" applyFont="1" applyFill="1" applyBorder="1" applyAlignment="1">
      <alignment horizontal="center"/>
    </xf>
    <xf numFmtId="1" fontId="24" fillId="4" borderId="33" xfId="0" applyNumberFormat="1" applyFont="1" applyFill="1" applyBorder="1" applyAlignment="1">
      <alignment horizontal="center"/>
    </xf>
    <xf numFmtId="1" fontId="24" fillId="4" borderId="57" xfId="0" applyNumberFormat="1" applyFont="1" applyFill="1" applyBorder="1" applyAlignment="1">
      <alignment horizontal="center"/>
    </xf>
    <xf numFmtId="0" fontId="25" fillId="0" borderId="27" xfId="0" applyFont="1" applyBorder="1"/>
    <xf numFmtId="0" fontId="25" fillId="0" borderId="29" xfId="0" applyFont="1" applyBorder="1"/>
    <xf numFmtId="0" fontId="25" fillId="0" borderId="58" xfId="0" applyFont="1" applyBorder="1"/>
    <xf numFmtId="0" fontId="25" fillId="0" borderId="59" xfId="0" applyFont="1" applyBorder="1"/>
    <xf numFmtId="0" fontId="25" fillId="0" borderId="17" xfId="0" applyFont="1" applyBorder="1"/>
    <xf numFmtId="0" fontId="25" fillId="0" borderId="60" xfId="0" applyFont="1" applyBorder="1"/>
    <xf numFmtId="0" fontId="19" fillId="0" borderId="15" xfId="0" applyFont="1" applyBorder="1"/>
    <xf numFmtId="0" fontId="25" fillId="0" borderId="15" xfId="0" applyFont="1" applyBorder="1" applyAlignment="1">
      <alignment horizontal="center"/>
    </xf>
    <xf numFmtId="0" fontId="25" fillId="0" borderId="16" xfId="0" applyFont="1" applyBorder="1" applyAlignment="1">
      <alignment horizontal="center"/>
    </xf>
    <xf numFmtId="0" fontId="25" fillId="0" borderId="0" xfId="0" applyFont="1" applyAlignment="1">
      <alignment horizontal="center"/>
    </xf>
    <xf numFmtId="0" fontId="25" fillId="0" borderId="17" xfId="0" applyFont="1" applyBorder="1" applyAlignment="1">
      <alignment horizontal="center"/>
    </xf>
    <xf numFmtId="0" fontId="24" fillId="0" borderId="61" xfId="0" applyFont="1" applyBorder="1" applyAlignment="1">
      <alignment horizontal="center"/>
    </xf>
    <xf numFmtId="0" fontId="25" fillId="0" borderId="15" xfId="0" applyFont="1" applyBorder="1"/>
    <xf numFmtId="0" fontId="25" fillId="0" borderId="0" xfId="0" applyFont="1"/>
    <xf numFmtId="0" fontId="25" fillId="0" borderId="18" xfId="0" applyFont="1" applyBorder="1" applyAlignment="1">
      <alignment horizontal="center"/>
    </xf>
    <xf numFmtId="0" fontId="25" fillId="0" borderId="24" xfId="0" applyFont="1" applyBorder="1"/>
    <xf numFmtId="0" fontId="25" fillId="0" borderId="7" xfId="0" applyFont="1" applyBorder="1"/>
    <xf numFmtId="0" fontId="25" fillId="0" borderId="24" xfId="0" applyFont="1" applyBorder="1" applyAlignment="1">
      <alignment horizontal="center"/>
    </xf>
    <xf numFmtId="0" fontId="25" fillId="0" borderId="62" xfId="0" applyFont="1" applyBorder="1" applyAlignment="1">
      <alignment horizontal="center"/>
    </xf>
    <xf numFmtId="0" fontId="25" fillId="0" borderId="7" xfId="0" applyFont="1" applyBorder="1" applyAlignment="1">
      <alignment horizontal="center"/>
    </xf>
    <xf numFmtId="0" fontId="25" fillId="0" borderId="63" xfId="0" applyFont="1" applyBorder="1" applyAlignment="1">
      <alignment horizontal="center"/>
    </xf>
    <xf numFmtId="0" fontId="24" fillId="0" borderId="64" xfId="0" applyFont="1" applyBorder="1" applyAlignment="1">
      <alignment horizontal="center"/>
    </xf>
    <xf numFmtId="0" fontId="25" fillId="4" borderId="21" xfId="0" applyFont="1" applyFill="1" applyBorder="1"/>
    <xf numFmtId="0" fontId="25" fillId="4" borderId="9" xfId="0" applyFont="1" applyFill="1" applyBorder="1"/>
    <xf numFmtId="0" fontId="25" fillId="4" borderId="21" xfId="0" applyFont="1" applyFill="1" applyBorder="1" applyAlignment="1">
      <alignment horizontal="center"/>
    </xf>
    <xf numFmtId="0" fontId="25" fillId="4" borderId="65" xfId="0" applyFont="1" applyFill="1" applyBorder="1" applyAlignment="1">
      <alignment horizontal="center"/>
    </xf>
    <xf numFmtId="0" fontId="25" fillId="4" borderId="9" xfId="0" applyFont="1" applyFill="1" applyBorder="1" applyAlignment="1">
      <alignment horizontal="center"/>
    </xf>
    <xf numFmtId="0" fontId="25" fillId="4" borderId="50" xfId="0" applyFont="1" applyFill="1" applyBorder="1" applyAlignment="1">
      <alignment horizontal="center"/>
    </xf>
    <xf numFmtId="0" fontId="24" fillId="4" borderId="51" xfId="0" applyFont="1" applyFill="1" applyBorder="1" applyAlignment="1">
      <alignment horizontal="center"/>
    </xf>
    <xf numFmtId="0" fontId="24" fillId="4" borderId="32" xfId="0" applyFont="1" applyFill="1" applyBorder="1" applyAlignment="1">
      <alignment horizontal="centerContinuous" vertical="top"/>
    </xf>
    <xf numFmtId="0" fontId="24" fillId="4" borderId="33" xfId="0" applyFont="1" applyFill="1" applyBorder="1" applyAlignment="1">
      <alignment horizontal="centerContinuous" vertical="top"/>
    </xf>
    <xf numFmtId="0" fontId="24" fillId="4" borderId="32" xfId="0" applyFont="1" applyFill="1" applyBorder="1" applyAlignment="1">
      <alignment horizontal="center" vertical="top"/>
    </xf>
    <xf numFmtId="0" fontId="24" fillId="4" borderId="66" xfId="0" applyFont="1" applyFill="1" applyBorder="1" applyAlignment="1">
      <alignment horizontal="center" vertical="top"/>
    </xf>
    <xf numFmtId="0" fontId="24" fillId="4" borderId="33" xfId="0" applyFont="1" applyFill="1" applyBorder="1" applyAlignment="1">
      <alignment horizontal="center" vertical="top"/>
    </xf>
    <xf numFmtId="0" fontId="24" fillId="4" borderId="55" xfId="0" applyFont="1" applyFill="1" applyBorder="1" applyAlignment="1">
      <alignment horizontal="center" vertical="top"/>
    </xf>
    <xf numFmtId="0" fontId="20" fillId="4" borderId="57" xfId="0" applyFont="1" applyFill="1" applyBorder="1" applyAlignment="1">
      <alignment horizontal="center" vertical="top"/>
    </xf>
    <xf numFmtId="0" fontId="25" fillId="6" borderId="25" xfId="0" applyFont="1" applyFill="1" applyBorder="1" applyProtection="1">
      <protection locked="0"/>
    </xf>
    <xf numFmtId="0" fontId="25" fillId="6" borderId="67" xfId="0" applyFont="1" applyFill="1" applyBorder="1" applyProtection="1">
      <protection locked="0"/>
    </xf>
    <xf numFmtId="0" fontId="25" fillId="0" borderId="46" xfId="0" applyFont="1" applyBorder="1"/>
    <xf numFmtId="0" fontId="40" fillId="0" borderId="3" xfId="3" quotePrefix="1" applyFont="1" applyBorder="1" applyAlignment="1">
      <alignment horizontal="center"/>
    </xf>
    <xf numFmtId="0" fontId="0" fillId="0" borderId="0" xfId="4" applyNumberFormat="1" applyFont="1" applyAlignment="1" applyProtection="1">
      <alignment horizontal="center" vertical="center"/>
    </xf>
    <xf numFmtId="0" fontId="0" fillId="0" borderId="3" xfId="0" applyBorder="1" applyAlignment="1" applyProtection="1">
      <alignment vertical="center" wrapText="1"/>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6"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15" fillId="3" borderId="3" xfId="1" applyFont="1" applyFill="1" applyBorder="1" applyAlignment="1">
      <alignment horizontal="center" vertical="center" wrapText="1"/>
    </xf>
    <xf numFmtId="0" fontId="48" fillId="11" borderId="0" xfId="3" applyFont="1" applyFill="1" applyAlignment="1">
      <alignment horizontal="center" vertical="center"/>
    </xf>
    <xf numFmtId="0" fontId="15" fillId="3" borderId="41" xfId="1" applyFont="1" applyFill="1" applyBorder="1" applyAlignment="1">
      <alignment horizontal="center" vertical="center" wrapText="1"/>
    </xf>
    <xf numFmtId="0" fontId="15" fillId="12" borderId="3" xfId="1" applyFont="1" applyFill="1" applyBorder="1" applyAlignment="1" applyProtection="1">
      <alignment horizontal="center" vertical="center" wrapText="1"/>
      <protection locked="0"/>
    </xf>
    <xf numFmtId="0" fontId="5" fillId="0" borderId="7" xfId="0" applyFont="1" applyBorder="1" applyAlignment="1" applyProtection="1">
      <alignment horizontal="center"/>
      <protection locked="0"/>
    </xf>
    <xf numFmtId="0" fontId="40" fillId="11" borderId="0" xfId="3" applyFont="1" applyFill="1" applyAlignment="1">
      <alignment horizontal="center" vertical="center"/>
    </xf>
    <xf numFmtId="0" fontId="15" fillId="0" borderId="0" xfId="0" applyFont="1" applyAlignment="1">
      <alignment horizontal="center"/>
    </xf>
    <xf numFmtId="0" fontId="9" fillId="3" borderId="0" xfId="0" applyFont="1" applyFill="1"/>
    <xf numFmtId="0" fontId="0" fillId="3" borderId="0" xfId="0" applyFill="1" applyAlignment="1">
      <alignment horizontal="center"/>
    </xf>
    <xf numFmtId="0" fontId="0" fillId="3" borderId="0" xfId="0" applyFill="1"/>
    <xf numFmtId="0" fontId="0" fillId="0" borderId="0" xfId="0" applyAlignment="1">
      <alignment horizontal="center"/>
    </xf>
    <xf numFmtId="2" fontId="0" fillId="0" borderId="3" xfId="4" applyNumberFormat="1" applyFont="1" applyBorder="1" applyAlignment="1" applyProtection="1">
      <alignment horizontal="center" vertical="center" wrapText="1"/>
    </xf>
    <xf numFmtId="0" fontId="0" fillId="0" borderId="0" xfId="0" applyAlignment="1">
      <alignment wrapText="1"/>
    </xf>
    <xf numFmtId="0" fontId="8" fillId="0" borderId="0" xfId="0" applyFont="1" applyAlignment="1">
      <alignment vertical="center" wrapText="1"/>
    </xf>
    <xf numFmtId="17" fontId="9" fillId="0" borderId="0" xfId="4" applyNumberFormat="1" applyFont="1" applyBorder="1" applyAlignment="1" applyProtection="1">
      <alignment horizontal="center" vertical="center"/>
    </xf>
    <xf numFmtId="0" fontId="26" fillId="7" borderId="3" xfId="0" applyFont="1" applyFill="1" applyBorder="1" applyAlignment="1">
      <alignment horizontal="center" vertical="center" wrapText="1"/>
    </xf>
    <xf numFmtId="0" fontId="26" fillId="7" borderId="41" xfId="0" applyFont="1" applyFill="1" applyBorder="1" applyAlignment="1">
      <alignment horizontal="center" vertical="center" wrapText="1"/>
    </xf>
    <xf numFmtId="0" fontId="5" fillId="7" borderId="68" xfId="0" applyFont="1" applyFill="1" applyBorder="1" applyAlignment="1">
      <alignment horizontal="center"/>
    </xf>
    <xf numFmtId="0" fontId="5" fillId="0" borderId="69" xfId="0" applyFont="1" applyBorder="1" applyAlignment="1">
      <alignment horizontal="center"/>
    </xf>
    <xf numFmtId="0" fontId="5" fillId="0" borderId="5" xfId="0" applyFont="1" applyBorder="1" applyAlignment="1">
      <alignment horizontal="center"/>
    </xf>
    <xf numFmtId="0" fontId="5" fillId="0" borderId="39" xfId="0" applyFont="1" applyBorder="1" applyAlignment="1">
      <alignment horizontal="center"/>
    </xf>
    <xf numFmtId="0" fontId="5" fillId="0" borderId="3" xfId="0" applyFont="1" applyBorder="1" applyAlignment="1">
      <alignment horizontal="center"/>
    </xf>
    <xf numFmtId="0" fontId="5" fillId="0" borderId="41" xfId="0" applyFont="1" applyBorder="1" applyAlignment="1">
      <alignment horizontal="center"/>
    </xf>
    <xf numFmtId="0" fontId="5" fillId="7" borderId="68" xfId="0" applyFont="1" applyFill="1" applyBorder="1" applyAlignment="1">
      <alignment horizontal="left" vertical="center" wrapText="1"/>
    </xf>
    <xf numFmtId="0" fontId="5" fillId="0" borderId="69" xfId="0" applyFont="1" applyBorder="1" applyAlignment="1">
      <alignment horizontal="left" vertical="center" wrapText="1"/>
    </xf>
    <xf numFmtId="0" fontId="5" fillId="7" borderId="70" xfId="0" applyFont="1" applyFill="1" applyBorder="1" applyAlignment="1">
      <alignment horizontal="center"/>
    </xf>
    <xf numFmtId="0" fontId="5" fillId="0" borderId="71" xfId="0" applyFont="1" applyBorder="1" applyAlignment="1">
      <alignment horizontal="center"/>
    </xf>
    <xf numFmtId="0" fontId="5" fillId="0" borderId="72" xfId="0" applyFont="1" applyBorder="1" applyAlignment="1">
      <alignment horizontal="center"/>
    </xf>
    <xf numFmtId="0" fontId="5" fillId="0" borderId="73" xfId="0" applyFont="1" applyBorder="1" applyAlignment="1">
      <alignment horizontal="center"/>
    </xf>
    <xf numFmtId="0" fontId="5" fillId="0" borderId="74" xfId="0" applyFont="1" applyBorder="1" applyAlignment="1">
      <alignment horizontal="center"/>
    </xf>
    <xf numFmtId="0" fontId="5" fillId="0" borderId="45" xfId="0" applyFont="1" applyBorder="1" applyAlignment="1">
      <alignment horizontal="center"/>
    </xf>
    <xf numFmtId="0" fontId="5" fillId="0" borderId="39" xfId="0" applyFont="1" applyBorder="1" applyAlignment="1">
      <alignment horizontal="center" vertical="center"/>
    </xf>
    <xf numFmtId="0" fontId="5" fillId="3" borderId="6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center"/>
      <protection locked="0"/>
    </xf>
    <xf numFmtId="0" fontId="5" fillId="3" borderId="41" xfId="0" applyFont="1" applyFill="1" applyBorder="1" applyAlignment="1" applyProtection="1">
      <alignment horizontal="center"/>
      <protection locked="0"/>
    </xf>
    <xf numFmtId="0" fontId="33" fillId="3" borderId="3" xfId="0" applyFont="1" applyFill="1" applyBorder="1" applyAlignment="1" applyProtection="1">
      <alignment horizontal="center" vertical="center" wrapText="1"/>
      <protection locked="0"/>
    </xf>
    <xf numFmtId="0" fontId="8" fillId="0" borderId="6" xfId="0" applyFont="1" applyBorder="1" applyAlignment="1" applyProtection="1">
      <alignment vertical="center" wrapText="1"/>
      <protection locked="0"/>
    </xf>
    <xf numFmtId="0" fontId="0" fillId="0" borderId="12" xfId="0" applyBorder="1" applyAlignment="1" applyProtection="1">
      <alignment horizontal="left" vertical="center" wrapText="1"/>
      <protection locked="0"/>
    </xf>
    <xf numFmtId="0" fontId="0" fillId="0" borderId="12" xfId="0" applyBorder="1" applyAlignment="1" applyProtection="1">
      <alignment horizontal="center" vertical="center" wrapText="1"/>
      <protection locked="0"/>
    </xf>
    <xf numFmtId="0" fontId="52" fillId="0" borderId="3" xfId="0" applyFont="1" applyBorder="1" applyAlignment="1">
      <alignment vertical="center"/>
    </xf>
    <xf numFmtId="0" fontId="4" fillId="0" borderId="3" xfId="0" applyFont="1" applyBorder="1" applyAlignment="1">
      <alignment horizontal="center" vertical="center"/>
    </xf>
    <xf numFmtId="0" fontId="52" fillId="0" borderId="3" xfId="0" applyFont="1" applyBorder="1" applyAlignment="1">
      <alignment horizontal="justify" vertical="center"/>
    </xf>
    <xf numFmtId="0" fontId="4" fillId="0" borderId="3" xfId="0" applyFont="1" applyBorder="1" applyAlignment="1">
      <alignment horizontal="justify" vertical="center"/>
    </xf>
    <xf numFmtId="0" fontId="52" fillId="0" borderId="3" xfId="0" applyFont="1" applyBorder="1" applyAlignment="1">
      <alignment vertical="center" wrapText="1"/>
    </xf>
    <xf numFmtId="0" fontId="52" fillId="0" borderId="3" xfId="0" applyFont="1" applyBorder="1" applyAlignment="1">
      <alignment horizontal="center" vertical="center"/>
    </xf>
    <xf numFmtId="0" fontId="9" fillId="3" borderId="0" xfId="0" applyFont="1" applyFill="1" applyAlignment="1">
      <alignment horizontal="center" vertical="center"/>
    </xf>
    <xf numFmtId="0" fontId="40" fillId="5" borderId="0" xfId="0" applyFont="1" applyFill="1" applyAlignment="1">
      <alignment horizontal="left" vertical="center" wrapText="1"/>
    </xf>
    <xf numFmtId="0" fontId="40" fillId="5" borderId="0" xfId="0" applyFont="1" applyFill="1" applyAlignment="1">
      <alignment horizontal="center" vertical="center" wrapText="1"/>
    </xf>
    <xf numFmtId="0" fontId="5" fillId="0" borderId="0" xfId="0" applyFont="1" applyAlignment="1">
      <alignment horizontal="center" vertical="center"/>
    </xf>
    <xf numFmtId="0" fontId="6" fillId="0" borderId="0" xfId="0" applyFont="1"/>
    <xf numFmtId="0" fontId="38" fillId="0" borderId="0" xfId="0" applyFont="1" applyAlignment="1">
      <alignment horizontal="center" vertical="center"/>
    </xf>
    <xf numFmtId="0" fontId="5" fillId="3" borderId="0" xfId="0" applyFont="1" applyFill="1" applyAlignment="1" applyProtection="1">
      <alignment horizontal="center"/>
      <protection locked="0"/>
    </xf>
    <xf numFmtId="0" fontId="12" fillId="5" borderId="0" xfId="0" applyFont="1" applyFill="1" applyAlignment="1">
      <alignment horizontal="center" vertical="top" wrapText="1"/>
    </xf>
    <xf numFmtId="0" fontId="43" fillId="5" borderId="0" xfId="0" applyFont="1" applyFill="1" applyAlignment="1">
      <alignment horizontal="center" vertical="center" wrapText="1"/>
    </xf>
    <xf numFmtId="0" fontId="10" fillId="4" borderId="3" xfId="0" applyFont="1" applyFill="1" applyBorder="1" applyAlignment="1">
      <alignment horizontal="center" vertical="center"/>
    </xf>
    <xf numFmtId="0" fontId="5" fillId="0" borderId="0" xfId="0" applyFont="1" applyAlignment="1">
      <alignment horizontal="center"/>
    </xf>
    <xf numFmtId="0" fontId="10" fillId="0" borderId="0" xfId="0" applyFont="1" applyAlignment="1">
      <alignment horizontal="right"/>
    </xf>
    <xf numFmtId="0" fontId="4" fillId="0" borderId="0" xfId="0" applyFont="1" applyAlignment="1">
      <alignment horizontal="right"/>
    </xf>
    <xf numFmtId="0" fontId="49"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0" borderId="4" xfId="0" applyFont="1" applyBorder="1" applyAlignment="1">
      <alignment horizontal="center" vertical="center"/>
    </xf>
    <xf numFmtId="0" fontId="18" fillId="0" borderId="5" xfId="0" applyFont="1" applyBorder="1" applyAlignment="1">
      <alignment vertical="center"/>
    </xf>
    <xf numFmtId="0" fontId="18" fillId="0" borderId="6" xfId="0" applyFont="1" applyBorder="1" applyAlignment="1">
      <alignment vertical="center"/>
    </xf>
    <xf numFmtId="0" fontId="9" fillId="3" borderId="1" xfId="0" applyFont="1" applyFill="1" applyBorder="1" applyAlignment="1" applyProtection="1">
      <alignment horizontal="center"/>
      <protection locked="0"/>
    </xf>
    <xf numFmtId="0" fontId="4" fillId="0" borderId="0" xfId="0" applyFont="1" applyAlignment="1">
      <alignment horizontal="center"/>
    </xf>
    <xf numFmtId="0" fontId="4" fillId="0" borderId="109" xfId="0" applyFont="1" applyBorder="1" applyAlignment="1">
      <alignment horizontal="center"/>
    </xf>
    <xf numFmtId="0" fontId="5" fillId="0" borderId="0" xfId="0" applyFont="1" applyAlignment="1">
      <alignment horizontal="right"/>
    </xf>
    <xf numFmtId="0" fontId="41" fillId="5" borderId="0" xfId="0" applyFont="1" applyFill="1" applyAlignment="1">
      <alignment horizontal="center" vertical="center" wrapText="1"/>
    </xf>
    <xf numFmtId="0" fontId="50" fillId="5" borderId="0" xfId="0" applyFont="1" applyFill="1" applyAlignment="1">
      <alignment horizontal="center" vertical="center" wrapText="1"/>
    </xf>
    <xf numFmtId="0" fontId="15" fillId="0" borderId="4" xfId="0" applyFont="1" applyBorder="1" applyAlignment="1">
      <alignment horizontal="center"/>
    </xf>
    <xf numFmtId="0" fontId="18" fillId="0" borderId="5" xfId="0" applyFont="1" applyBorder="1"/>
    <xf numFmtId="0" fontId="18" fillId="0" borderId="6" xfId="0" applyFont="1" applyBorder="1"/>
    <xf numFmtId="0" fontId="9" fillId="0" borderId="0" xfId="0" applyFont="1" applyAlignment="1">
      <alignment horizontal="left" vertical="center" wrapText="1"/>
    </xf>
    <xf numFmtId="0" fontId="8" fillId="0" borderId="0" xfId="0" applyFont="1"/>
    <xf numFmtId="0" fontId="15" fillId="5" borderId="0" xfId="0" applyFont="1" applyFill="1" applyAlignment="1">
      <alignment horizontal="center" vertical="center" wrapText="1"/>
    </xf>
    <xf numFmtId="0" fontId="8" fillId="0" borderId="0" xfId="0" applyFont="1" applyAlignment="1">
      <alignment horizontal="center"/>
    </xf>
    <xf numFmtId="0" fontId="8" fillId="11" borderId="0" xfId="0" applyFont="1" applyFill="1" applyAlignment="1">
      <alignment horizontal="left" vertical="center" wrapText="1"/>
    </xf>
    <xf numFmtId="0" fontId="8" fillId="11" borderId="0" xfId="0" applyFont="1" applyFill="1" applyAlignment="1">
      <alignment horizontal="left"/>
    </xf>
    <xf numFmtId="0" fontId="15" fillId="0" borderId="0" xfId="0" applyFont="1" applyAlignment="1">
      <alignment horizontal="center"/>
    </xf>
    <xf numFmtId="0" fontId="47" fillId="10" borderId="73" xfId="1" applyFont="1" applyFill="1" applyBorder="1" applyAlignment="1">
      <alignment horizontal="right" vertical="center" readingOrder="1"/>
    </xf>
    <xf numFmtId="0" fontId="47" fillId="10" borderId="74" xfId="1" applyFont="1" applyFill="1" applyBorder="1" applyAlignment="1">
      <alignment horizontal="right" vertical="center" readingOrder="1"/>
    </xf>
    <xf numFmtId="0" fontId="9" fillId="11" borderId="0" xfId="0" applyFont="1" applyFill="1" applyAlignment="1">
      <alignment horizontal="center" vertical="center" wrapText="1"/>
    </xf>
    <xf numFmtId="0" fontId="6" fillId="11" borderId="0" xfId="0" applyFont="1" applyFill="1" applyAlignment="1">
      <alignment horizontal="center" vertical="center" wrapText="1"/>
    </xf>
    <xf numFmtId="0" fontId="8" fillId="11" borderId="0" xfId="0" applyFont="1" applyFill="1" applyAlignment="1">
      <alignment horizontal="center" vertical="center" wrapText="1"/>
    </xf>
    <xf numFmtId="0" fontId="43" fillId="11" borderId="0" xfId="3" applyFont="1" applyFill="1" applyAlignment="1">
      <alignment horizontal="center" vertical="center"/>
    </xf>
    <xf numFmtId="0" fontId="49" fillId="11" borderId="0" xfId="3" applyFont="1" applyFill="1" applyAlignment="1">
      <alignment horizontal="center" vertical="center"/>
    </xf>
    <xf numFmtId="0" fontId="20" fillId="4" borderId="36" xfId="0" applyFont="1" applyFill="1" applyBorder="1" applyAlignment="1">
      <alignment horizontal="center" vertical="center"/>
    </xf>
    <xf numFmtId="0" fontId="20" fillId="4" borderId="75" xfId="0" applyFont="1" applyFill="1" applyBorder="1" applyAlignment="1">
      <alignment horizontal="center" vertical="center"/>
    </xf>
    <xf numFmtId="0" fontId="20" fillId="4" borderId="29" xfId="0" applyFont="1" applyFill="1" applyBorder="1" applyAlignment="1">
      <alignment horizontal="center" vertical="center"/>
    </xf>
    <xf numFmtId="0" fontId="20" fillId="4" borderId="38" xfId="0" applyFont="1" applyFill="1" applyBorder="1" applyAlignment="1">
      <alignment horizontal="center" vertical="center"/>
    </xf>
    <xf numFmtId="0" fontId="9" fillId="0" borderId="0" xfId="0" applyFont="1" applyAlignment="1">
      <alignment horizontal="center"/>
    </xf>
    <xf numFmtId="0" fontId="10" fillId="0" borderId="0" xfId="0" applyFont="1" applyAlignment="1">
      <alignment horizontal="center" vertical="center"/>
    </xf>
    <xf numFmtId="0" fontId="6" fillId="7" borderId="4"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0" xfId="0" applyFont="1" applyAlignment="1">
      <alignment horizontal="left"/>
    </xf>
    <xf numFmtId="0" fontId="5" fillId="7" borderId="4" xfId="0" applyFont="1" applyFill="1" applyBorder="1" applyAlignment="1">
      <alignment horizontal="left" vertical="center" wrapText="1"/>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15" fillId="7" borderId="4"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6" xfId="0" applyFont="1" applyFill="1" applyBorder="1" applyAlignment="1">
      <alignment horizontal="center" vertical="center"/>
    </xf>
    <xf numFmtId="0" fontId="30" fillId="0" borderId="0" xfId="0" applyFont="1" applyAlignment="1">
      <alignment horizontal="center"/>
    </xf>
    <xf numFmtId="0" fontId="6" fillId="7" borderId="5" xfId="0" applyFont="1" applyFill="1" applyBorder="1" applyAlignment="1">
      <alignment horizontal="left" vertical="center" wrapText="1"/>
    </xf>
    <xf numFmtId="0" fontId="6" fillId="7" borderId="76" xfId="0" applyFont="1" applyFill="1" applyBorder="1" applyAlignment="1">
      <alignment horizontal="left" vertical="center" wrapText="1"/>
    </xf>
    <xf numFmtId="0" fontId="6" fillId="7" borderId="77" xfId="0" applyFont="1" applyFill="1" applyBorder="1" applyAlignment="1">
      <alignment horizontal="left" vertical="center" wrapText="1"/>
    </xf>
    <xf numFmtId="0" fontId="6" fillId="7" borderId="78" xfId="0" applyFont="1" applyFill="1" applyBorder="1" applyAlignment="1">
      <alignment horizontal="left" vertical="center" wrapText="1"/>
    </xf>
    <xf numFmtId="0" fontId="6" fillId="7" borderId="14" xfId="0" applyFont="1" applyFill="1" applyBorder="1" applyAlignment="1">
      <alignment horizontal="left" vertical="center" wrapText="1"/>
    </xf>
    <xf numFmtId="0" fontId="10" fillId="13" borderId="48" xfId="0" applyFont="1" applyFill="1" applyBorder="1" applyAlignment="1">
      <alignment horizontal="center" vertical="center" wrapText="1"/>
    </xf>
    <xf numFmtId="0" fontId="10" fillId="13" borderId="11" xfId="0" applyFont="1" applyFill="1" applyBorder="1" applyAlignment="1">
      <alignment horizontal="center" vertical="center" wrapText="1"/>
    </xf>
    <xf numFmtId="0" fontId="10" fillId="13" borderId="12" xfId="0" applyFont="1" applyFill="1" applyBorder="1" applyAlignment="1">
      <alignment horizontal="center" vertical="center" wrapText="1"/>
    </xf>
    <xf numFmtId="0" fontId="10" fillId="3" borderId="48" xfId="4" applyNumberFormat="1" applyFont="1" applyFill="1" applyBorder="1" applyAlignment="1" applyProtection="1">
      <alignment horizontal="center" vertical="center"/>
    </xf>
    <xf numFmtId="0" fontId="10" fillId="3" borderId="11" xfId="4" applyNumberFormat="1" applyFont="1" applyFill="1" applyBorder="1" applyAlignment="1" applyProtection="1">
      <alignment horizontal="center" vertical="center"/>
    </xf>
    <xf numFmtId="0" fontId="10" fillId="3" borderId="12" xfId="4" applyNumberFormat="1" applyFont="1" applyFill="1" applyBorder="1" applyAlignment="1" applyProtection="1">
      <alignment horizontal="center" vertical="center"/>
    </xf>
    <xf numFmtId="0" fontId="10" fillId="13" borderId="3" xfId="0" applyFont="1" applyFill="1" applyBorder="1" applyAlignment="1">
      <alignment horizontal="center" vertical="center" wrapText="1"/>
    </xf>
    <xf numFmtId="0" fontId="10" fillId="13" borderId="48" xfId="0" applyFont="1" applyFill="1" applyBorder="1" applyAlignment="1">
      <alignment horizontal="center" vertical="center"/>
    </xf>
    <xf numFmtId="0" fontId="10" fillId="13" borderId="11" xfId="0" applyFont="1" applyFill="1" applyBorder="1" applyAlignment="1">
      <alignment horizontal="center" vertical="center"/>
    </xf>
    <xf numFmtId="0" fontId="32" fillId="0" borderId="0" xfId="0" applyFont="1" applyAlignment="1">
      <alignment horizontal="center"/>
    </xf>
    <xf numFmtId="0" fontId="32" fillId="0" borderId="0" xfId="0" applyFont="1" applyAlignment="1">
      <alignment horizontal="right"/>
    </xf>
    <xf numFmtId="0" fontId="13" fillId="7" borderId="4" xfId="0" applyFont="1" applyFill="1" applyBorder="1" applyAlignment="1">
      <alignment horizontal="left" vertical="center" wrapText="1"/>
    </xf>
    <xf numFmtId="0" fontId="13" fillId="7" borderId="5"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5" fillId="0" borderId="79" xfId="0" applyFont="1" applyBorder="1" applyAlignment="1" applyProtection="1">
      <alignment horizontal="center" vertical="center"/>
      <protection locked="0"/>
    </xf>
    <xf numFmtId="0" fontId="5" fillId="0" borderId="80" xfId="0" applyFont="1" applyBorder="1" applyAlignment="1" applyProtection="1">
      <alignment horizontal="center" vertical="center"/>
      <protection locked="0"/>
    </xf>
    <xf numFmtId="0" fontId="5" fillId="0" borderId="81" xfId="0" applyFont="1" applyBorder="1" applyAlignment="1" applyProtection="1">
      <alignment horizontal="center" vertical="center"/>
      <protection locked="0"/>
    </xf>
    <xf numFmtId="0" fontId="5" fillId="0" borderId="82" xfId="0"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0" borderId="84" xfId="0" applyFont="1" applyBorder="1" applyAlignment="1" applyProtection="1">
      <alignment horizontal="center" vertical="center"/>
      <protection locked="0"/>
    </xf>
    <xf numFmtId="0" fontId="5" fillId="7" borderId="85" xfId="0" applyFont="1" applyFill="1" applyBorder="1" applyAlignment="1">
      <alignment horizontal="center" vertical="center"/>
    </xf>
    <xf numFmtId="0" fontId="5" fillId="7" borderId="68" xfId="0" applyFont="1" applyFill="1" applyBorder="1" applyAlignment="1">
      <alignment horizontal="center" vertical="center"/>
    </xf>
    <xf numFmtId="0" fontId="26" fillId="7" borderId="86"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26" fillId="7" borderId="87"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42"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6" fillId="7" borderId="88" xfId="0" applyFont="1" applyFill="1" applyBorder="1" applyAlignment="1">
      <alignment horizontal="center" vertical="center" wrapText="1"/>
    </xf>
    <xf numFmtId="0" fontId="26" fillId="7" borderId="89" xfId="0" applyFont="1" applyFill="1" applyBorder="1" applyAlignment="1">
      <alignment horizontal="center" vertical="center" wrapText="1"/>
    </xf>
    <xf numFmtId="0" fontId="3" fillId="0" borderId="0" xfId="0" applyFont="1" applyAlignment="1">
      <alignment horizontal="center"/>
    </xf>
    <xf numFmtId="0" fontId="1" fillId="3" borderId="8" xfId="0" applyFont="1" applyFill="1" applyBorder="1" applyAlignment="1" applyProtection="1">
      <alignment horizontal="center"/>
      <protection locked="0"/>
    </xf>
    <xf numFmtId="0" fontId="10" fillId="0" borderId="0" xfId="0" applyFont="1" applyAlignment="1">
      <alignment horizontal="center"/>
    </xf>
    <xf numFmtId="0" fontId="5" fillId="3" borderId="7" xfId="0" applyFont="1" applyFill="1" applyBorder="1" applyAlignment="1" applyProtection="1">
      <alignment horizontal="center"/>
      <protection locked="0"/>
    </xf>
    <xf numFmtId="0" fontId="6" fillId="0" borderId="0" xfId="0" applyFont="1" applyAlignment="1">
      <alignment horizontal="center"/>
    </xf>
    <xf numFmtId="0" fontId="5" fillId="0" borderId="7" xfId="0" applyFont="1" applyBorder="1" applyAlignment="1">
      <alignment horizontal="center"/>
    </xf>
    <xf numFmtId="0" fontId="5" fillId="3" borderId="0" xfId="0" applyFont="1" applyFill="1" applyAlignment="1" applyProtection="1">
      <alignment horizontal="center" vertical="center"/>
      <protection locked="0"/>
    </xf>
  </cellXfs>
  <cellStyles count="5">
    <cellStyle name="Normal" xfId="0" builtinId="0"/>
    <cellStyle name="Normal 2" xfId="1" xr:uid="{00000000-0005-0000-0000-000001000000}"/>
    <cellStyle name="Normal 3" xfId="2" xr:uid="{00000000-0005-0000-0000-000002000000}"/>
    <cellStyle name="Normal_RESOLUTION TUAs 2010 x mes" xfId="3" xr:uid="{00000000-0005-0000-0000-000003000000}"/>
    <cellStyle name="Porcentaje" xfId="4" builtinId="5"/>
  </cellStyles>
  <dxfs count="26">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112059</xdr:colOff>
      <xdr:row>13</xdr:row>
      <xdr:rowOff>85725</xdr:rowOff>
    </xdr:from>
    <xdr:to>
      <xdr:col>14</xdr:col>
      <xdr:colOff>409576</xdr:colOff>
      <xdr:row>34</xdr:row>
      <xdr:rowOff>122464</xdr:rowOff>
    </xdr:to>
    <xdr:sp macro="" textlink="">
      <xdr:nvSpPr>
        <xdr:cNvPr id="14" name="13 Forma libre">
          <a:extLst>
            <a:ext uri="{FF2B5EF4-FFF2-40B4-BE49-F238E27FC236}">
              <a16:creationId xmlns:a16="http://schemas.microsoft.com/office/drawing/2014/main" id="{182A84E2-BC7A-0610-B0EF-456E5762FDBA}"/>
            </a:ext>
          </a:extLst>
        </xdr:cNvPr>
        <xdr:cNvSpPr/>
      </xdr:nvSpPr>
      <xdr:spPr>
        <a:xfrm>
          <a:off x="6922434" y="2505075"/>
          <a:ext cx="5926792" cy="4027714"/>
        </a:xfrm>
        <a:custGeom>
          <a:avLst/>
          <a:gdLst>
            <a:gd name="connsiteX0" fmla="*/ 544285 w 544285"/>
            <a:gd name="connsiteY0" fmla="*/ 0 h 3918857"/>
            <a:gd name="connsiteX1" fmla="*/ 544285 w 544285"/>
            <a:gd name="connsiteY1" fmla="*/ 3918857 h 3918857"/>
            <a:gd name="connsiteX2" fmla="*/ 0 w 544285"/>
            <a:gd name="connsiteY2" fmla="*/ 3918857 h 3918857"/>
          </a:gdLst>
          <a:ahLst/>
          <a:cxnLst>
            <a:cxn ang="0">
              <a:pos x="connsiteX0" y="connsiteY0"/>
            </a:cxn>
            <a:cxn ang="0">
              <a:pos x="connsiteX1" y="connsiteY1"/>
            </a:cxn>
            <a:cxn ang="0">
              <a:pos x="connsiteX2" y="connsiteY2"/>
            </a:cxn>
          </a:cxnLst>
          <a:rect l="l" t="t" r="r" b="b"/>
          <a:pathLst>
            <a:path w="544285" h="3918857">
              <a:moveTo>
                <a:pt x="544285" y="0"/>
              </a:moveTo>
              <a:lnTo>
                <a:pt x="544285" y="3918857"/>
              </a:lnTo>
              <a:lnTo>
                <a:pt x="0" y="3918857"/>
              </a:lnTo>
            </a:path>
          </a:pathLst>
        </a:custGeom>
        <a:noFill/>
        <a:ln>
          <a:headEnd type="oval"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8</xdr:col>
      <xdr:colOff>371475</xdr:colOff>
      <xdr:row>7</xdr:row>
      <xdr:rowOff>19050</xdr:rowOff>
    </xdr:from>
    <xdr:to>
      <xdr:col>8</xdr:col>
      <xdr:colOff>876300</xdr:colOff>
      <xdr:row>9</xdr:row>
      <xdr:rowOff>104775</xdr:rowOff>
    </xdr:to>
    <xdr:sp macro="" textlink="">
      <xdr:nvSpPr>
        <xdr:cNvPr id="2" name="1 Flecha abajo">
          <a:extLst>
            <a:ext uri="{FF2B5EF4-FFF2-40B4-BE49-F238E27FC236}">
              <a16:creationId xmlns:a16="http://schemas.microsoft.com/office/drawing/2014/main" id="{BCD84ABA-A3C2-096E-8342-F826457F98BD}"/>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editAs="oneCell">
    <xdr:from>
      <xdr:col>0</xdr:col>
      <xdr:colOff>19050</xdr:colOff>
      <xdr:row>0</xdr:row>
      <xdr:rowOff>19050</xdr:rowOff>
    </xdr:from>
    <xdr:to>
      <xdr:col>2</xdr:col>
      <xdr:colOff>609600</xdr:colOff>
      <xdr:row>7</xdr:row>
      <xdr:rowOff>133350</xdr:rowOff>
    </xdr:to>
    <xdr:pic>
      <xdr:nvPicPr>
        <xdr:cNvPr id="1861" name="Imagen 2">
          <a:extLst>
            <a:ext uri="{FF2B5EF4-FFF2-40B4-BE49-F238E27FC236}">
              <a16:creationId xmlns:a16="http://schemas.microsoft.com/office/drawing/2014/main" id="{31465453-A153-679B-C39E-913CE2DBB4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61</xdr:row>
      <xdr:rowOff>85725</xdr:rowOff>
    </xdr:from>
    <xdr:to>
      <xdr:col>10</xdr:col>
      <xdr:colOff>523875</xdr:colOff>
      <xdr:row>63</xdr:row>
      <xdr:rowOff>171450</xdr:rowOff>
    </xdr:to>
    <xdr:sp macro="" textlink="">
      <xdr:nvSpPr>
        <xdr:cNvPr id="2" name="1 Flecha abajo">
          <a:extLst>
            <a:ext uri="{FF2B5EF4-FFF2-40B4-BE49-F238E27FC236}">
              <a16:creationId xmlns:a16="http://schemas.microsoft.com/office/drawing/2014/main" id="{A1BE48ED-DE89-C5E4-0FCE-D2EB8032A036}"/>
            </a:ext>
          </a:extLst>
        </xdr:cNvPr>
        <xdr:cNvSpPr/>
      </xdr:nvSpPr>
      <xdr:spPr>
        <a:xfrm rot="2582185">
          <a:off x="99060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371475</xdr:colOff>
      <xdr:row>29</xdr:row>
      <xdr:rowOff>19050</xdr:rowOff>
    </xdr:from>
    <xdr:to>
      <xdr:col>11</xdr:col>
      <xdr:colOff>876300</xdr:colOff>
      <xdr:row>31</xdr:row>
      <xdr:rowOff>104775</xdr:rowOff>
    </xdr:to>
    <xdr:sp macro="" textlink="">
      <xdr:nvSpPr>
        <xdr:cNvPr id="2" name="1 Flecha abajo">
          <a:extLst>
            <a:ext uri="{FF2B5EF4-FFF2-40B4-BE49-F238E27FC236}">
              <a16:creationId xmlns:a16="http://schemas.microsoft.com/office/drawing/2014/main" id="{1C1E2106-31A8-9E05-E2C2-7C2822325601}"/>
            </a:ext>
          </a:extLst>
        </xdr:cNvPr>
        <xdr:cNvSpPr/>
      </xdr:nvSpPr>
      <xdr:spPr>
        <a:xfrm>
          <a:off x="7762875" y="1323975"/>
          <a:ext cx="504825" cy="447675"/>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19050</xdr:colOff>
      <xdr:row>59</xdr:row>
      <xdr:rowOff>85725</xdr:rowOff>
    </xdr:from>
    <xdr:to>
      <xdr:col>18</xdr:col>
      <xdr:colOff>523875</xdr:colOff>
      <xdr:row>61</xdr:row>
      <xdr:rowOff>171450</xdr:rowOff>
    </xdr:to>
    <xdr:sp macro="" textlink="">
      <xdr:nvSpPr>
        <xdr:cNvPr id="2" name="1 Flecha abajo">
          <a:extLst>
            <a:ext uri="{FF2B5EF4-FFF2-40B4-BE49-F238E27FC236}">
              <a16:creationId xmlns:a16="http://schemas.microsoft.com/office/drawing/2014/main" id="{E3EEB83B-7A0A-68E3-775D-F9A13E62920F}"/>
            </a:ext>
          </a:extLst>
        </xdr:cNvPr>
        <xdr:cNvSpPr/>
      </xdr:nvSpPr>
      <xdr:spPr>
        <a:xfrm rot="2582185">
          <a:off x="10248900" y="10915650"/>
          <a:ext cx="504825" cy="4953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76200</xdr:colOff>
      <xdr:row>22</xdr:row>
      <xdr:rowOff>57150</xdr:rowOff>
    </xdr:from>
    <xdr:to>
      <xdr:col>18</xdr:col>
      <xdr:colOff>28575</xdr:colOff>
      <xdr:row>25</xdr:row>
      <xdr:rowOff>104775</xdr:rowOff>
    </xdr:to>
    <xdr:sp macro="" textlink="">
      <xdr:nvSpPr>
        <xdr:cNvPr id="6" name="2 Flecha arriba">
          <a:extLst>
            <a:ext uri="{FF2B5EF4-FFF2-40B4-BE49-F238E27FC236}">
              <a16:creationId xmlns:a16="http://schemas.microsoft.com/office/drawing/2014/main" id="{B05EEF90-36E1-C9F3-6827-19980E8EDC09}"/>
            </a:ext>
          </a:extLst>
        </xdr:cNvPr>
        <xdr:cNvSpPr/>
      </xdr:nvSpPr>
      <xdr:spPr>
        <a:xfrm>
          <a:off x="9229725" y="4343400"/>
          <a:ext cx="971550" cy="742950"/>
        </a:xfrm>
        <a:prstGeom prst="upArrow">
          <a:avLst>
            <a:gd name="adj1" fmla="val 92944"/>
            <a:gd name="adj2" fmla="val 21569"/>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800">
              <a:solidFill>
                <a:schemeClr val="tx2">
                  <a:lumMod val="75000"/>
                </a:schemeClr>
              </a:solidFill>
            </a:rPr>
            <a:t>Este Total debe coincidir</a:t>
          </a:r>
          <a:r>
            <a:rPr lang="es-MX" sz="800" baseline="0">
              <a:solidFill>
                <a:schemeClr val="tx2">
                  <a:lumMod val="75000"/>
                </a:schemeClr>
              </a:solidFill>
            </a:rPr>
            <a:t> con el inciso a) del punto 1.3.3</a:t>
          </a:r>
          <a:endParaRPr lang="es-MX" sz="800">
            <a:solidFill>
              <a:schemeClr val="tx2">
                <a:lumMod val="75000"/>
              </a:schemeClr>
            </a:solidFill>
          </a:endParaRPr>
        </a:p>
      </xdr:txBody>
    </xdr:sp>
    <xdr:clientData/>
  </xdr:twoCellAnchor>
  <xdr:twoCellAnchor>
    <xdr:from>
      <xdr:col>19</xdr:col>
      <xdr:colOff>142875</xdr:colOff>
      <xdr:row>17</xdr:row>
      <xdr:rowOff>0</xdr:rowOff>
    </xdr:from>
    <xdr:to>
      <xdr:col>19</xdr:col>
      <xdr:colOff>666750</xdr:colOff>
      <xdr:row>18</xdr:row>
      <xdr:rowOff>114300</xdr:rowOff>
    </xdr:to>
    <xdr:sp macro="" textlink="">
      <xdr:nvSpPr>
        <xdr:cNvPr id="3" name="2 Flecha arriba">
          <a:extLst>
            <a:ext uri="{FF2B5EF4-FFF2-40B4-BE49-F238E27FC236}">
              <a16:creationId xmlns:a16="http://schemas.microsoft.com/office/drawing/2014/main" id="{C1331212-4D50-0D18-55F7-DCF7A7057717}"/>
            </a:ext>
          </a:extLst>
        </xdr:cNvPr>
        <xdr:cNvSpPr/>
      </xdr:nvSpPr>
      <xdr:spPr>
        <a:xfrm>
          <a:off x="10544175" y="3228975"/>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17</xdr:col>
      <xdr:colOff>247650</xdr:colOff>
      <xdr:row>9</xdr:row>
      <xdr:rowOff>9525</xdr:rowOff>
    </xdr:from>
    <xdr:to>
      <xdr:col>17</xdr:col>
      <xdr:colOff>752475</xdr:colOff>
      <xdr:row>11</xdr:row>
      <xdr:rowOff>95250</xdr:rowOff>
    </xdr:to>
    <xdr:sp macro="" textlink="">
      <xdr:nvSpPr>
        <xdr:cNvPr id="2" name="1 Flecha abajo">
          <a:extLst>
            <a:ext uri="{FF2B5EF4-FFF2-40B4-BE49-F238E27FC236}">
              <a16:creationId xmlns:a16="http://schemas.microsoft.com/office/drawing/2014/main" id="{C2BDE785-A982-60AA-C605-529AAC5AAB22}"/>
            </a:ext>
          </a:extLst>
        </xdr:cNvPr>
        <xdr:cNvSpPr/>
      </xdr:nvSpPr>
      <xdr:spPr>
        <a:xfrm>
          <a:off x="9401175" y="1524000"/>
          <a:ext cx="504825" cy="342900"/>
        </a:xfrm>
        <a:prstGeom prst="downArrow">
          <a:avLst>
            <a:gd name="adj1" fmla="val 61321"/>
            <a:gd name="adj2" fmla="val 606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23</xdr:col>
      <xdr:colOff>76200</xdr:colOff>
      <xdr:row>16</xdr:row>
      <xdr:rowOff>342901</xdr:rowOff>
    </xdr:from>
    <xdr:to>
      <xdr:col>23</xdr:col>
      <xdr:colOff>600075</xdr:colOff>
      <xdr:row>18</xdr:row>
      <xdr:rowOff>38101</xdr:rowOff>
    </xdr:to>
    <xdr:sp macro="" textlink="">
      <xdr:nvSpPr>
        <xdr:cNvPr id="4" name="3 Flecha arriba">
          <a:extLst>
            <a:ext uri="{FF2B5EF4-FFF2-40B4-BE49-F238E27FC236}">
              <a16:creationId xmlns:a16="http://schemas.microsoft.com/office/drawing/2014/main" id="{41AD128E-C879-ABB0-086F-B79C06D38CF9}"/>
            </a:ext>
          </a:extLst>
        </xdr:cNvPr>
        <xdr:cNvSpPr/>
      </xdr:nvSpPr>
      <xdr:spPr>
        <a:xfrm>
          <a:off x="12449175" y="3200401"/>
          <a:ext cx="523875" cy="2190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21</xdr:col>
      <xdr:colOff>152400</xdr:colOff>
      <xdr:row>17</xdr:row>
      <xdr:rowOff>9524</xdr:rowOff>
    </xdr:from>
    <xdr:to>
      <xdr:col>21</xdr:col>
      <xdr:colOff>676275</xdr:colOff>
      <xdr:row>22</xdr:row>
      <xdr:rowOff>200024</xdr:rowOff>
    </xdr:to>
    <xdr:sp macro="" textlink="">
      <xdr:nvSpPr>
        <xdr:cNvPr id="5" name="4 Flecha arriba">
          <a:extLst>
            <a:ext uri="{FF2B5EF4-FFF2-40B4-BE49-F238E27FC236}">
              <a16:creationId xmlns:a16="http://schemas.microsoft.com/office/drawing/2014/main" id="{21B5016E-A6B7-3BD8-BB7C-0834C0FCB8A3}"/>
            </a:ext>
          </a:extLst>
        </xdr:cNvPr>
        <xdr:cNvSpPr/>
      </xdr:nvSpPr>
      <xdr:spPr>
        <a:xfrm>
          <a:off x="11544300" y="3238499"/>
          <a:ext cx="523875" cy="101917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58615</xdr:colOff>
      <xdr:row>34</xdr:row>
      <xdr:rowOff>102578</xdr:rowOff>
    </xdr:from>
    <xdr:to>
      <xdr:col>2</xdr:col>
      <xdr:colOff>718038</xdr:colOff>
      <xdr:row>36</xdr:row>
      <xdr:rowOff>51291</xdr:rowOff>
    </xdr:to>
    <xdr:sp macro="" textlink="">
      <xdr:nvSpPr>
        <xdr:cNvPr id="3" name="Flecha: hacia arriba 2">
          <a:extLst>
            <a:ext uri="{FF2B5EF4-FFF2-40B4-BE49-F238E27FC236}">
              <a16:creationId xmlns:a16="http://schemas.microsoft.com/office/drawing/2014/main" id="{CC34CB99-6118-A16C-D42A-D76B93DCD45D}"/>
            </a:ext>
          </a:extLst>
        </xdr:cNvPr>
        <xdr:cNvSpPr/>
      </xdr:nvSpPr>
      <xdr:spPr>
        <a:xfrm>
          <a:off x="4029807" y="11554559"/>
          <a:ext cx="659423" cy="271097"/>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6</xdr:col>
      <xdr:colOff>58616</xdr:colOff>
      <xdr:row>8</xdr:row>
      <xdr:rowOff>241788</xdr:rowOff>
    </xdr:from>
    <xdr:to>
      <xdr:col>6</xdr:col>
      <xdr:colOff>505558</xdr:colOff>
      <xdr:row>14</xdr:row>
      <xdr:rowOff>21981</xdr:rowOff>
    </xdr:to>
    <xdr:sp macro="" textlink="">
      <xdr:nvSpPr>
        <xdr:cNvPr id="2" name="Cerrar llave 1">
          <a:extLst>
            <a:ext uri="{FF2B5EF4-FFF2-40B4-BE49-F238E27FC236}">
              <a16:creationId xmlns:a16="http://schemas.microsoft.com/office/drawing/2014/main" id="{44D02F09-B568-150E-9CA6-79F39A9EDAFA}"/>
            </a:ext>
          </a:extLst>
        </xdr:cNvPr>
        <xdr:cNvSpPr/>
      </xdr:nvSpPr>
      <xdr:spPr>
        <a:xfrm>
          <a:off x="8499231" y="1582615"/>
          <a:ext cx="446942" cy="2205404"/>
        </a:xfrm>
        <a:prstGeom prst="rightBrace">
          <a:avLst>
            <a:gd name="adj1" fmla="val 14310"/>
            <a:gd name="adj2" fmla="val 30066"/>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endParaRPr lang="es-MX"/>
        </a:p>
      </xdr:txBody>
    </xdr:sp>
    <xdr:clientData/>
  </xdr:twoCellAnchor>
  <xdr:twoCellAnchor>
    <xdr:from>
      <xdr:col>5</xdr:col>
      <xdr:colOff>252778</xdr:colOff>
      <xdr:row>27</xdr:row>
      <xdr:rowOff>304070</xdr:rowOff>
    </xdr:from>
    <xdr:to>
      <xdr:col>6</xdr:col>
      <xdr:colOff>76934</xdr:colOff>
      <xdr:row>29</xdr:row>
      <xdr:rowOff>128223</xdr:rowOff>
    </xdr:to>
    <xdr:sp macro="" textlink="">
      <xdr:nvSpPr>
        <xdr:cNvPr id="4" name="Flecha: hacia arriba 3">
          <a:extLst>
            <a:ext uri="{FF2B5EF4-FFF2-40B4-BE49-F238E27FC236}">
              <a16:creationId xmlns:a16="http://schemas.microsoft.com/office/drawing/2014/main" id="{864A7731-59E2-59DF-106B-AD3783ACCF39}"/>
            </a:ext>
          </a:extLst>
        </xdr:cNvPr>
        <xdr:cNvSpPr/>
      </xdr:nvSpPr>
      <xdr:spPr>
        <a:xfrm rot="16200000">
          <a:off x="8052288" y="9884021"/>
          <a:ext cx="659423" cy="271098"/>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twoCellAnchor>
    <xdr:from>
      <xdr:col>5</xdr:col>
      <xdr:colOff>252778</xdr:colOff>
      <xdr:row>21</xdr:row>
      <xdr:rowOff>304070</xdr:rowOff>
    </xdr:from>
    <xdr:to>
      <xdr:col>6</xdr:col>
      <xdr:colOff>76934</xdr:colOff>
      <xdr:row>23</xdr:row>
      <xdr:rowOff>128223</xdr:rowOff>
    </xdr:to>
    <xdr:sp macro="" textlink="">
      <xdr:nvSpPr>
        <xdr:cNvPr id="5" name="Flecha: hacia arriba 4">
          <a:extLst>
            <a:ext uri="{FF2B5EF4-FFF2-40B4-BE49-F238E27FC236}">
              <a16:creationId xmlns:a16="http://schemas.microsoft.com/office/drawing/2014/main" id="{7F5C9CF9-BD3A-19EE-2193-0CBB0D2A21D7}"/>
            </a:ext>
          </a:extLst>
        </xdr:cNvPr>
        <xdr:cNvSpPr/>
      </xdr:nvSpPr>
      <xdr:spPr>
        <a:xfrm rot="16200000">
          <a:off x="8053755" y="9819543"/>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447676</xdr:colOff>
      <xdr:row>58</xdr:row>
      <xdr:rowOff>171450</xdr:rowOff>
    </xdr:from>
    <xdr:to>
      <xdr:col>10</xdr:col>
      <xdr:colOff>719507</xdr:colOff>
      <xdr:row>61</xdr:row>
      <xdr:rowOff>224203</xdr:rowOff>
    </xdr:to>
    <xdr:sp macro="" textlink="">
      <xdr:nvSpPr>
        <xdr:cNvPr id="2" name="Flecha: hacia arriba 1">
          <a:extLst>
            <a:ext uri="{FF2B5EF4-FFF2-40B4-BE49-F238E27FC236}">
              <a16:creationId xmlns:a16="http://schemas.microsoft.com/office/drawing/2014/main" id="{D3298FCE-9D31-18BE-7264-DE086F58656B}"/>
            </a:ext>
          </a:extLst>
        </xdr:cNvPr>
        <xdr:cNvSpPr/>
      </xdr:nvSpPr>
      <xdr:spPr>
        <a:xfrm rot="16200000">
          <a:off x="8220078" y="11791948"/>
          <a:ext cx="652828" cy="271831"/>
        </a:xfrm>
        <a:prstGeom prst="upArrow">
          <a:avLst>
            <a:gd name="adj1" fmla="val 63333"/>
            <a:gd name="adj2" fmla="val 537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MX"/>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19050</xdr:rowOff>
    </xdr:from>
    <xdr:to>
      <xdr:col>2</xdr:col>
      <xdr:colOff>19050</xdr:colOff>
      <xdr:row>6</xdr:row>
      <xdr:rowOff>28575</xdr:rowOff>
    </xdr:to>
    <xdr:pic>
      <xdr:nvPicPr>
        <xdr:cNvPr id="2331" name="Imagen 1">
          <a:extLst>
            <a:ext uri="{FF2B5EF4-FFF2-40B4-BE49-F238E27FC236}">
              <a16:creationId xmlns:a16="http://schemas.microsoft.com/office/drawing/2014/main" id="{D823D1BB-E00B-F48E-E622-C03678B259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50" y="19050"/>
          <a:ext cx="199072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P61"/>
  <sheetViews>
    <sheetView tabSelected="1" zoomScale="115" zoomScaleNormal="115" workbookViewId="0">
      <selection activeCell="E4" sqref="E4:G4"/>
    </sheetView>
  </sheetViews>
  <sheetFormatPr baseColWidth="10" defaultRowHeight="12.75"/>
  <cols>
    <col min="2" max="2" width="9.5703125" customWidth="1"/>
    <col min="3" max="3" width="9.28515625" customWidth="1"/>
    <col min="4" max="4" width="17" customWidth="1"/>
    <col min="5" max="5" width="24.140625" customWidth="1"/>
    <col min="6" max="6" width="14.85546875" customWidth="1"/>
    <col min="7" max="7" width="15.85546875" customWidth="1"/>
    <col min="8" max="8" width="8.7109375" customWidth="1"/>
    <col min="9" max="9" width="18.5703125" customWidth="1"/>
  </cols>
  <sheetData>
    <row r="1" spans="1:16" ht="15" customHeight="1">
      <c r="A1" s="16"/>
      <c r="B1" s="16"/>
      <c r="C1" s="16"/>
      <c r="D1" s="13" t="s">
        <v>0</v>
      </c>
      <c r="E1" s="16"/>
      <c r="F1" s="16"/>
      <c r="G1" s="16"/>
      <c r="H1" s="341" t="s">
        <v>341</v>
      </c>
      <c r="I1" s="341"/>
      <c r="J1" s="341"/>
      <c r="K1" s="341"/>
      <c r="L1" s="341"/>
    </row>
    <row r="2" spans="1:16" ht="14.25" customHeight="1">
      <c r="A2" s="16"/>
      <c r="B2" s="16"/>
      <c r="C2" s="16"/>
      <c r="D2" s="16"/>
      <c r="E2" s="16"/>
      <c r="F2" s="16"/>
      <c r="G2" s="16"/>
      <c r="H2" s="341"/>
      <c r="I2" s="341"/>
      <c r="J2" s="341"/>
      <c r="K2" s="341"/>
      <c r="L2" s="341"/>
      <c r="M2" s="147"/>
      <c r="N2" s="147"/>
    </row>
    <row r="3" spans="1:16" ht="15" customHeight="1">
      <c r="A3" s="16"/>
      <c r="B3" s="16"/>
      <c r="C3" s="16"/>
      <c r="D3" s="16" t="s">
        <v>284</v>
      </c>
      <c r="E3" s="16"/>
      <c r="F3" s="44">
        <v>9</v>
      </c>
      <c r="I3" s="348" t="s">
        <v>312</v>
      </c>
    </row>
    <row r="4" spans="1:16" ht="15" customHeight="1">
      <c r="A4" s="16"/>
      <c r="B4" s="16"/>
      <c r="C4" s="16"/>
      <c r="D4" s="16" t="s">
        <v>285</v>
      </c>
      <c r="E4" s="347" t="s">
        <v>499</v>
      </c>
      <c r="F4" s="347"/>
      <c r="G4" s="347"/>
      <c r="I4" s="348"/>
    </row>
    <row r="5" spans="1:16" ht="15" customHeight="1">
      <c r="A5" s="16"/>
      <c r="B5" s="16"/>
      <c r="C5" s="16"/>
      <c r="D5" s="41" t="s">
        <v>286</v>
      </c>
      <c r="E5" s="16"/>
      <c r="F5" s="44" t="s">
        <v>500</v>
      </c>
      <c r="G5" s="143" t="s">
        <v>496</v>
      </c>
      <c r="I5" s="348"/>
    </row>
    <row r="6" spans="1:16" ht="14.25" customHeight="1">
      <c r="A6" s="16"/>
      <c r="B6" s="16"/>
      <c r="C6" s="16"/>
      <c r="E6" s="16"/>
      <c r="F6" s="16"/>
      <c r="G6" s="16"/>
      <c r="I6" s="348"/>
    </row>
    <row r="7" spans="1:16" ht="14.25" customHeight="1">
      <c r="A7" s="16"/>
      <c r="B7" s="16"/>
      <c r="C7" s="16"/>
      <c r="D7" s="41"/>
      <c r="E7" s="16"/>
      <c r="F7" s="16"/>
      <c r="G7" s="16"/>
      <c r="I7" s="348"/>
    </row>
    <row r="8" spans="1:16" ht="14.25" customHeight="1">
      <c r="A8" s="16"/>
      <c r="B8" s="16"/>
      <c r="C8" s="16"/>
      <c r="D8" s="41"/>
      <c r="E8" s="16"/>
      <c r="F8" s="16"/>
      <c r="G8" s="16"/>
      <c r="I8" s="348"/>
    </row>
    <row r="9" spans="1:16" ht="14.25" customHeight="1">
      <c r="A9" s="16"/>
      <c r="B9" s="16"/>
      <c r="C9" s="16"/>
      <c r="D9" s="16"/>
      <c r="E9" s="16"/>
      <c r="F9" s="16"/>
      <c r="G9" s="16"/>
      <c r="I9" s="348"/>
    </row>
    <row r="10" spans="1:16" ht="15" customHeight="1">
      <c r="A10" s="344" t="s">
        <v>22</v>
      </c>
      <c r="B10" s="345"/>
      <c r="C10" s="345"/>
      <c r="D10" s="345"/>
      <c r="E10" s="345"/>
      <c r="F10" s="345"/>
      <c r="G10" s="345"/>
      <c r="I10" s="348"/>
    </row>
    <row r="11" spans="1:16" ht="14.25">
      <c r="A11" s="16"/>
      <c r="B11" s="16"/>
      <c r="C11" s="16"/>
      <c r="D11" s="16"/>
      <c r="E11" s="16"/>
      <c r="F11" s="16"/>
      <c r="G11" s="16"/>
    </row>
    <row r="12" spans="1:16" ht="15" customHeight="1">
      <c r="C12" s="16" t="s">
        <v>23</v>
      </c>
      <c r="D12" s="16"/>
      <c r="E12" s="16"/>
      <c r="F12" s="122">
        <v>1</v>
      </c>
      <c r="G12" s="40" t="s">
        <v>497</v>
      </c>
      <c r="H12" s="346" t="s">
        <v>313</v>
      </c>
      <c r="I12" s="346">
        <f>+F13-F12+1</f>
        <v>102</v>
      </c>
      <c r="J12" s="349" t="s">
        <v>325</v>
      </c>
      <c r="K12" s="349"/>
      <c r="L12" s="349"/>
      <c r="M12" s="349"/>
      <c r="N12" s="349"/>
      <c r="O12" s="349"/>
      <c r="P12" s="349"/>
    </row>
    <row r="13" spans="1:16" ht="15">
      <c r="C13" s="16" t="s">
        <v>57</v>
      </c>
      <c r="D13" s="16"/>
      <c r="E13" s="16"/>
      <c r="F13" s="122">
        <v>102</v>
      </c>
      <c r="G13" s="40" t="s">
        <v>497</v>
      </c>
      <c r="H13" s="346"/>
      <c r="I13" s="346"/>
      <c r="J13" s="349"/>
      <c r="K13" s="349"/>
      <c r="L13" s="349"/>
      <c r="M13" s="349"/>
      <c r="N13" s="349"/>
      <c r="O13" s="349"/>
      <c r="P13" s="349"/>
    </row>
    <row r="14" spans="1:16" ht="15">
      <c r="C14" s="16"/>
      <c r="D14" s="16"/>
      <c r="E14" s="16"/>
      <c r="F14" s="11"/>
      <c r="J14" s="349"/>
      <c r="K14" s="349"/>
      <c r="L14" s="349"/>
      <c r="M14" s="349"/>
      <c r="N14" s="349"/>
      <c r="O14" s="349"/>
      <c r="P14" s="349"/>
    </row>
    <row r="15" spans="1:16" ht="15">
      <c r="C15" s="16" t="s">
        <v>58</v>
      </c>
      <c r="D15" s="16"/>
      <c r="E15" s="16"/>
      <c r="F15" s="11"/>
      <c r="J15" s="144"/>
      <c r="K15" s="144"/>
      <c r="L15" s="144"/>
      <c r="M15" s="144"/>
      <c r="N15" s="144"/>
      <c r="O15" s="144"/>
    </row>
    <row r="16" spans="1:16" ht="15" customHeight="1">
      <c r="C16" s="16" t="s">
        <v>59</v>
      </c>
      <c r="D16" s="16"/>
      <c r="E16" s="16"/>
      <c r="F16" s="44">
        <v>109</v>
      </c>
      <c r="H16" s="123" t="s">
        <v>313</v>
      </c>
      <c r="I16" s="349" t="s">
        <v>336</v>
      </c>
      <c r="J16" s="349"/>
      <c r="K16" s="349"/>
      <c r="L16" s="349"/>
      <c r="M16" s="349"/>
      <c r="N16" s="144"/>
      <c r="O16" s="144"/>
    </row>
    <row r="17" spans="1:15" ht="15" customHeight="1">
      <c r="C17" s="16"/>
      <c r="D17" s="16"/>
      <c r="E17" s="16"/>
      <c r="F17" s="11"/>
      <c r="H17" s="123"/>
      <c r="I17" s="144"/>
      <c r="J17" s="144"/>
      <c r="K17" s="144"/>
      <c r="L17" s="144"/>
      <c r="M17" s="144"/>
      <c r="N17" s="144"/>
      <c r="O17" s="144"/>
    </row>
    <row r="18" spans="1:15" ht="15">
      <c r="A18" s="16"/>
      <c r="B18" s="16"/>
      <c r="C18" s="16"/>
      <c r="D18" s="16"/>
      <c r="E18" s="16"/>
      <c r="F18" s="16"/>
      <c r="G18" s="11"/>
      <c r="I18" s="144"/>
      <c r="J18" s="144"/>
      <c r="K18" s="144"/>
      <c r="L18" s="144"/>
      <c r="M18" s="144"/>
      <c r="N18" s="144"/>
      <c r="O18" s="144"/>
    </row>
    <row r="19" spans="1:15" ht="15">
      <c r="A19" s="71" t="s">
        <v>60</v>
      </c>
      <c r="B19" s="72"/>
      <c r="C19" s="72"/>
      <c r="D19" s="72"/>
      <c r="E19" s="72"/>
      <c r="F19" s="72"/>
      <c r="G19" s="73"/>
    </row>
    <row r="20" spans="1:15" ht="15">
      <c r="A20" s="16"/>
      <c r="B20" s="16"/>
      <c r="C20" s="16"/>
      <c r="D20" s="16"/>
      <c r="E20" s="16"/>
      <c r="F20" s="16"/>
      <c r="G20" s="11"/>
    </row>
    <row r="21" spans="1:15" ht="15">
      <c r="A21" s="13">
        <v>1.1000000000000001</v>
      </c>
      <c r="B21" s="13" t="s">
        <v>61</v>
      </c>
      <c r="C21" s="16"/>
      <c r="D21" s="16"/>
      <c r="E21" s="16"/>
      <c r="F21" s="16"/>
      <c r="G21" s="11"/>
    </row>
    <row r="22" spans="1:15" ht="15">
      <c r="A22" s="16"/>
      <c r="B22" s="16"/>
      <c r="C22" s="16"/>
      <c r="D22" s="16"/>
      <c r="E22" s="16"/>
      <c r="F22" s="16"/>
      <c r="G22" s="11"/>
    </row>
    <row r="23" spans="1:15" ht="15">
      <c r="A23" s="16"/>
      <c r="B23" s="23" t="s">
        <v>62</v>
      </c>
      <c r="C23" s="46" t="s">
        <v>63</v>
      </c>
      <c r="D23" s="46"/>
      <c r="E23" s="46"/>
      <c r="F23" s="125"/>
      <c r="G23" s="56"/>
      <c r="H23" s="55"/>
    </row>
    <row r="24" spans="1:15" ht="15">
      <c r="A24" s="16"/>
      <c r="B24" s="23"/>
      <c r="C24" s="16"/>
      <c r="D24" s="16"/>
      <c r="E24" s="16"/>
      <c r="F24" s="16"/>
      <c r="G24" s="11"/>
    </row>
    <row r="25" spans="1:15" ht="15">
      <c r="A25" s="16"/>
      <c r="B25" s="23" t="s">
        <v>64</v>
      </c>
      <c r="C25" s="46" t="s">
        <v>65</v>
      </c>
      <c r="D25" s="46"/>
      <c r="E25" s="46"/>
      <c r="F25" s="125"/>
      <c r="G25" s="56"/>
    </row>
    <row r="26" spans="1:15" ht="15">
      <c r="A26" s="16"/>
      <c r="B26" s="23"/>
      <c r="C26" s="16"/>
      <c r="D26" s="16"/>
      <c r="E26" s="16"/>
      <c r="F26" s="16"/>
      <c r="G26" s="11"/>
    </row>
    <row r="27" spans="1:15" ht="15">
      <c r="A27" s="16"/>
      <c r="B27" s="23" t="s">
        <v>66</v>
      </c>
      <c r="C27" s="46" t="s">
        <v>67</v>
      </c>
      <c r="D27" s="46"/>
      <c r="E27" s="46"/>
      <c r="F27" s="125"/>
      <c r="G27" s="56"/>
    </row>
    <row r="28" spans="1:15" ht="15">
      <c r="A28" s="16"/>
      <c r="B28" s="16"/>
      <c r="C28" s="16"/>
      <c r="D28" s="16"/>
      <c r="E28" s="16"/>
      <c r="F28" s="16"/>
      <c r="G28" s="11"/>
    </row>
    <row r="29" spans="1:15" ht="15">
      <c r="A29" s="13">
        <v>1.2</v>
      </c>
      <c r="B29" s="13" t="s">
        <v>68</v>
      </c>
      <c r="C29" s="16"/>
      <c r="D29" s="16"/>
      <c r="E29" s="16"/>
      <c r="F29" s="16"/>
      <c r="G29" s="11"/>
    </row>
    <row r="30" spans="1:15" ht="15">
      <c r="A30" s="16"/>
      <c r="B30" s="16"/>
      <c r="C30" s="16"/>
      <c r="D30" s="16"/>
      <c r="E30" s="16"/>
      <c r="F30" s="16"/>
      <c r="G30" s="11"/>
    </row>
    <row r="31" spans="1:15" ht="15">
      <c r="A31" s="16"/>
      <c r="B31" s="23" t="s">
        <v>69</v>
      </c>
      <c r="C31" s="46" t="s">
        <v>70</v>
      </c>
      <c r="D31" s="46"/>
      <c r="E31" s="46"/>
      <c r="F31" s="125"/>
      <c r="G31" s="56">
        <v>102</v>
      </c>
    </row>
    <row r="32" spans="1:15" ht="15">
      <c r="A32" s="16"/>
      <c r="B32" s="23"/>
      <c r="C32" s="16"/>
      <c r="D32" s="16"/>
      <c r="E32" s="16"/>
      <c r="F32" s="16"/>
      <c r="G32" s="11"/>
    </row>
    <row r="33" spans="1:16" ht="15">
      <c r="A33" s="16"/>
      <c r="B33" s="23" t="s">
        <v>71</v>
      </c>
      <c r="C33" s="46" t="s">
        <v>72</v>
      </c>
      <c r="D33" s="46"/>
      <c r="E33" s="46"/>
      <c r="F33" s="125"/>
      <c r="G33" s="56"/>
    </row>
    <row r="34" spans="1:16" ht="14.25">
      <c r="A34" s="16"/>
      <c r="B34" s="16"/>
      <c r="C34" s="16"/>
      <c r="D34" s="16"/>
      <c r="E34" s="16"/>
      <c r="F34" s="16"/>
      <c r="G34" s="18"/>
    </row>
    <row r="35" spans="1:16" ht="18">
      <c r="A35" s="16"/>
      <c r="B35" s="16"/>
      <c r="C35" s="57" t="s">
        <v>73</v>
      </c>
      <c r="D35" s="57"/>
      <c r="E35" s="59"/>
      <c r="F35" s="57"/>
      <c r="G35" s="106">
        <f>SUM(G23:G33)</f>
        <v>102</v>
      </c>
    </row>
    <row r="36" spans="1:16" ht="14.25">
      <c r="A36" s="16"/>
      <c r="B36" s="16"/>
      <c r="C36" s="16"/>
      <c r="D36" s="16"/>
      <c r="E36" s="16"/>
      <c r="F36" s="16"/>
      <c r="G36" s="18"/>
    </row>
    <row r="37" spans="1:16" ht="15">
      <c r="A37" s="13">
        <v>1.3</v>
      </c>
      <c r="B37" s="13" t="s">
        <v>288</v>
      </c>
      <c r="C37" s="16"/>
      <c r="D37" s="16"/>
      <c r="E37" s="16"/>
      <c r="F37" s="16"/>
      <c r="G37" s="18"/>
    </row>
    <row r="38" spans="1:16" ht="15">
      <c r="A38" s="13"/>
      <c r="B38" s="19" t="s">
        <v>75</v>
      </c>
      <c r="C38" s="16"/>
      <c r="D38" s="16"/>
      <c r="E38" s="16"/>
      <c r="F38" s="16"/>
      <c r="G38" s="18"/>
    </row>
    <row r="39" spans="1:16" ht="14.25">
      <c r="A39" s="16"/>
      <c r="B39" s="16"/>
      <c r="C39" s="16" t="s">
        <v>76</v>
      </c>
      <c r="D39" s="16"/>
      <c r="E39" s="16"/>
      <c r="F39" s="16"/>
      <c r="G39" s="18"/>
    </row>
    <row r="40" spans="1:16" ht="14.25" customHeight="1">
      <c r="A40" s="16"/>
      <c r="B40" s="16"/>
      <c r="C40" s="16"/>
      <c r="D40" s="16"/>
      <c r="E40" s="16"/>
      <c r="F40" s="16"/>
      <c r="G40" s="18"/>
      <c r="J40" s="349" t="s">
        <v>326</v>
      </c>
      <c r="K40" s="349"/>
      <c r="L40" s="349"/>
      <c r="M40" s="349"/>
      <c r="N40" s="349"/>
      <c r="O40" s="349"/>
    </row>
    <row r="41" spans="1:16" ht="20.25" customHeight="1">
      <c r="A41" s="16"/>
      <c r="B41" s="23" t="s">
        <v>77</v>
      </c>
      <c r="C41" s="126" t="s">
        <v>78</v>
      </c>
      <c r="D41" s="126"/>
      <c r="E41" s="126"/>
      <c r="F41" s="125"/>
      <c r="G41" s="56">
        <v>100</v>
      </c>
      <c r="H41" s="127" t="str">
        <f>IF(G41=I41,"OK","VERIFICAR")</f>
        <v>OK</v>
      </c>
      <c r="I41" s="124">
        <f>+Hoja3!H57</f>
        <v>100</v>
      </c>
      <c r="J41" s="349"/>
      <c r="K41" s="349"/>
      <c r="L41" s="349"/>
      <c r="M41" s="349"/>
      <c r="N41" s="349"/>
      <c r="O41" s="349"/>
    </row>
    <row r="42" spans="1:16" ht="15" customHeight="1">
      <c r="A42" s="16"/>
      <c r="B42" s="23"/>
      <c r="C42" s="20"/>
      <c r="D42" s="20"/>
      <c r="E42" s="20"/>
      <c r="F42" s="16"/>
      <c r="G42" s="11"/>
      <c r="H42" s="123"/>
      <c r="I42" s="123"/>
    </row>
    <row r="43" spans="1:16" ht="18">
      <c r="A43" s="16"/>
      <c r="B43" s="23" t="s">
        <v>119</v>
      </c>
      <c r="C43" s="126" t="s">
        <v>120</v>
      </c>
      <c r="D43" s="126"/>
      <c r="E43" s="126"/>
      <c r="F43" s="125"/>
      <c r="G43" s="56"/>
      <c r="H43" s="127" t="str">
        <f>IF(G43=I43,"OK","VERIFICAR")</f>
        <v>OK</v>
      </c>
      <c r="I43" s="124">
        <f>+Hoja3!I57</f>
        <v>0</v>
      </c>
      <c r="J43" s="349" t="s">
        <v>326</v>
      </c>
      <c r="K43" s="349"/>
      <c r="L43" s="349"/>
      <c r="M43" s="349"/>
      <c r="N43" s="349"/>
      <c r="O43" s="349"/>
    </row>
    <row r="44" spans="1:16" ht="15">
      <c r="A44" s="16"/>
      <c r="B44" s="23"/>
      <c r="C44" s="16"/>
      <c r="D44" s="16"/>
      <c r="E44" s="16"/>
      <c r="F44" s="16"/>
      <c r="G44" s="11"/>
      <c r="J44" s="349"/>
      <c r="K44" s="349"/>
      <c r="L44" s="349"/>
      <c r="M44" s="349"/>
      <c r="N44" s="349"/>
      <c r="O44" s="349"/>
    </row>
    <row r="45" spans="1:16" ht="15">
      <c r="A45" s="16"/>
      <c r="B45" s="23"/>
      <c r="C45" s="16"/>
      <c r="D45" s="16"/>
      <c r="E45" s="16"/>
      <c r="F45" s="16"/>
      <c r="G45" s="11"/>
      <c r="J45" s="146"/>
      <c r="K45" s="146"/>
      <c r="L45" s="146"/>
      <c r="M45" s="146"/>
      <c r="N45" s="146"/>
      <c r="O45" s="146"/>
    </row>
    <row r="46" spans="1:16" ht="20.25" customHeight="1">
      <c r="A46" s="16"/>
      <c r="B46" s="43" t="s">
        <v>121</v>
      </c>
      <c r="C46" s="145" t="s">
        <v>122</v>
      </c>
      <c r="D46" s="145"/>
      <c r="E46" s="145"/>
      <c r="F46" s="116"/>
      <c r="G46" s="59">
        <f>+G48+G52+G50</f>
        <v>111</v>
      </c>
      <c r="H46" s="123"/>
      <c r="I46" s="124">
        <f>+G46</f>
        <v>111</v>
      </c>
      <c r="J46" s="343" t="s">
        <v>338</v>
      </c>
      <c r="K46" s="343"/>
      <c r="L46" s="343"/>
      <c r="M46" s="343"/>
      <c r="N46" s="343"/>
      <c r="O46" s="343"/>
      <c r="P46" s="343"/>
    </row>
    <row r="47" spans="1:16" ht="13.5" customHeight="1">
      <c r="A47" s="16"/>
      <c r="B47" s="23"/>
      <c r="C47" s="20"/>
      <c r="D47" s="20"/>
      <c r="E47" s="20"/>
      <c r="F47" s="16"/>
      <c r="G47" s="105"/>
      <c r="H47" s="123"/>
      <c r="I47" s="124"/>
    </row>
    <row r="48" spans="1:16" ht="18">
      <c r="A48" s="16"/>
      <c r="B48" s="23" t="s">
        <v>74</v>
      </c>
      <c r="C48" s="126" t="s">
        <v>331</v>
      </c>
      <c r="D48" s="126"/>
      <c r="E48" s="126"/>
      <c r="F48" s="125"/>
      <c r="G48" s="56">
        <v>91</v>
      </c>
      <c r="H48" s="127" t="str">
        <f>IF(G48=I48,"OK","VERIFICAR")</f>
        <v>OK</v>
      </c>
      <c r="I48" s="124">
        <f>+Hoja8!P22</f>
        <v>91</v>
      </c>
      <c r="J48" s="343" t="s">
        <v>406</v>
      </c>
      <c r="K48" s="343"/>
      <c r="L48" s="343"/>
      <c r="M48" s="343"/>
      <c r="N48" s="343"/>
      <c r="O48" s="343"/>
      <c r="P48" s="343"/>
    </row>
    <row r="49" spans="1:16" ht="13.5" customHeight="1">
      <c r="A49" s="16"/>
      <c r="B49" s="16"/>
      <c r="C49" s="16"/>
      <c r="D49" s="16"/>
      <c r="E49" s="16"/>
      <c r="F49" s="16"/>
      <c r="G49" s="107"/>
      <c r="I49" s="124"/>
    </row>
    <row r="50" spans="1:16" ht="20.25" customHeight="1">
      <c r="A50" s="16"/>
      <c r="B50" s="23" t="s">
        <v>107</v>
      </c>
      <c r="C50" s="126" t="s">
        <v>403</v>
      </c>
      <c r="D50" s="126"/>
      <c r="E50" s="126"/>
      <c r="F50" s="125"/>
      <c r="G50" s="56"/>
      <c r="I50" s="342" t="s">
        <v>404</v>
      </c>
      <c r="J50" s="342"/>
      <c r="K50" s="342"/>
      <c r="L50" s="342"/>
      <c r="M50" s="342"/>
      <c r="N50" s="342"/>
      <c r="O50" s="342"/>
    </row>
    <row r="51" spans="1:16" ht="13.5" customHeight="1">
      <c r="A51" s="16"/>
      <c r="B51" s="16"/>
      <c r="C51" s="16"/>
      <c r="D51" s="16"/>
      <c r="E51" s="16"/>
      <c r="F51" s="16"/>
      <c r="G51" s="107"/>
      <c r="I51" s="124"/>
    </row>
    <row r="52" spans="1:16" ht="20.25">
      <c r="A52" s="16"/>
      <c r="B52" s="23" t="s">
        <v>109</v>
      </c>
      <c r="C52" s="126" t="s">
        <v>337</v>
      </c>
      <c r="D52" s="126"/>
      <c r="E52" s="126"/>
      <c r="F52" s="125"/>
      <c r="G52" s="56">
        <v>20</v>
      </c>
      <c r="H52" s="123"/>
      <c r="I52" s="342" t="s">
        <v>405</v>
      </c>
      <c r="J52" s="342"/>
      <c r="K52" s="342"/>
      <c r="L52" s="342"/>
      <c r="M52" s="342"/>
      <c r="N52" s="342"/>
      <c r="O52" s="342"/>
    </row>
    <row r="53" spans="1:16" ht="13.5" customHeight="1">
      <c r="A53" s="16"/>
      <c r="B53" s="16"/>
      <c r="C53" s="16"/>
      <c r="D53" s="16"/>
      <c r="E53" s="16"/>
      <c r="F53" s="16"/>
      <c r="G53" s="18"/>
    </row>
    <row r="54" spans="1:16" ht="13.5" customHeight="1">
      <c r="A54" s="16"/>
      <c r="B54" s="16"/>
      <c r="C54" s="16"/>
      <c r="D54" s="16"/>
      <c r="E54" s="16"/>
      <c r="F54" s="16"/>
      <c r="G54" s="18"/>
    </row>
    <row r="55" spans="1:16" ht="18" customHeight="1">
      <c r="A55" s="16"/>
      <c r="B55" s="16"/>
      <c r="C55" s="57"/>
      <c r="D55" s="57" t="s">
        <v>123</v>
      </c>
      <c r="E55" s="57"/>
      <c r="F55" s="57"/>
      <c r="G55" s="106">
        <f>+G41+G43+G46</f>
        <v>211</v>
      </c>
      <c r="H55" s="127" t="str">
        <f>IF(G55=I55,"OK","VERIFICAR")</f>
        <v>OK</v>
      </c>
      <c r="I55" s="124">
        <f>+F16+G35</f>
        <v>211</v>
      </c>
      <c r="J55" s="349" t="s">
        <v>339</v>
      </c>
      <c r="K55" s="349"/>
      <c r="L55" s="349"/>
      <c r="M55" s="349"/>
      <c r="N55" s="349"/>
      <c r="O55" s="349"/>
      <c r="P55" s="349"/>
    </row>
    <row r="56" spans="1:16" ht="14.25">
      <c r="A56" s="16"/>
      <c r="B56" s="16"/>
      <c r="C56" s="16"/>
      <c r="D56" s="16"/>
      <c r="E56" s="16"/>
      <c r="F56" s="16"/>
      <c r="G56" s="16"/>
      <c r="J56" s="349"/>
      <c r="K56" s="349"/>
      <c r="L56" s="349"/>
      <c r="M56" s="349"/>
      <c r="N56" s="349"/>
      <c r="O56" s="349"/>
      <c r="P56" s="349"/>
    </row>
    <row r="57" spans="1:16" ht="14.25">
      <c r="A57" s="16"/>
      <c r="B57" s="16"/>
      <c r="C57" s="16"/>
      <c r="D57" s="16"/>
      <c r="E57" s="16"/>
      <c r="F57" s="16"/>
      <c r="G57" s="16"/>
    </row>
    <row r="58" spans="1:16" ht="14.25">
      <c r="A58" s="16"/>
      <c r="B58" s="16"/>
      <c r="C58" s="16"/>
      <c r="D58" s="16"/>
      <c r="E58" s="16"/>
      <c r="F58" s="16"/>
      <c r="G58" s="16"/>
    </row>
    <row r="59" spans="1:16" ht="15">
      <c r="A59" s="16"/>
      <c r="B59" s="16"/>
      <c r="C59" s="16"/>
      <c r="D59" s="17" t="str">
        <f>+F5</f>
        <v>Enero</v>
      </c>
      <c r="E59" s="40">
        <v>2023</v>
      </c>
      <c r="F59" s="16"/>
      <c r="G59" s="108" t="s">
        <v>362</v>
      </c>
    </row>
    <row r="60" spans="1:16" ht="14.25">
      <c r="A60" s="16"/>
      <c r="B60" s="16"/>
      <c r="C60" s="16"/>
      <c r="D60" s="16"/>
      <c r="F60" s="16"/>
      <c r="G60" s="16"/>
    </row>
    <row r="61" spans="1:16" ht="14.25">
      <c r="A61" s="16"/>
      <c r="B61" s="16"/>
      <c r="C61" s="16"/>
      <c r="D61" s="16"/>
      <c r="E61" s="16"/>
      <c r="F61" s="16"/>
      <c r="G61" s="16"/>
    </row>
  </sheetData>
  <sheetProtection password="CC62" sheet="1" objects="1" scenarios="1" selectLockedCells="1"/>
  <mergeCells count="15">
    <mergeCell ref="J55:P56"/>
    <mergeCell ref="I16:M16"/>
    <mergeCell ref="J46:P46"/>
    <mergeCell ref="J40:O41"/>
    <mergeCell ref="J43:O44"/>
    <mergeCell ref="H1:L2"/>
    <mergeCell ref="I50:O50"/>
    <mergeCell ref="I52:O52"/>
    <mergeCell ref="J48:P48"/>
    <mergeCell ref="A10:G10"/>
    <mergeCell ref="H12:H13"/>
    <mergeCell ref="I12:I13"/>
    <mergeCell ref="E4:G4"/>
    <mergeCell ref="I3:I10"/>
    <mergeCell ref="J12:P14"/>
  </mergeCells>
  <conditionalFormatting sqref="H41">
    <cfRule type="containsText" dxfId="25" priority="3" stopIfTrue="1" operator="containsText" text="VERIFICAR">
      <formula>NOT(ISERROR(SEARCH("VERIFICAR",H41)))</formula>
    </cfRule>
  </conditionalFormatting>
  <conditionalFormatting sqref="H43">
    <cfRule type="containsText" dxfId="24" priority="4" stopIfTrue="1" operator="containsText" text="VERIFICAR">
      <formula>NOT(ISERROR(SEARCH("VERIFICAR",H43)))</formula>
    </cfRule>
  </conditionalFormatting>
  <conditionalFormatting sqref="H48">
    <cfRule type="containsText" dxfId="23" priority="7" stopIfTrue="1" operator="containsText" text="VERIFICAR">
      <formula>NOT(ISERROR(SEARCH("VERIFICAR",H48)))</formula>
    </cfRule>
  </conditionalFormatting>
  <conditionalFormatting sqref="H55">
    <cfRule type="containsText" dxfId="22" priority="2" stopIfTrue="1" operator="containsText" text="VERIFICAR">
      <formula>NOT(ISERROR(SEARCH("VERIFICAR",H55)))</formula>
    </cfRule>
  </conditionalFormatting>
  <conditionalFormatting sqref="I12:I13">
    <cfRule type="cellIs" dxfId="21" priority="1" stopIfTrue="1" operator="notEqual">
      <formula>$G$35</formula>
    </cfRule>
  </conditionalFormatting>
  <pageMargins left="0.7" right="0.7" top="0.75" bottom="0.75" header="0.3" footer="0.3"/>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65"/>
  <sheetViews>
    <sheetView topLeftCell="A32" zoomScaleNormal="100" workbookViewId="0">
      <selection activeCell="A5" sqref="F5"/>
    </sheetView>
  </sheetViews>
  <sheetFormatPr baseColWidth="10" defaultRowHeight="12.75"/>
  <cols>
    <col min="1" max="1" width="4.7109375" customWidth="1"/>
    <col min="2" max="2" width="71.28515625" customWidth="1"/>
    <col min="3" max="3" width="0.85546875" customWidth="1"/>
    <col min="4" max="4" width="1" customWidth="1"/>
    <col min="5" max="5" width="1.7109375" customWidth="1"/>
    <col min="7" max="7" width="3.140625" customWidth="1"/>
    <col min="9" max="9" width="3.42578125" customWidth="1"/>
    <col min="10" max="10" width="10.42578125" customWidth="1"/>
  </cols>
  <sheetData>
    <row r="1" spans="1:10" s="16" customFormat="1" ht="15" customHeight="1">
      <c r="A1" s="351" t="s">
        <v>0</v>
      </c>
      <c r="B1" s="351"/>
      <c r="C1" s="351"/>
      <c r="D1" s="351"/>
      <c r="E1" s="351"/>
      <c r="F1" s="351"/>
      <c r="G1" s="351"/>
      <c r="H1" s="351" t="s">
        <v>333</v>
      </c>
      <c r="I1" s="351"/>
      <c r="J1" s="11">
        <f>+Hoja1!F3</f>
        <v>9</v>
      </c>
    </row>
    <row r="3" spans="1:10" ht="15">
      <c r="A3" s="71" t="s">
        <v>359</v>
      </c>
      <c r="B3" s="81"/>
      <c r="C3" s="81"/>
      <c r="D3" s="81"/>
      <c r="E3" s="81"/>
      <c r="F3" s="81"/>
      <c r="G3" s="81"/>
      <c r="H3" s="81"/>
      <c r="I3" s="81"/>
      <c r="J3" s="82"/>
    </row>
    <row r="4" spans="1:10" ht="15.75" thickBot="1">
      <c r="A4" s="16"/>
      <c r="B4" s="16"/>
      <c r="C4" s="16"/>
      <c r="D4" s="16"/>
      <c r="E4" s="16"/>
      <c r="F4" s="16"/>
      <c r="G4" s="153"/>
      <c r="H4" s="153"/>
      <c r="I4" s="153"/>
      <c r="J4" s="153"/>
    </row>
    <row r="5" spans="1:10" ht="45.75" thickTop="1">
      <c r="A5" s="184"/>
      <c r="B5" s="187" t="s">
        <v>399</v>
      </c>
      <c r="C5" s="16"/>
      <c r="D5" s="16"/>
      <c r="E5" s="166"/>
      <c r="F5" s="172" t="s">
        <v>360</v>
      </c>
      <c r="G5" s="171"/>
      <c r="H5" s="172" t="s">
        <v>361</v>
      </c>
      <c r="I5" s="185"/>
      <c r="J5" s="173" t="s">
        <v>146</v>
      </c>
    </row>
    <row r="6" spans="1:10" ht="15.75">
      <c r="A6" s="167"/>
      <c r="B6" s="183"/>
      <c r="C6" s="16"/>
      <c r="D6" s="16"/>
      <c r="E6" s="167"/>
      <c r="F6" s="16"/>
      <c r="G6" s="19"/>
      <c r="H6" s="19"/>
      <c r="I6" s="19"/>
      <c r="J6" s="174"/>
    </row>
    <row r="7" spans="1:10" ht="15">
      <c r="A7" s="154">
        <v>1</v>
      </c>
      <c r="B7" s="155" t="s">
        <v>381</v>
      </c>
      <c r="C7" s="16"/>
      <c r="D7" s="16"/>
      <c r="E7" s="167"/>
      <c r="F7" s="19"/>
      <c r="G7" s="19"/>
      <c r="H7" s="19"/>
      <c r="I7" s="19"/>
      <c r="J7" s="174"/>
    </row>
    <row r="8" spans="1:10" ht="15">
      <c r="A8" s="154"/>
      <c r="B8" s="156" t="s">
        <v>349</v>
      </c>
      <c r="C8" s="16"/>
      <c r="D8" s="16"/>
      <c r="E8" s="167"/>
      <c r="F8" s="165"/>
      <c r="G8" s="19"/>
      <c r="H8" s="165">
        <v>1</v>
      </c>
      <c r="I8" s="19"/>
      <c r="J8" s="174">
        <f>+F8+H8</f>
        <v>1</v>
      </c>
    </row>
    <row r="9" spans="1:10" ht="15">
      <c r="A9" s="154"/>
      <c r="B9" s="156" t="s">
        <v>374</v>
      </c>
      <c r="C9" s="16"/>
      <c r="D9" s="16"/>
      <c r="E9" s="167"/>
      <c r="F9" s="165"/>
      <c r="G9" s="19"/>
      <c r="H9" s="165"/>
      <c r="I9" s="19"/>
      <c r="J9" s="174">
        <f>+F9+H9</f>
        <v>0</v>
      </c>
    </row>
    <row r="10" spans="1:10" ht="15">
      <c r="A10" s="154"/>
      <c r="B10" s="156" t="s">
        <v>350</v>
      </c>
      <c r="C10" s="16"/>
      <c r="D10" s="16"/>
      <c r="E10" s="167"/>
      <c r="F10" s="165"/>
      <c r="G10" s="19"/>
      <c r="H10" s="165"/>
      <c r="I10" s="19"/>
      <c r="J10" s="174">
        <f>+F10+H10</f>
        <v>0</v>
      </c>
    </row>
    <row r="11" spans="1:10" ht="15">
      <c r="A11" s="154"/>
      <c r="B11" s="155"/>
      <c r="C11" s="16"/>
      <c r="D11" s="16"/>
      <c r="E11" s="167"/>
      <c r="F11" s="16"/>
      <c r="G11" s="19"/>
      <c r="H11" s="16"/>
      <c r="I11" s="19"/>
      <c r="J11" s="174"/>
    </row>
    <row r="12" spans="1:10" ht="15">
      <c r="A12" s="154">
        <v>2</v>
      </c>
      <c r="B12" s="186" t="s">
        <v>400</v>
      </c>
      <c r="C12" s="16"/>
      <c r="D12" s="16"/>
      <c r="E12" s="167"/>
      <c r="F12" s="16"/>
      <c r="G12" s="19"/>
      <c r="H12" s="16"/>
      <c r="I12" s="19"/>
      <c r="J12" s="174"/>
    </row>
    <row r="13" spans="1:10" ht="15">
      <c r="A13" s="154"/>
      <c r="B13" s="156" t="s">
        <v>375</v>
      </c>
      <c r="C13" s="16"/>
      <c r="D13" s="16"/>
      <c r="E13" s="167"/>
      <c r="F13" s="165"/>
      <c r="G13" s="19"/>
      <c r="H13" s="165"/>
      <c r="I13" s="19"/>
      <c r="J13" s="174">
        <f>+F13+H13</f>
        <v>0</v>
      </c>
    </row>
    <row r="14" spans="1:10" ht="15">
      <c r="A14" s="154"/>
      <c r="B14" s="156" t="s">
        <v>351</v>
      </c>
      <c r="C14" s="16"/>
      <c r="D14" s="16"/>
      <c r="E14" s="167"/>
      <c r="F14" s="165"/>
      <c r="G14" s="19"/>
      <c r="H14" s="165">
        <v>4</v>
      </c>
      <c r="I14" s="19"/>
      <c r="J14" s="174">
        <f>+F14+H14</f>
        <v>4</v>
      </c>
    </row>
    <row r="15" spans="1:10" ht="15">
      <c r="A15" s="154"/>
      <c r="B15" s="155"/>
      <c r="C15" s="16"/>
      <c r="D15" s="16"/>
      <c r="E15" s="167"/>
      <c r="F15" s="16"/>
      <c r="G15" s="19"/>
      <c r="H15" s="16"/>
      <c r="I15" s="19"/>
      <c r="J15" s="174"/>
    </row>
    <row r="16" spans="1:10" ht="15">
      <c r="A16" s="154">
        <v>3</v>
      </c>
      <c r="B16" s="156" t="s">
        <v>382</v>
      </c>
      <c r="C16" s="16"/>
      <c r="D16" s="16"/>
      <c r="E16" s="167"/>
      <c r="F16" s="165"/>
      <c r="G16" s="19"/>
      <c r="H16" s="165"/>
      <c r="I16" s="19"/>
      <c r="J16" s="174">
        <f>+F16+H16</f>
        <v>0</v>
      </c>
    </row>
    <row r="17" spans="1:10" ht="15">
      <c r="A17" s="154"/>
      <c r="B17" s="155"/>
      <c r="C17" s="16"/>
      <c r="D17" s="16"/>
      <c r="E17" s="167"/>
      <c r="F17" s="16"/>
      <c r="G17" s="19"/>
      <c r="H17" s="16"/>
      <c r="I17" s="19"/>
      <c r="J17" s="174"/>
    </row>
    <row r="18" spans="1:10" ht="15">
      <c r="A18" s="154">
        <v>4</v>
      </c>
      <c r="B18" s="156" t="s">
        <v>383</v>
      </c>
      <c r="C18" s="16"/>
      <c r="D18" s="16"/>
      <c r="E18" s="167"/>
      <c r="F18" s="165"/>
      <c r="G18" s="19"/>
      <c r="H18" s="165">
        <v>3</v>
      </c>
      <c r="I18" s="19"/>
      <c r="J18" s="174">
        <f>+F18+H18</f>
        <v>3</v>
      </c>
    </row>
    <row r="19" spans="1:10" ht="15">
      <c r="A19" s="154"/>
      <c r="B19" s="155"/>
      <c r="C19" s="16"/>
      <c r="D19" s="16"/>
      <c r="E19" s="167"/>
      <c r="F19" s="16"/>
      <c r="G19" s="19"/>
      <c r="H19" s="16"/>
      <c r="I19" s="19"/>
      <c r="J19" s="174"/>
    </row>
    <row r="20" spans="1:10" ht="15">
      <c r="A20" s="154">
        <v>5</v>
      </c>
      <c r="B20" s="156" t="s">
        <v>384</v>
      </c>
      <c r="C20" s="16"/>
      <c r="D20" s="16"/>
      <c r="E20" s="167"/>
      <c r="F20" s="165"/>
      <c r="G20" s="19"/>
      <c r="H20" s="165">
        <v>15</v>
      </c>
      <c r="I20" s="19"/>
      <c r="J20" s="174">
        <f>+F20+H20</f>
        <v>15</v>
      </c>
    </row>
    <row r="21" spans="1:10" ht="15">
      <c r="A21" s="154"/>
      <c r="B21" s="155"/>
      <c r="C21" s="16"/>
      <c r="D21" s="16"/>
      <c r="E21" s="167"/>
      <c r="F21" s="16"/>
      <c r="G21" s="19"/>
      <c r="H21" s="16"/>
      <c r="I21" s="19"/>
      <c r="J21" s="174"/>
    </row>
    <row r="22" spans="1:10" ht="15">
      <c r="A22" s="154">
        <v>6</v>
      </c>
      <c r="B22" s="155" t="s">
        <v>385</v>
      </c>
      <c r="C22" s="16"/>
      <c r="D22" s="16"/>
      <c r="E22" s="167"/>
      <c r="F22" s="16"/>
      <c r="G22" s="19"/>
      <c r="H22" s="16"/>
      <c r="I22" s="19"/>
      <c r="J22" s="174"/>
    </row>
    <row r="23" spans="1:10" ht="15">
      <c r="A23" s="154"/>
      <c r="B23" s="156" t="s">
        <v>352</v>
      </c>
      <c r="C23" s="16"/>
      <c r="D23" s="16"/>
      <c r="E23" s="167"/>
      <c r="F23" s="165">
        <v>3</v>
      </c>
      <c r="G23" s="19"/>
      <c r="H23" s="165">
        <v>58</v>
      </c>
      <c r="I23" s="19"/>
      <c r="J23" s="174">
        <f>+F23+H23</f>
        <v>61</v>
      </c>
    </row>
    <row r="24" spans="1:10" ht="15">
      <c r="A24" s="154"/>
      <c r="B24" s="155" t="s">
        <v>353</v>
      </c>
      <c r="C24" s="16"/>
      <c r="D24" s="16"/>
      <c r="E24" s="167"/>
      <c r="F24" s="19"/>
      <c r="G24" s="19"/>
      <c r="H24" s="19"/>
      <c r="I24" s="19"/>
      <c r="J24" s="174"/>
    </row>
    <row r="25" spans="1:10" ht="15">
      <c r="A25" s="154"/>
      <c r="B25" s="156" t="s">
        <v>354</v>
      </c>
      <c r="C25" s="16"/>
      <c r="D25" s="16"/>
      <c r="E25" s="167"/>
      <c r="F25" s="165"/>
      <c r="G25" s="19"/>
      <c r="H25" s="165">
        <v>59</v>
      </c>
      <c r="I25" s="19"/>
      <c r="J25" s="174">
        <f>+F25+H25</f>
        <v>59</v>
      </c>
    </row>
    <row r="26" spans="1:10" ht="15">
      <c r="A26" s="154"/>
      <c r="B26" s="155"/>
      <c r="C26" s="16"/>
      <c r="D26" s="16"/>
      <c r="E26" s="167"/>
      <c r="F26" s="16"/>
      <c r="G26" s="19"/>
      <c r="H26" s="16"/>
      <c r="I26" s="19"/>
      <c r="J26" s="174"/>
    </row>
    <row r="27" spans="1:10" ht="15">
      <c r="A27" s="154">
        <v>7</v>
      </c>
      <c r="B27" s="156" t="s">
        <v>386</v>
      </c>
      <c r="C27" s="16"/>
      <c r="D27" s="16"/>
      <c r="E27" s="167"/>
      <c r="F27" s="165">
        <v>12</v>
      </c>
      <c r="G27" s="19"/>
      <c r="H27" s="165">
        <v>5</v>
      </c>
      <c r="I27" s="19"/>
      <c r="J27" s="174">
        <f>+F27+H27</f>
        <v>17</v>
      </c>
    </row>
    <row r="28" spans="1:10" ht="15">
      <c r="A28" s="154"/>
      <c r="B28" s="155"/>
      <c r="C28" s="16"/>
      <c r="D28" s="16"/>
      <c r="E28" s="167"/>
      <c r="F28" s="16"/>
      <c r="G28" s="19"/>
      <c r="H28" s="16"/>
      <c r="I28" s="19"/>
      <c r="J28" s="174"/>
    </row>
    <row r="29" spans="1:10" ht="15">
      <c r="A29" s="154">
        <v>8</v>
      </c>
      <c r="B29" s="155" t="s">
        <v>387</v>
      </c>
      <c r="C29" s="16"/>
      <c r="D29" s="16"/>
      <c r="E29" s="167"/>
      <c r="F29" s="16"/>
      <c r="G29" s="19"/>
      <c r="H29" s="16"/>
      <c r="I29" s="19"/>
      <c r="J29" s="174"/>
    </row>
    <row r="30" spans="1:10" ht="15">
      <c r="A30" s="154"/>
      <c r="B30" s="156" t="s">
        <v>378</v>
      </c>
      <c r="C30" s="16"/>
      <c r="D30" s="16"/>
      <c r="E30" s="167"/>
      <c r="F30" s="165"/>
      <c r="G30" s="19"/>
      <c r="H30" s="165"/>
      <c r="I30" s="19"/>
      <c r="J30" s="174">
        <f>+F30+H30</f>
        <v>0</v>
      </c>
    </row>
    <row r="31" spans="1:10" ht="15">
      <c r="A31" s="154"/>
      <c r="B31" s="156" t="s">
        <v>402</v>
      </c>
      <c r="C31" s="16"/>
      <c r="D31" s="16"/>
      <c r="E31" s="167"/>
      <c r="F31" s="165"/>
      <c r="G31" s="19"/>
      <c r="H31" s="165">
        <v>35</v>
      </c>
      <c r="I31" s="19"/>
      <c r="J31" s="174">
        <f>+F31+H31</f>
        <v>35</v>
      </c>
    </row>
    <row r="32" spans="1:10" ht="15">
      <c r="A32" s="154"/>
      <c r="B32" s="155"/>
      <c r="C32" s="16"/>
      <c r="D32" s="16"/>
      <c r="E32" s="167"/>
      <c r="F32" s="16"/>
      <c r="G32" s="19"/>
      <c r="H32" s="16"/>
      <c r="I32" s="19"/>
      <c r="J32" s="174"/>
    </row>
    <row r="33" spans="1:10" ht="15">
      <c r="A33" s="154">
        <v>9</v>
      </c>
      <c r="B33" s="155" t="s">
        <v>388</v>
      </c>
      <c r="C33" s="16"/>
      <c r="D33" s="16"/>
      <c r="E33" s="167"/>
      <c r="F33" s="19"/>
      <c r="G33" s="19"/>
      <c r="H33" s="19"/>
      <c r="I33" s="19"/>
      <c r="J33" s="174"/>
    </row>
    <row r="34" spans="1:10" ht="15">
      <c r="A34" s="154"/>
      <c r="B34" s="156" t="s">
        <v>389</v>
      </c>
      <c r="C34" s="16"/>
      <c r="D34" s="16"/>
      <c r="E34" s="167"/>
      <c r="F34" s="165"/>
      <c r="G34" s="19"/>
      <c r="H34" s="165"/>
      <c r="I34" s="19"/>
      <c r="J34" s="174">
        <f>+F34+H34</f>
        <v>0</v>
      </c>
    </row>
    <row r="35" spans="1:10" ht="15">
      <c r="A35" s="154"/>
      <c r="B35" s="155"/>
      <c r="C35" s="16"/>
      <c r="D35" s="16"/>
      <c r="E35" s="167"/>
      <c r="F35" s="16"/>
      <c r="G35" s="19"/>
      <c r="H35" s="16"/>
      <c r="I35" s="19"/>
      <c r="J35" s="174"/>
    </row>
    <row r="36" spans="1:10" ht="15">
      <c r="A36" s="154">
        <v>10</v>
      </c>
      <c r="B36" s="156" t="s">
        <v>390</v>
      </c>
      <c r="C36" s="16"/>
      <c r="D36" s="16"/>
      <c r="E36" s="167"/>
      <c r="F36" s="165"/>
      <c r="G36" s="19"/>
      <c r="H36" s="165">
        <v>8</v>
      </c>
      <c r="I36" s="19"/>
      <c r="J36" s="174">
        <f>+F36+H36</f>
        <v>8</v>
      </c>
    </row>
    <row r="37" spans="1:10" ht="15">
      <c r="A37" s="154"/>
      <c r="B37" s="155"/>
      <c r="C37" s="16"/>
      <c r="D37" s="16"/>
      <c r="E37" s="167"/>
      <c r="F37" s="16"/>
      <c r="G37" s="19"/>
      <c r="H37" s="16"/>
      <c r="I37" s="19"/>
      <c r="J37" s="174"/>
    </row>
    <row r="38" spans="1:10" ht="15">
      <c r="A38" s="154">
        <v>11</v>
      </c>
      <c r="B38" s="155" t="s">
        <v>391</v>
      </c>
      <c r="C38" s="16"/>
      <c r="D38" s="16"/>
      <c r="E38" s="167"/>
      <c r="F38" s="19"/>
      <c r="G38" s="19"/>
      <c r="H38" s="19"/>
      <c r="I38" s="19"/>
      <c r="J38" s="174"/>
    </row>
    <row r="39" spans="1:10" ht="15">
      <c r="A39" s="154"/>
      <c r="B39" s="156" t="s">
        <v>401</v>
      </c>
      <c r="C39" s="16"/>
      <c r="D39" s="16"/>
      <c r="E39" s="167"/>
      <c r="F39" s="165"/>
      <c r="G39" s="19"/>
      <c r="H39" s="165"/>
      <c r="I39" s="19"/>
      <c r="J39" s="174">
        <f>+F39+H39</f>
        <v>0</v>
      </c>
    </row>
    <row r="40" spans="1:10" ht="15">
      <c r="A40" s="154"/>
      <c r="B40" s="155"/>
      <c r="C40" s="16"/>
      <c r="D40" s="16"/>
      <c r="E40" s="167"/>
      <c r="F40" s="16"/>
      <c r="G40" s="19"/>
      <c r="H40" s="16"/>
      <c r="I40" s="19"/>
      <c r="J40" s="174"/>
    </row>
    <row r="41" spans="1:10" ht="15">
      <c r="A41" s="154">
        <v>12</v>
      </c>
      <c r="B41" s="156" t="s">
        <v>379</v>
      </c>
      <c r="C41" s="16"/>
      <c r="D41" s="16"/>
      <c r="E41" s="167"/>
      <c r="F41" s="165"/>
      <c r="G41" s="19"/>
      <c r="H41" s="165"/>
      <c r="I41" s="19"/>
      <c r="J41" s="174">
        <f>+F41+H41</f>
        <v>0</v>
      </c>
    </row>
    <row r="42" spans="1:10" ht="15">
      <c r="A42" s="154"/>
      <c r="B42" s="155"/>
      <c r="C42" s="16"/>
      <c r="D42" s="16"/>
      <c r="E42" s="167"/>
      <c r="F42" s="16"/>
      <c r="G42" s="19"/>
      <c r="H42" s="16"/>
      <c r="I42" s="19"/>
      <c r="J42" s="174"/>
    </row>
    <row r="43" spans="1:10" ht="15">
      <c r="A43" s="154">
        <v>13</v>
      </c>
      <c r="B43" s="155" t="s">
        <v>397</v>
      </c>
      <c r="C43" s="16"/>
      <c r="D43" s="16"/>
      <c r="E43" s="167"/>
      <c r="F43" s="16"/>
      <c r="G43" s="19"/>
      <c r="H43" s="16"/>
      <c r="I43" s="19"/>
      <c r="J43" s="174"/>
    </row>
    <row r="44" spans="1:10" ht="15">
      <c r="A44" s="154"/>
      <c r="B44" s="156" t="s">
        <v>376</v>
      </c>
      <c r="C44" s="16"/>
      <c r="D44" s="16"/>
      <c r="E44" s="167"/>
      <c r="F44" s="165"/>
      <c r="G44" s="19"/>
      <c r="H44" s="165"/>
      <c r="I44" s="19"/>
      <c r="J44" s="174">
        <f>+F44+H44</f>
        <v>0</v>
      </c>
    </row>
    <row r="45" spans="1:10" ht="15">
      <c r="A45" s="154"/>
      <c r="B45" s="155" t="s">
        <v>377</v>
      </c>
      <c r="C45" s="16"/>
      <c r="D45" s="16"/>
      <c r="E45" s="167"/>
      <c r="F45" s="19"/>
      <c r="G45" s="19"/>
      <c r="H45" s="19"/>
      <c r="I45" s="19"/>
      <c r="J45" s="174"/>
    </row>
    <row r="46" spans="1:10" ht="15">
      <c r="A46" s="154"/>
      <c r="B46" s="156" t="s">
        <v>398</v>
      </c>
      <c r="C46" s="16"/>
      <c r="D46" s="16"/>
      <c r="E46" s="167"/>
      <c r="F46" s="165"/>
      <c r="G46" s="19"/>
      <c r="H46" s="165"/>
      <c r="I46" s="19"/>
      <c r="J46" s="174">
        <f>+F46+H46</f>
        <v>0</v>
      </c>
    </row>
    <row r="47" spans="1:10" ht="15">
      <c r="A47" s="154"/>
      <c r="B47" s="155"/>
      <c r="C47" s="16"/>
      <c r="D47" s="16"/>
      <c r="E47" s="167"/>
      <c r="F47" s="16"/>
      <c r="G47" s="19"/>
      <c r="H47" s="16"/>
      <c r="I47" s="19"/>
      <c r="J47" s="174"/>
    </row>
    <row r="48" spans="1:10" ht="15">
      <c r="A48" s="154">
        <v>14</v>
      </c>
      <c r="B48" s="156" t="s">
        <v>396</v>
      </c>
      <c r="C48" s="16"/>
      <c r="D48" s="16"/>
      <c r="E48" s="167"/>
      <c r="F48" s="165"/>
      <c r="G48" s="19"/>
      <c r="H48" s="165">
        <v>37</v>
      </c>
      <c r="I48" s="19"/>
      <c r="J48" s="174">
        <f>+F48+H48</f>
        <v>37</v>
      </c>
    </row>
    <row r="49" spans="1:18" ht="15">
      <c r="A49" s="154"/>
      <c r="B49" s="155"/>
      <c r="C49" s="16"/>
      <c r="D49" s="16"/>
      <c r="E49" s="167"/>
      <c r="F49" s="16"/>
      <c r="G49" s="19"/>
      <c r="H49" s="16"/>
      <c r="I49" s="19"/>
      <c r="J49" s="174"/>
    </row>
    <row r="50" spans="1:18" ht="15">
      <c r="A50" s="154">
        <v>15</v>
      </c>
      <c r="B50" s="156" t="s">
        <v>395</v>
      </c>
      <c r="C50" s="16"/>
      <c r="D50" s="16"/>
      <c r="E50" s="167"/>
      <c r="F50" s="165"/>
      <c r="G50" s="19"/>
      <c r="H50" s="165"/>
      <c r="I50" s="19"/>
      <c r="J50" s="174">
        <f>+F50+H50</f>
        <v>0</v>
      </c>
    </row>
    <row r="51" spans="1:18" ht="15">
      <c r="A51" s="154"/>
      <c r="B51" s="164" t="s">
        <v>355</v>
      </c>
      <c r="C51" s="16"/>
      <c r="D51" s="16"/>
      <c r="E51" s="167"/>
      <c r="F51" s="16"/>
      <c r="G51" s="19"/>
      <c r="H51" s="16"/>
      <c r="I51" s="19"/>
      <c r="J51" s="174"/>
    </row>
    <row r="52" spans="1:18" ht="15">
      <c r="A52" s="154"/>
      <c r="B52" s="155"/>
      <c r="C52" s="16"/>
      <c r="D52" s="16"/>
      <c r="E52" s="167"/>
      <c r="F52" s="16"/>
      <c r="G52" s="19"/>
      <c r="H52" s="16"/>
      <c r="I52" s="19"/>
      <c r="J52" s="174"/>
    </row>
    <row r="53" spans="1:18" ht="15">
      <c r="A53" s="154">
        <v>16</v>
      </c>
      <c r="B53" s="156" t="s">
        <v>394</v>
      </c>
      <c r="C53" s="16"/>
      <c r="D53" s="16"/>
      <c r="E53" s="167"/>
      <c r="F53" s="165"/>
      <c r="G53" s="19"/>
      <c r="H53" s="165"/>
      <c r="I53" s="19"/>
      <c r="J53" s="174">
        <f>+F53+H53</f>
        <v>0</v>
      </c>
    </row>
    <row r="54" spans="1:18" ht="15">
      <c r="A54" s="154"/>
      <c r="B54" s="155"/>
      <c r="C54" s="16"/>
      <c r="D54" s="16"/>
      <c r="E54" s="167"/>
      <c r="F54" s="16"/>
      <c r="G54" s="19"/>
      <c r="H54" s="16"/>
      <c r="I54" s="19"/>
      <c r="J54" s="174"/>
    </row>
    <row r="55" spans="1:18" ht="15">
      <c r="A55" s="154">
        <v>17</v>
      </c>
      <c r="B55" s="156" t="s">
        <v>393</v>
      </c>
      <c r="C55" s="16"/>
      <c r="D55" s="16"/>
      <c r="E55" s="167"/>
      <c r="F55" s="165"/>
      <c r="G55" s="19"/>
      <c r="H55" s="165"/>
      <c r="I55" s="19"/>
      <c r="J55" s="174">
        <f>+F55+H55</f>
        <v>0</v>
      </c>
    </row>
    <row r="56" spans="1:18" ht="15">
      <c r="A56" s="154"/>
      <c r="B56" s="155"/>
      <c r="C56" s="16"/>
      <c r="D56" s="16"/>
      <c r="E56" s="167"/>
      <c r="F56" s="16"/>
      <c r="G56" s="19"/>
      <c r="H56" s="16"/>
      <c r="I56" s="19"/>
      <c r="J56" s="174"/>
    </row>
    <row r="57" spans="1:18" ht="15">
      <c r="A57" s="154">
        <v>18</v>
      </c>
      <c r="B57" s="156" t="s">
        <v>392</v>
      </c>
      <c r="C57" s="16"/>
      <c r="D57" s="16"/>
      <c r="E57" s="167"/>
      <c r="F57" s="165"/>
      <c r="G57" s="19"/>
      <c r="H57" s="165"/>
      <c r="I57" s="19"/>
      <c r="J57" s="174">
        <f>+F57+H57</f>
        <v>0</v>
      </c>
    </row>
    <row r="58" spans="1:18" ht="15">
      <c r="A58" s="154"/>
      <c r="B58" s="164" t="s">
        <v>380</v>
      </c>
      <c r="C58" s="16"/>
      <c r="D58" s="16"/>
      <c r="E58" s="167"/>
      <c r="F58" s="16"/>
      <c r="G58" s="19"/>
      <c r="H58" s="19"/>
      <c r="I58" s="19"/>
      <c r="J58" s="174"/>
    </row>
    <row r="59" spans="1:18" ht="15">
      <c r="A59" s="169"/>
      <c r="B59" s="170"/>
      <c r="C59" s="16"/>
      <c r="D59" s="16"/>
      <c r="E59" s="167"/>
      <c r="F59" s="16"/>
      <c r="G59" s="19"/>
      <c r="H59" s="19"/>
      <c r="I59" s="19"/>
      <c r="J59" s="174"/>
    </row>
    <row r="60" spans="1:18" ht="14.25">
      <c r="A60" s="158"/>
      <c r="B60" s="157"/>
      <c r="C60" s="16"/>
      <c r="D60" s="16"/>
      <c r="E60" s="158"/>
      <c r="F60" s="178"/>
      <c r="G60" s="178"/>
      <c r="H60" s="178"/>
      <c r="I60" s="178"/>
      <c r="J60" s="157"/>
      <c r="L60" s="381" t="str">
        <f>IF(J61&gt;=Hoja8bis!C23,"OK","VERIFICAR")</f>
        <v>OK</v>
      </c>
      <c r="M60" s="377" t="s">
        <v>475</v>
      </c>
      <c r="N60" s="377"/>
      <c r="O60" s="377"/>
      <c r="P60" s="377"/>
      <c r="Q60" s="377"/>
      <c r="R60" s="377"/>
    </row>
    <row r="61" spans="1:18" ht="18" customHeight="1">
      <c r="A61" s="159"/>
      <c r="B61" s="160" t="s">
        <v>356</v>
      </c>
      <c r="C61" s="16"/>
      <c r="D61" s="16"/>
      <c r="E61" s="159"/>
      <c r="F61" s="179">
        <f>SUM(F6:F60)</f>
        <v>15</v>
      </c>
      <c r="G61" s="179"/>
      <c r="H61" s="179">
        <f>SUM(H6:H60)</f>
        <v>225</v>
      </c>
      <c r="I61" s="179"/>
      <c r="J61" s="160">
        <f>SUM(J6:J60)</f>
        <v>240</v>
      </c>
      <c r="L61" s="381"/>
      <c r="M61" s="377"/>
      <c r="N61" s="377"/>
      <c r="O61" s="377"/>
      <c r="P61" s="377"/>
      <c r="Q61" s="377"/>
      <c r="R61" s="377"/>
    </row>
    <row r="62" spans="1:18" ht="15" customHeight="1">
      <c r="A62" s="161"/>
      <c r="B62" s="162"/>
      <c r="C62" s="16"/>
      <c r="D62" s="16"/>
      <c r="E62" s="161"/>
      <c r="F62" s="180"/>
      <c r="G62" s="180"/>
      <c r="H62" s="180"/>
      <c r="I62" s="180"/>
      <c r="J62" s="162"/>
      <c r="L62" s="381"/>
      <c r="M62" s="377"/>
      <c r="N62" s="377"/>
      <c r="O62" s="377"/>
      <c r="P62" s="377"/>
      <c r="Q62" s="377"/>
      <c r="R62" s="377"/>
    </row>
    <row r="63" spans="1:18" ht="6.75" customHeight="1" thickBot="1">
      <c r="A63" s="163"/>
      <c r="B63" s="168"/>
      <c r="C63" s="16"/>
      <c r="D63" s="16"/>
      <c r="E63" s="175"/>
      <c r="F63" s="182"/>
      <c r="G63" s="176"/>
      <c r="H63" s="176"/>
      <c r="I63" s="176"/>
      <c r="J63" s="177"/>
    </row>
    <row r="64" spans="1:18" ht="13.5" thickTop="1"/>
    <row r="65" spans="6:10">
      <c r="F65" s="181" t="str">
        <f>+Hoja1!D59</f>
        <v>Enero</v>
      </c>
      <c r="G65" s="41"/>
      <c r="H65" s="62">
        <f>+Hoja1!E59</f>
        <v>2023</v>
      </c>
      <c r="J65" s="60" t="s">
        <v>370</v>
      </c>
    </row>
  </sheetData>
  <sheetProtection password="CC62" sheet="1" objects="1" scenarios="1" selectLockedCells="1"/>
  <mergeCells count="4">
    <mergeCell ref="A1:G1"/>
    <mergeCell ref="H1:I1"/>
    <mergeCell ref="M60:R62"/>
    <mergeCell ref="L60:L62"/>
  </mergeCells>
  <conditionalFormatting sqref="L60">
    <cfRule type="containsText" dxfId="1" priority="1" stopIfTrue="1" operator="containsText" text="VERIFICAR">
      <formula>NOT(ISERROR(SEARCH("VERIFICAR",L60)))</formula>
    </cfRule>
  </conditionalFormatting>
  <pageMargins left="0.7" right="0.7" top="0.75" bottom="0.75" header="0.3" footer="0.3"/>
  <pageSetup scale="7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57"/>
  <sheetViews>
    <sheetView workbookViewId="0">
      <pane ySplit="7" topLeftCell="A32" activePane="bottomLeft" state="frozen"/>
      <selection activeCell="A5" sqref="F5"/>
      <selection pane="bottomLeft" activeCell="A5" sqref="F5"/>
    </sheetView>
  </sheetViews>
  <sheetFormatPr baseColWidth="10" defaultRowHeight="12.75"/>
  <cols>
    <col min="1" max="1" width="9" style="148" customWidth="1"/>
    <col min="2" max="2" width="50.7109375" style="148" customWidth="1"/>
    <col min="3" max="5" width="6.42578125" style="148" customWidth="1"/>
    <col min="6" max="13" width="6.85546875" style="148" customWidth="1"/>
    <col min="14" max="29" width="11.42578125" style="148" customWidth="1"/>
    <col min="30" max="16384" width="11.42578125" style="148"/>
  </cols>
  <sheetData>
    <row r="1" spans="1:13">
      <c r="A1" s="225" t="str">
        <f>CONCATENATE(Hoja1!D3,"  ",Hoja1!F3)</f>
        <v>TRIBUNAL UNITARIO AGRARIO DISTRITO:  9</v>
      </c>
      <c r="B1" s="225"/>
      <c r="C1" s="386" t="s">
        <v>357</v>
      </c>
      <c r="D1" s="386"/>
      <c r="E1" s="386"/>
      <c r="F1" s="386"/>
      <c r="G1" s="386"/>
      <c r="H1" s="386"/>
      <c r="I1" s="386"/>
      <c r="J1" s="386"/>
      <c r="K1" s="386"/>
      <c r="L1" s="386"/>
      <c r="M1" s="386"/>
    </row>
    <row r="2" spans="1:13">
      <c r="A2" s="5" t="str">
        <f>CONCATENATE(Hoja1!D4," ",Hoja1!E4)</f>
        <v>CON SEDE EN: Toluca, Estado de México</v>
      </c>
      <c r="B2" s="5"/>
      <c r="C2" s="147"/>
      <c r="D2" s="41"/>
      <c r="E2" s="41"/>
      <c r="F2" s="41"/>
      <c r="G2" s="41"/>
      <c r="H2" s="41"/>
      <c r="I2" s="41"/>
      <c r="J2" s="41"/>
      <c r="K2" s="41"/>
      <c r="L2" s="41"/>
      <c r="M2" s="41"/>
    </row>
    <row r="3" spans="1:13">
      <c r="A3" s="226"/>
      <c r="B3" s="226"/>
      <c r="C3" s="386" t="s">
        <v>358</v>
      </c>
      <c r="D3" s="386"/>
      <c r="E3" s="386"/>
      <c r="F3" s="386"/>
      <c r="G3" s="386"/>
      <c r="H3" s="386"/>
      <c r="I3" s="386"/>
      <c r="J3" s="386"/>
      <c r="K3" s="386"/>
      <c r="L3" s="386"/>
      <c r="M3" s="386"/>
    </row>
    <row r="4" spans="1:13" ht="6.2" customHeight="1" thickBot="1"/>
    <row r="5" spans="1:13" ht="20.25" customHeight="1" thickTop="1">
      <c r="A5" s="227"/>
      <c r="B5" s="228"/>
      <c r="C5" s="382" t="str">
        <f>CONCATENATE(Hoja1!F5," ",Hoja1!E59)</f>
        <v>Enero 2023</v>
      </c>
      <c r="D5" s="383"/>
      <c r="E5" s="383"/>
      <c r="F5" s="383"/>
      <c r="G5" s="384"/>
      <c r="H5" s="383"/>
      <c r="I5" s="383"/>
      <c r="J5" s="383"/>
      <c r="K5" s="383"/>
      <c r="L5" s="383"/>
      <c r="M5" s="385"/>
    </row>
    <row r="6" spans="1:13" ht="13.7" customHeight="1">
      <c r="A6" s="229" t="s">
        <v>456</v>
      </c>
      <c r="B6" s="230"/>
      <c r="C6" s="231" t="s">
        <v>24</v>
      </c>
      <c r="D6" s="232"/>
      <c r="E6" s="232"/>
      <c r="F6" s="233" t="s">
        <v>342</v>
      </c>
      <c r="G6" s="234" t="s">
        <v>343</v>
      </c>
      <c r="H6" s="235" t="s">
        <v>344</v>
      </c>
      <c r="I6" s="236" t="s">
        <v>45</v>
      </c>
      <c r="J6" s="236" t="s">
        <v>46</v>
      </c>
      <c r="K6" s="236" t="s">
        <v>345</v>
      </c>
      <c r="L6" s="237" t="s">
        <v>47</v>
      </c>
      <c r="M6" s="238" t="s">
        <v>253</v>
      </c>
    </row>
    <row r="7" spans="1:13" ht="13.7" customHeight="1" thickBot="1">
      <c r="A7" s="239"/>
      <c r="B7" s="240"/>
      <c r="C7" s="241" t="s">
        <v>24</v>
      </c>
      <c r="D7" s="242" t="s">
        <v>25</v>
      </c>
      <c r="E7" s="243" t="s">
        <v>346</v>
      </c>
      <c r="F7" s="244" t="s">
        <v>347</v>
      </c>
      <c r="G7" s="245" t="s">
        <v>348</v>
      </c>
      <c r="H7" s="246"/>
      <c r="I7" s="247"/>
      <c r="J7" s="247"/>
      <c r="K7" s="247"/>
      <c r="L7" s="248"/>
      <c r="M7" s="249"/>
    </row>
    <row r="8" spans="1:13" ht="13.7" customHeight="1" thickTop="1">
      <c r="A8" s="250"/>
      <c r="B8" s="251"/>
      <c r="C8" s="250"/>
      <c r="D8" s="252"/>
      <c r="E8" s="251"/>
      <c r="F8" s="253"/>
      <c r="G8" s="254"/>
      <c r="H8" s="253"/>
      <c r="I8" s="253"/>
      <c r="J8" s="253"/>
      <c r="K8" s="253"/>
      <c r="L8" s="251"/>
      <c r="M8" s="255"/>
    </row>
    <row r="9" spans="1:13" ht="13.7" customHeight="1">
      <c r="A9" s="256"/>
      <c r="C9" s="257"/>
      <c r="D9" s="258"/>
      <c r="E9" s="259"/>
      <c r="F9" s="260"/>
      <c r="G9" s="260"/>
      <c r="H9" s="260"/>
      <c r="I9" s="260"/>
      <c r="J9" s="260"/>
      <c r="K9" s="260"/>
      <c r="L9" s="259"/>
      <c r="M9" s="261"/>
    </row>
    <row r="10" spans="1:13" ht="15.75" customHeight="1">
      <c r="A10" s="265" t="s">
        <v>454</v>
      </c>
      <c r="B10" s="286" t="s">
        <v>507</v>
      </c>
      <c r="C10" s="149">
        <v>11</v>
      </c>
      <c r="D10" s="150">
        <v>2</v>
      </c>
      <c r="E10" s="151"/>
      <c r="F10" s="152"/>
      <c r="G10" s="152"/>
      <c r="H10" s="152"/>
      <c r="I10" s="152"/>
      <c r="J10" s="152"/>
      <c r="K10" s="152"/>
      <c r="L10" s="151"/>
      <c r="M10" s="261">
        <f>SUM(C10:L10)</f>
        <v>13</v>
      </c>
    </row>
    <row r="11" spans="1:13" ht="15.75" customHeight="1">
      <c r="A11" s="288" t="s">
        <v>455</v>
      </c>
      <c r="B11" s="287" t="s">
        <v>505</v>
      </c>
      <c r="C11" s="257"/>
      <c r="D11" s="258"/>
      <c r="E11" s="259"/>
      <c r="F11" s="260"/>
      <c r="G11" s="260"/>
      <c r="H11" s="260"/>
      <c r="I11" s="260"/>
      <c r="J11" s="260"/>
      <c r="K11" s="260"/>
      <c r="L11" s="259"/>
      <c r="M11" s="261"/>
    </row>
    <row r="12" spans="1:13" ht="15.75" customHeight="1">
      <c r="A12" s="262"/>
      <c r="B12" s="263"/>
      <c r="C12" s="257"/>
      <c r="D12" s="258"/>
      <c r="E12" s="259"/>
      <c r="F12" s="260"/>
      <c r="G12" s="260"/>
      <c r="H12" s="260"/>
      <c r="I12" s="260"/>
      <c r="J12" s="260"/>
      <c r="K12" s="260"/>
      <c r="L12" s="259"/>
      <c r="M12" s="261"/>
    </row>
    <row r="13" spans="1:13" ht="15.75" customHeight="1">
      <c r="A13" s="265" t="s">
        <v>454</v>
      </c>
      <c r="B13" s="286" t="s">
        <v>508</v>
      </c>
      <c r="C13" s="149">
        <v>12</v>
      </c>
      <c r="D13" s="150"/>
      <c r="E13" s="151"/>
      <c r="F13" s="152"/>
      <c r="G13" s="152"/>
      <c r="H13" s="152">
        <v>1</v>
      </c>
      <c r="I13" s="152"/>
      <c r="J13" s="152"/>
      <c r="K13" s="152"/>
      <c r="L13" s="151">
        <v>1</v>
      </c>
      <c r="M13" s="261">
        <f>SUM(C13:L13)</f>
        <v>14</v>
      </c>
    </row>
    <row r="14" spans="1:13" ht="15.75" customHeight="1">
      <c r="A14" s="288" t="s">
        <v>455</v>
      </c>
      <c r="B14" s="287" t="s">
        <v>505</v>
      </c>
      <c r="C14" s="257"/>
      <c r="D14" s="258"/>
      <c r="E14" s="259"/>
      <c r="F14" s="260"/>
      <c r="G14" s="260"/>
      <c r="H14" s="260"/>
      <c r="I14" s="260"/>
      <c r="J14" s="260"/>
      <c r="K14" s="260"/>
      <c r="L14" s="264"/>
      <c r="M14" s="261"/>
    </row>
    <row r="15" spans="1:13" ht="15.75" customHeight="1">
      <c r="A15" s="262"/>
      <c r="B15" s="263"/>
      <c r="C15" s="257"/>
      <c r="D15" s="258"/>
      <c r="E15" s="259"/>
      <c r="F15" s="260"/>
      <c r="G15" s="260"/>
      <c r="H15" s="260"/>
      <c r="I15" s="260"/>
      <c r="J15" s="260"/>
      <c r="K15" s="260"/>
      <c r="L15" s="264"/>
      <c r="M15" s="261"/>
    </row>
    <row r="16" spans="1:13" ht="15.75" customHeight="1">
      <c r="A16" s="265" t="s">
        <v>454</v>
      </c>
      <c r="B16" s="286" t="s">
        <v>504</v>
      </c>
      <c r="C16" s="149">
        <v>14</v>
      </c>
      <c r="D16" s="150"/>
      <c r="E16" s="151"/>
      <c r="F16" s="152"/>
      <c r="G16" s="152"/>
      <c r="H16" s="152"/>
      <c r="I16" s="152"/>
      <c r="J16" s="152"/>
      <c r="K16" s="152"/>
      <c r="L16" s="151"/>
      <c r="M16" s="261">
        <f>SUM(C16:L16)</f>
        <v>14</v>
      </c>
    </row>
    <row r="17" spans="1:13" ht="15.75" customHeight="1">
      <c r="A17" s="288" t="s">
        <v>455</v>
      </c>
      <c r="B17" s="287" t="s">
        <v>505</v>
      </c>
      <c r="C17" s="257"/>
      <c r="D17" s="258"/>
      <c r="E17" s="259"/>
      <c r="F17" s="260"/>
      <c r="G17" s="260"/>
      <c r="H17" s="260"/>
      <c r="I17" s="260"/>
      <c r="J17" s="260"/>
      <c r="K17" s="260"/>
      <c r="L17" s="264"/>
      <c r="M17" s="261"/>
    </row>
    <row r="18" spans="1:13" ht="15.75" customHeight="1">
      <c r="A18" s="262"/>
      <c r="B18" s="263"/>
      <c r="C18" s="257"/>
      <c r="D18" s="258"/>
      <c r="E18" s="259"/>
      <c r="F18" s="260"/>
      <c r="G18" s="260"/>
      <c r="H18" s="260"/>
      <c r="I18" s="260"/>
      <c r="J18" s="260"/>
      <c r="K18" s="260"/>
      <c r="L18" s="264"/>
      <c r="M18" s="261"/>
    </row>
    <row r="19" spans="1:13" ht="15.75" customHeight="1">
      <c r="A19" s="265" t="s">
        <v>454</v>
      </c>
      <c r="B19" s="286" t="s">
        <v>502</v>
      </c>
      <c r="C19" s="149"/>
      <c r="D19" s="150"/>
      <c r="E19" s="151"/>
      <c r="F19" s="152"/>
      <c r="G19" s="152"/>
      <c r="H19" s="152"/>
      <c r="I19" s="152">
        <v>1</v>
      </c>
      <c r="J19" s="152">
        <v>1</v>
      </c>
      <c r="K19" s="152"/>
      <c r="L19" s="151"/>
      <c r="M19" s="261">
        <f>SUM(C19:L19)</f>
        <v>2</v>
      </c>
    </row>
    <row r="20" spans="1:13" ht="15.75" customHeight="1">
      <c r="A20" s="288" t="s">
        <v>455</v>
      </c>
      <c r="B20" s="287" t="s">
        <v>506</v>
      </c>
      <c r="C20" s="257"/>
      <c r="D20" s="258"/>
      <c r="E20" s="259"/>
      <c r="F20" s="260"/>
      <c r="G20" s="260"/>
      <c r="H20" s="260"/>
      <c r="I20" s="260"/>
      <c r="J20" s="260"/>
      <c r="K20" s="260"/>
      <c r="L20" s="264"/>
      <c r="M20" s="261"/>
    </row>
    <row r="21" spans="1:13" ht="15.75" customHeight="1">
      <c r="A21" s="262"/>
      <c r="B21" s="263"/>
      <c r="C21" s="257"/>
      <c r="D21" s="258"/>
      <c r="E21" s="259"/>
      <c r="F21" s="260"/>
      <c r="G21" s="260"/>
      <c r="H21" s="260"/>
      <c r="I21" s="260"/>
      <c r="J21" s="260"/>
      <c r="K21" s="260"/>
      <c r="L21" s="264"/>
      <c r="M21" s="261"/>
    </row>
    <row r="22" spans="1:13" ht="15.75" customHeight="1">
      <c r="A22" s="265" t="s">
        <v>454</v>
      </c>
      <c r="B22" s="286" t="s">
        <v>509</v>
      </c>
      <c r="C22" s="149">
        <v>31</v>
      </c>
      <c r="D22" s="150"/>
      <c r="E22" s="151"/>
      <c r="F22" s="152"/>
      <c r="G22" s="152"/>
      <c r="H22" s="152"/>
      <c r="I22" s="152"/>
      <c r="J22" s="152"/>
      <c r="K22" s="152"/>
      <c r="L22" s="151"/>
      <c r="M22" s="261">
        <f>SUM(C22:L22)</f>
        <v>31</v>
      </c>
    </row>
    <row r="23" spans="1:13" ht="15.75" customHeight="1">
      <c r="A23" s="288" t="s">
        <v>455</v>
      </c>
      <c r="B23" s="287" t="s">
        <v>510</v>
      </c>
      <c r="C23" s="257"/>
      <c r="D23" s="258"/>
      <c r="E23" s="259"/>
      <c r="F23" s="260"/>
      <c r="G23" s="260"/>
      <c r="H23" s="260"/>
      <c r="I23" s="260"/>
      <c r="J23" s="260"/>
      <c r="K23" s="260"/>
      <c r="L23" s="264"/>
      <c r="M23" s="261"/>
    </row>
    <row r="24" spans="1:13" ht="15.75" customHeight="1">
      <c r="A24" s="262"/>
      <c r="B24" s="263"/>
      <c r="C24" s="257"/>
      <c r="D24" s="258"/>
      <c r="E24" s="259"/>
      <c r="F24" s="260"/>
      <c r="G24" s="260"/>
      <c r="H24" s="260"/>
      <c r="I24" s="260"/>
      <c r="J24" s="260"/>
      <c r="K24" s="260"/>
      <c r="L24" s="264"/>
      <c r="M24" s="261"/>
    </row>
    <row r="25" spans="1:13" ht="15.75" customHeight="1">
      <c r="A25" s="265" t="s">
        <v>454</v>
      </c>
      <c r="B25" s="286"/>
      <c r="C25" s="149"/>
      <c r="D25" s="150"/>
      <c r="E25" s="151"/>
      <c r="F25" s="152"/>
      <c r="G25" s="152"/>
      <c r="H25" s="152"/>
      <c r="I25" s="152"/>
      <c r="J25" s="152"/>
      <c r="K25" s="152"/>
      <c r="L25" s="151"/>
      <c r="M25" s="261">
        <f>SUM(C25:L25)</f>
        <v>0</v>
      </c>
    </row>
    <row r="26" spans="1:13" ht="15.75" customHeight="1">
      <c r="A26" s="288" t="s">
        <v>455</v>
      </c>
      <c r="B26" s="287"/>
      <c r="C26" s="257"/>
      <c r="D26" s="258"/>
      <c r="E26" s="259"/>
      <c r="F26" s="260"/>
      <c r="G26" s="260"/>
      <c r="H26" s="260"/>
      <c r="I26" s="260"/>
      <c r="J26" s="260"/>
      <c r="K26" s="260"/>
      <c r="L26" s="264"/>
      <c r="M26" s="261"/>
    </row>
    <row r="27" spans="1:13" ht="15.75" customHeight="1">
      <c r="A27" s="262"/>
      <c r="B27" s="263"/>
      <c r="C27" s="257"/>
      <c r="D27" s="258"/>
      <c r="E27" s="259"/>
      <c r="F27" s="260"/>
      <c r="G27" s="260"/>
      <c r="H27" s="260"/>
      <c r="I27" s="260"/>
      <c r="J27" s="260"/>
      <c r="K27" s="260"/>
      <c r="L27" s="264"/>
      <c r="M27" s="261"/>
    </row>
    <row r="28" spans="1:13" ht="15.75" customHeight="1">
      <c r="A28" s="265" t="s">
        <v>454</v>
      </c>
      <c r="B28" s="286"/>
      <c r="C28" s="149"/>
      <c r="D28" s="150"/>
      <c r="E28" s="151"/>
      <c r="F28" s="152"/>
      <c r="G28" s="152"/>
      <c r="H28" s="152"/>
      <c r="I28" s="152"/>
      <c r="J28" s="152"/>
      <c r="K28" s="152"/>
      <c r="L28" s="151"/>
      <c r="M28" s="261">
        <f>SUM(C28:L28)</f>
        <v>0</v>
      </c>
    </row>
    <row r="29" spans="1:13" ht="15.75" customHeight="1">
      <c r="A29" s="288" t="s">
        <v>455</v>
      </c>
      <c r="B29" s="287"/>
      <c r="C29" s="257"/>
      <c r="D29" s="258"/>
      <c r="E29" s="259"/>
      <c r="F29" s="260"/>
      <c r="G29" s="260"/>
      <c r="H29" s="260"/>
      <c r="I29" s="260"/>
      <c r="J29" s="260"/>
      <c r="K29" s="260"/>
      <c r="L29" s="264"/>
      <c r="M29" s="261"/>
    </row>
    <row r="30" spans="1:13" ht="15.75" customHeight="1">
      <c r="A30" s="262"/>
      <c r="B30" s="263"/>
      <c r="C30" s="257"/>
      <c r="D30" s="258"/>
      <c r="E30" s="259"/>
      <c r="F30" s="260"/>
      <c r="G30" s="260"/>
      <c r="H30" s="260"/>
      <c r="I30" s="260"/>
      <c r="J30" s="260"/>
      <c r="K30" s="260"/>
      <c r="L30" s="264"/>
      <c r="M30" s="261"/>
    </row>
    <row r="31" spans="1:13" ht="15.75" customHeight="1">
      <c r="A31" s="265" t="s">
        <v>454</v>
      </c>
      <c r="B31" s="286"/>
      <c r="C31" s="149"/>
      <c r="D31" s="150"/>
      <c r="E31" s="151"/>
      <c r="F31" s="152"/>
      <c r="G31" s="152"/>
      <c r="H31" s="152"/>
      <c r="I31" s="152"/>
      <c r="J31" s="152"/>
      <c r="K31" s="152"/>
      <c r="L31" s="151"/>
      <c r="M31" s="261">
        <f>SUM(C31:L31)</f>
        <v>0</v>
      </c>
    </row>
    <row r="32" spans="1:13" ht="15.75" customHeight="1">
      <c r="A32" s="288" t="s">
        <v>455</v>
      </c>
      <c r="B32" s="287"/>
      <c r="C32" s="257"/>
      <c r="D32" s="258"/>
      <c r="E32" s="259"/>
      <c r="F32" s="260"/>
      <c r="G32" s="260"/>
      <c r="H32" s="260"/>
      <c r="I32" s="260"/>
      <c r="J32" s="260"/>
      <c r="K32" s="260"/>
      <c r="L32" s="264"/>
      <c r="M32" s="261"/>
    </row>
    <row r="33" spans="1:13" ht="15.75" customHeight="1">
      <c r="A33" s="262"/>
      <c r="B33" s="263"/>
      <c r="C33" s="257"/>
      <c r="D33" s="258"/>
      <c r="E33" s="259"/>
      <c r="F33" s="260"/>
      <c r="G33" s="260"/>
      <c r="H33" s="260"/>
      <c r="I33" s="260"/>
      <c r="J33" s="260"/>
      <c r="K33" s="260"/>
      <c r="L33" s="264"/>
      <c r="M33" s="261"/>
    </row>
    <row r="34" spans="1:13" ht="15.75" customHeight="1">
      <c r="A34" s="265" t="s">
        <v>454</v>
      </c>
      <c r="B34" s="286"/>
      <c r="C34" s="149"/>
      <c r="D34" s="150"/>
      <c r="E34" s="151"/>
      <c r="F34" s="152"/>
      <c r="G34" s="152"/>
      <c r="H34" s="152"/>
      <c r="I34" s="152"/>
      <c r="J34" s="152"/>
      <c r="K34" s="152"/>
      <c r="L34" s="151"/>
      <c r="M34" s="261">
        <f>SUM(C34:L34)</f>
        <v>0</v>
      </c>
    </row>
    <row r="35" spans="1:13" ht="15.75" customHeight="1">
      <c r="A35" s="288" t="s">
        <v>455</v>
      </c>
      <c r="B35" s="287"/>
      <c r="C35" s="257"/>
      <c r="D35" s="258"/>
      <c r="E35" s="259"/>
      <c r="F35" s="260"/>
      <c r="G35" s="260"/>
      <c r="H35" s="260"/>
      <c r="I35" s="260"/>
      <c r="J35" s="260"/>
      <c r="K35" s="260"/>
      <c r="L35" s="264"/>
      <c r="M35" s="261"/>
    </row>
    <row r="36" spans="1:13" ht="15.75" customHeight="1">
      <c r="A36" s="262"/>
      <c r="B36" s="263"/>
      <c r="C36" s="257"/>
      <c r="D36" s="258"/>
      <c r="E36" s="259"/>
      <c r="F36" s="260"/>
      <c r="G36" s="260"/>
      <c r="H36" s="260"/>
      <c r="I36" s="260"/>
      <c r="J36" s="260"/>
      <c r="K36" s="260"/>
      <c r="L36" s="264"/>
      <c r="M36" s="261"/>
    </row>
    <row r="37" spans="1:13" ht="15.75" customHeight="1">
      <c r="A37" s="265" t="s">
        <v>454</v>
      </c>
      <c r="B37" s="286"/>
      <c r="C37" s="149"/>
      <c r="D37" s="150"/>
      <c r="E37" s="151"/>
      <c r="F37" s="152"/>
      <c r="G37" s="152"/>
      <c r="H37" s="152"/>
      <c r="I37" s="152"/>
      <c r="J37" s="152"/>
      <c r="K37" s="152"/>
      <c r="L37" s="151"/>
      <c r="M37" s="261">
        <f>SUM(C37:L37)</f>
        <v>0</v>
      </c>
    </row>
    <row r="38" spans="1:13" ht="15.75" customHeight="1">
      <c r="A38" s="288" t="s">
        <v>455</v>
      </c>
      <c r="B38" s="287"/>
      <c r="C38" s="257"/>
      <c r="D38" s="258"/>
      <c r="E38" s="259"/>
      <c r="F38" s="260"/>
      <c r="G38" s="260"/>
      <c r="H38" s="260"/>
      <c r="I38" s="260"/>
      <c r="J38" s="260"/>
      <c r="K38" s="260"/>
      <c r="L38" s="264"/>
      <c r="M38" s="261"/>
    </row>
    <row r="39" spans="1:13" ht="15.75" customHeight="1">
      <c r="A39" s="262"/>
      <c r="B39" s="263"/>
      <c r="C39" s="257"/>
      <c r="D39" s="258"/>
      <c r="E39" s="259"/>
      <c r="F39" s="260"/>
      <c r="G39" s="260"/>
      <c r="H39" s="260"/>
      <c r="I39" s="260"/>
      <c r="J39" s="260"/>
      <c r="K39" s="260"/>
      <c r="L39" s="264"/>
      <c r="M39" s="261"/>
    </row>
    <row r="40" spans="1:13" ht="15.75" customHeight="1">
      <c r="A40" s="265" t="s">
        <v>454</v>
      </c>
      <c r="B40" s="286"/>
      <c r="C40" s="149"/>
      <c r="D40" s="150"/>
      <c r="E40" s="151"/>
      <c r="F40" s="152"/>
      <c r="G40" s="152"/>
      <c r="H40" s="152"/>
      <c r="I40" s="152"/>
      <c r="J40" s="152"/>
      <c r="K40" s="152"/>
      <c r="L40" s="151"/>
      <c r="M40" s="261">
        <f>SUM(C40:L40)</f>
        <v>0</v>
      </c>
    </row>
    <row r="41" spans="1:13" ht="15.75" customHeight="1">
      <c r="A41" s="288" t="s">
        <v>455</v>
      </c>
      <c r="B41" s="287"/>
      <c r="C41" s="257"/>
      <c r="D41" s="258"/>
      <c r="E41" s="259"/>
      <c r="F41" s="260"/>
      <c r="G41" s="260"/>
      <c r="H41" s="260"/>
      <c r="I41" s="260"/>
      <c r="J41" s="260"/>
      <c r="K41" s="260"/>
      <c r="L41" s="264"/>
      <c r="M41" s="261"/>
    </row>
    <row r="42" spans="1:13" ht="15.75" customHeight="1">
      <c r="A42" s="262"/>
      <c r="B42" s="263"/>
      <c r="C42" s="257"/>
      <c r="D42" s="258"/>
      <c r="E42" s="259"/>
      <c r="F42" s="260"/>
      <c r="G42" s="260"/>
      <c r="H42" s="260"/>
      <c r="I42" s="260"/>
      <c r="J42" s="260"/>
      <c r="K42" s="260"/>
      <c r="L42" s="264"/>
      <c r="M42" s="261"/>
    </row>
    <row r="43" spans="1:13" ht="15.75" customHeight="1">
      <c r="A43" s="265" t="s">
        <v>454</v>
      </c>
      <c r="B43" s="286"/>
      <c r="C43" s="149"/>
      <c r="D43" s="150"/>
      <c r="E43" s="151"/>
      <c r="F43" s="152"/>
      <c r="G43" s="152"/>
      <c r="H43" s="152"/>
      <c r="I43" s="152"/>
      <c r="J43" s="152"/>
      <c r="K43" s="152"/>
      <c r="L43" s="151"/>
      <c r="M43" s="261">
        <f>SUM(C43:L43)</f>
        <v>0</v>
      </c>
    </row>
    <row r="44" spans="1:13" ht="15.75" customHeight="1">
      <c r="A44" s="288" t="s">
        <v>455</v>
      </c>
      <c r="B44" s="287"/>
      <c r="C44" s="257"/>
      <c r="D44" s="258"/>
      <c r="E44" s="259"/>
      <c r="F44" s="260"/>
      <c r="G44" s="260"/>
      <c r="H44" s="260"/>
      <c r="I44" s="260"/>
      <c r="J44" s="260"/>
      <c r="K44" s="260"/>
      <c r="L44" s="264"/>
      <c r="M44" s="261"/>
    </row>
    <row r="45" spans="1:13" ht="15.75" customHeight="1">
      <c r="A45" s="262"/>
      <c r="B45" s="263"/>
      <c r="C45" s="257"/>
      <c r="D45" s="258"/>
      <c r="E45" s="259"/>
      <c r="F45" s="260"/>
      <c r="G45" s="260"/>
      <c r="H45" s="260"/>
      <c r="I45" s="260"/>
      <c r="J45" s="260"/>
      <c r="K45" s="260"/>
      <c r="L45" s="264"/>
      <c r="M45" s="261"/>
    </row>
    <row r="46" spans="1:13" ht="15.75" customHeight="1">
      <c r="A46" s="265" t="s">
        <v>454</v>
      </c>
      <c r="B46" s="286"/>
      <c r="C46" s="149"/>
      <c r="D46" s="150"/>
      <c r="E46" s="151"/>
      <c r="F46" s="152"/>
      <c r="G46" s="152"/>
      <c r="H46" s="152"/>
      <c r="I46" s="152"/>
      <c r="J46" s="152"/>
      <c r="K46" s="152"/>
      <c r="L46" s="151"/>
      <c r="M46" s="261">
        <f>SUM(C46:L46)</f>
        <v>0</v>
      </c>
    </row>
    <row r="47" spans="1:13" ht="15.75" customHeight="1">
      <c r="A47" s="288" t="s">
        <v>455</v>
      </c>
      <c r="B47" s="287"/>
      <c r="C47" s="257"/>
      <c r="D47" s="258"/>
      <c r="E47" s="259"/>
      <c r="F47" s="260"/>
      <c r="G47" s="260"/>
      <c r="H47" s="260"/>
      <c r="I47" s="260"/>
      <c r="J47" s="260"/>
      <c r="K47" s="260"/>
      <c r="L47" s="264"/>
      <c r="M47" s="261"/>
    </row>
    <row r="48" spans="1:13" ht="15.75" customHeight="1">
      <c r="A48" s="262"/>
      <c r="B48" s="263"/>
      <c r="C48" s="257"/>
      <c r="D48" s="258"/>
      <c r="E48" s="259"/>
      <c r="F48" s="260"/>
      <c r="G48" s="260"/>
      <c r="H48" s="260"/>
      <c r="I48" s="260"/>
      <c r="J48" s="260"/>
      <c r="K48" s="260"/>
      <c r="L48" s="264"/>
      <c r="M48" s="261"/>
    </row>
    <row r="49" spans="1:16" ht="15.75" customHeight="1">
      <c r="A49" s="265" t="s">
        <v>454</v>
      </c>
      <c r="B49" s="286"/>
      <c r="C49" s="149"/>
      <c r="D49" s="150"/>
      <c r="E49" s="151"/>
      <c r="F49" s="152"/>
      <c r="G49" s="152"/>
      <c r="H49" s="152"/>
      <c r="I49" s="152"/>
      <c r="J49" s="152"/>
      <c r="K49" s="152"/>
      <c r="L49" s="151"/>
      <c r="M49" s="261">
        <f>SUM(C49:L49)</f>
        <v>0</v>
      </c>
    </row>
    <row r="50" spans="1:16" ht="15.75" customHeight="1">
      <c r="A50" s="288" t="s">
        <v>455</v>
      </c>
      <c r="B50" s="287"/>
      <c r="C50" s="257"/>
      <c r="D50" s="258"/>
      <c r="E50" s="259"/>
      <c r="F50" s="260"/>
      <c r="G50" s="260"/>
      <c r="H50" s="260"/>
      <c r="I50" s="260"/>
      <c r="J50" s="260"/>
      <c r="K50" s="260"/>
      <c r="L50" s="264"/>
      <c r="M50" s="261"/>
    </row>
    <row r="51" spans="1:16" ht="15.75" customHeight="1">
      <c r="A51" s="262"/>
      <c r="B51" s="263"/>
      <c r="C51" s="257"/>
      <c r="D51" s="258"/>
      <c r="E51" s="259"/>
      <c r="F51" s="260"/>
      <c r="G51" s="260"/>
      <c r="H51" s="260"/>
      <c r="I51" s="260"/>
      <c r="J51" s="260"/>
      <c r="K51" s="260"/>
      <c r="L51" s="264"/>
      <c r="M51" s="261"/>
      <c r="O51" s="349" t="s">
        <v>457</v>
      </c>
      <c r="P51" s="349"/>
    </row>
    <row r="52" spans="1:16" ht="18" customHeight="1">
      <c r="A52" s="265"/>
      <c r="B52" s="266"/>
      <c r="C52" s="267"/>
      <c r="D52" s="268"/>
      <c r="E52" s="269"/>
      <c r="F52" s="270"/>
      <c r="G52" s="270"/>
      <c r="H52" s="270"/>
      <c r="I52" s="270"/>
      <c r="J52" s="270"/>
      <c r="K52" s="270"/>
      <c r="L52" s="264"/>
      <c r="M52" s="271"/>
      <c r="O52" s="349"/>
      <c r="P52" s="349"/>
    </row>
    <row r="53" spans="1:16" ht="7.5" customHeight="1">
      <c r="A53" s="272"/>
      <c r="B53" s="273"/>
      <c r="C53" s="274"/>
      <c r="D53" s="275"/>
      <c r="E53" s="276"/>
      <c r="F53" s="277"/>
      <c r="G53" s="277"/>
      <c r="H53" s="277"/>
      <c r="I53" s="277"/>
      <c r="J53" s="277"/>
      <c r="K53" s="277"/>
      <c r="L53" s="276"/>
      <c r="M53" s="278"/>
      <c r="O53" s="349"/>
      <c r="P53" s="349"/>
    </row>
    <row r="54" spans="1:16" ht="18" customHeight="1" thickBot="1">
      <c r="A54" s="279"/>
      <c r="B54" s="280"/>
      <c r="C54" s="281">
        <f>SUM(C9:C52)</f>
        <v>68</v>
      </c>
      <c r="D54" s="282">
        <f t="shared" ref="D54:L54" si="0">SUM(D9:D52)</f>
        <v>2</v>
      </c>
      <c r="E54" s="283">
        <f t="shared" si="0"/>
        <v>0</v>
      </c>
      <c r="F54" s="284">
        <f t="shared" si="0"/>
        <v>0</v>
      </c>
      <c r="G54" s="284">
        <f t="shared" si="0"/>
        <v>0</v>
      </c>
      <c r="H54" s="284">
        <f t="shared" si="0"/>
        <v>1</v>
      </c>
      <c r="I54" s="284">
        <f t="shared" si="0"/>
        <v>1</v>
      </c>
      <c r="J54" s="284">
        <f t="shared" si="0"/>
        <v>1</v>
      </c>
      <c r="K54" s="284">
        <f t="shared" si="0"/>
        <v>0</v>
      </c>
      <c r="L54" s="283">
        <f t="shared" si="0"/>
        <v>1</v>
      </c>
      <c r="M54" s="285">
        <f>SUM(M10:M52)</f>
        <v>74</v>
      </c>
      <c r="N54" s="289" t="str">
        <f>IF(M54=Hoja5!L56,"OK","VERIFICAR")</f>
        <v>OK</v>
      </c>
      <c r="O54" s="349"/>
      <c r="P54" s="349"/>
    </row>
    <row r="55" spans="1:16" ht="7.5" customHeight="1" thickTop="1">
      <c r="O55" s="349"/>
      <c r="P55" s="349"/>
    </row>
    <row r="56" spans="1:16">
      <c r="O56" s="349"/>
      <c r="P56" s="349"/>
    </row>
    <row r="57" spans="1:16" ht="15">
      <c r="B57" s="54" t="str">
        <f>+Hoja1!D59</f>
        <v>Enero</v>
      </c>
      <c r="C57" s="11">
        <f>+Hoja1!E59</f>
        <v>2023</v>
      </c>
      <c r="K57" s="387" t="s">
        <v>373</v>
      </c>
      <c r="L57" s="387"/>
      <c r="M57" s="387"/>
    </row>
  </sheetData>
  <sheetProtection password="CC62" sheet="1" objects="1" scenarios="1" selectLockedCells="1"/>
  <mergeCells count="5">
    <mergeCell ref="C5:M5"/>
    <mergeCell ref="C3:M3"/>
    <mergeCell ref="C1:M1"/>
    <mergeCell ref="K57:M57"/>
    <mergeCell ref="O51:P56"/>
  </mergeCells>
  <conditionalFormatting sqref="N54">
    <cfRule type="containsText" dxfId="0" priority="2" stopIfTrue="1" operator="containsText" text="VERIFICAR">
      <formula>NOT(ISERROR(SEARCH("VERIFICAR",N54)))</formula>
    </cfRule>
  </conditionalFormatting>
  <pageMargins left="0.7" right="0.7" top="0.75" bottom="0.75" header="0.3" footer="0.3"/>
  <pageSetup scale="6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F74"/>
  <sheetViews>
    <sheetView topLeftCell="A3" zoomScaleNormal="100" workbookViewId="0">
      <selection activeCell="A5" sqref="F5"/>
    </sheetView>
  </sheetViews>
  <sheetFormatPr baseColWidth="10" defaultRowHeight="12.75"/>
  <cols>
    <col min="1" max="1" width="4.7109375" customWidth="1"/>
    <col min="2" max="6" width="18" customWidth="1"/>
    <col min="7" max="7" width="4.7109375" customWidth="1"/>
  </cols>
  <sheetData>
    <row r="2" spans="2:6" ht="13.5" customHeight="1">
      <c r="B2" s="397" t="s">
        <v>424</v>
      </c>
      <c r="C2" s="397"/>
      <c r="D2" s="397"/>
      <c r="E2" s="397"/>
      <c r="F2" s="397"/>
    </row>
    <row r="3" spans="2:6" ht="13.5" customHeight="1">
      <c r="B3" s="397" t="s">
        <v>408</v>
      </c>
      <c r="C3" s="397"/>
      <c r="D3" s="397"/>
      <c r="E3" s="397"/>
      <c r="F3" s="397"/>
    </row>
    <row r="4" spans="2:6" ht="13.5" customHeight="1">
      <c r="B4" s="195"/>
      <c r="C4" s="195"/>
      <c r="D4" s="195"/>
      <c r="E4" s="195"/>
      <c r="F4" s="195"/>
    </row>
    <row r="5" spans="2:6" ht="13.5" customHeight="1"/>
    <row r="6" spans="2:6" ht="13.5" customHeight="1">
      <c r="B6" s="62" t="str">
        <f>CONCATENATE(Hoja1!D3,"  ",Hoja1!F3)</f>
        <v>TRIBUNAL UNITARIO AGRARIO DISTRITO:  9</v>
      </c>
      <c r="C6" s="59"/>
    </row>
    <row r="7" spans="2:6" ht="13.5" customHeight="1">
      <c r="B7" s="390" t="str">
        <f>CONCATENATE(Hoja1!D4," ",Hoja1!E4)</f>
        <v>CON SEDE EN: Toluca, Estado de México</v>
      </c>
      <c r="C7" s="390"/>
      <c r="D7" s="390"/>
    </row>
    <row r="8" spans="2:6" ht="13.5" customHeight="1">
      <c r="B8" s="192"/>
      <c r="C8" s="192"/>
    </row>
    <row r="9" spans="2:6" ht="13.5" customHeight="1">
      <c r="B9" s="192"/>
      <c r="C9" s="192"/>
      <c r="E9" s="197" t="s">
        <v>416</v>
      </c>
      <c r="F9" s="196" t="str">
        <f>+Hoja1!D59</f>
        <v>Enero</v>
      </c>
    </row>
    <row r="10" spans="2:6" ht="13.5" customHeight="1"/>
    <row r="11" spans="2:6" ht="24" customHeight="1">
      <c r="B11" s="394" t="s">
        <v>413</v>
      </c>
      <c r="C11" s="395"/>
      <c r="D11" s="395"/>
      <c r="E11" s="395"/>
      <c r="F11" s="396"/>
    </row>
    <row r="12" spans="2:6" ht="49.5" customHeight="1">
      <c r="B12" s="198" t="s">
        <v>409</v>
      </c>
      <c r="C12" s="198" t="s">
        <v>410</v>
      </c>
      <c r="D12" s="198" t="s">
        <v>411</v>
      </c>
      <c r="E12" s="198" t="s">
        <v>412</v>
      </c>
      <c r="F12" s="198" t="s">
        <v>253</v>
      </c>
    </row>
    <row r="13" spans="2:6" ht="27.75" customHeight="1">
      <c r="B13" s="202"/>
      <c r="C13" s="202"/>
      <c r="D13" s="202"/>
      <c r="E13" s="202"/>
      <c r="F13" s="199">
        <f>SUM(B13:E13)</f>
        <v>0</v>
      </c>
    </row>
    <row r="14" spans="2:6" ht="13.5" customHeight="1"/>
    <row r="15" spans="2:6" ht="13.5" customHeight="1"/>
    <row r="16" spans="2:6" ht="13.5" customHeight="1"/>
    <row r="17" spans="2:6" ht="37.5" customHeight="1">
      <c r="B17" s="388" t="s">
        <v>417</v>
      </c>
      <c r="C17" s="398"/>
      <c r="D17" s="398"/>
      <c r="E17" s="389"/>
      <c r="F17" s="202"/>
    </row>
    <row r="18" spans="2:6" ht="13.5" customHeight="1">
      <c r="B18" s="16"/>
      <c r="C18" s="16"/>
      <c r="D18" s="16"/>
      <c r="E18" s="16"/>
      <c r="F18" s="11"/>
    </row>
    <row r="19" spans="2:6" ht="13.5" customHeight="1">
      <c r="B19" s="16"/>
      <c r="C19" s="16"/>
      <c r="D19" s="16"/>
      <c r="E19" s="16"/>
      <c r="F19" s="11"/>
    </row>
    <row r="20" spans="2:6" ht="13.5" customHeight="1">
      <c r="B20" s="16"/>
      <c r="C20" s="16"/>
      <c r="D20" s="16"/>
      <c r="E20" s="16"/>
      <c r="F20" s="11"/>
    </row>
    <row r="21" spans="2:6" ht="30" customHeight="1">
      <c r="B21" s="388" t="s">
        <v>418</v>
      </c>
      <c r="C21" s="398"/>
      <c r="D21" s="398"/>
      <c r="E21" s="389"/>
      <c r="F21" s="202"/>
    </row>
    <row r="22" spans="2:6" ht="13.5" customHeight="1">
      <c r="B22" s="16"/>
      <c r="C22" s="16"/>
      <c r="D22" s="16"/>
      <c r="E22" s="16"/>
      <c r="F22" s="11"/>
    </row>
    <row r="23" spans="2:6" ht="13.5" customHeight="1">
      <c r="B23" s="16"/>
      <c r="C23" s="16"/>
      <c r="D23" s="16"/>
      <c r="E23" s="16"/>
      <c r="F23" s="11"/>
    </row>
    <row r="24" spans="2:6" ht="13.5" customHeight="1">
      <c r="B24" s="16"/>
      <c r="C24" s="16"/>
      <c r="D24" s="16"/>
      <c r="E24" s="16"/>
      <c r="F24" s="11"/>
    </row>
    <row r="25" spans="2:6" s="194" customFormat="1" ht="33.75" customHeight="1">
      <c r="B25" s="399" t="s">
        <v>419</v>
      </c>
      <c r="C25" s="400"/>
      <c r="D25" s="200" t="s">
        <v>414</v>
      </c>
      <c r="E25" s="201"/>
      <c r="F25" s="202"/>
    </row>
    <row r="26" spans="2:6" s="194" customFormat="1" ht="34.5" customHeight="1">
      <c r="B26" s="401"/>
      <c r="C26" s="402"/>
      <c r="D26" s="388" t="s">
        <v>415</v>
      </c>
      <c r="E26" s="389"/>
      <c r="F26" s="202"/>
    </row>
    <row r="27" spans="2:6" ht="13.5" customHeight="1">
      <c r="B27" s="16"/>
      <c r="C27" s="16"/>
      <c r="D27" s="16"/>
      <c r="E27" s="16"/>
      <c r="F27" s="16"/>
    </row>
    <row r="28" spans="2:6" ht="27.75" customHeight="1">
      <c r="B28" s="391" t="s">
        <v>420</v>
      </c>
      <c r="C28" s="392"/>
      <c r="D28" s="392"/>
      <c r="E28" s="393"/>
      <c r="F28" s="199">
        <f>SUM(F17:F26)</f>
        <v>0</v>
      </c>
    </row>
    <row r="29" spans="2:6" ht="13.5" customHeight="1">
      <c r="B29" s="16"/>
      <c r="C29" s="16"/>
      <c r="D29" s="16"/>
      <c r="E29" s="16"/>
      <c r="F29" s="16"/>
    </row>
    <row r="30" spans="2:6" ht="13.5" customHeight="1">
      <c r="B30" s="16"/>
      <c r="C30" s="16"/>
      <c r="D30" s="16"/>
      <c r="E30" s="16"/>
      <c r="F30" s="16"/>
    </row>
    <row r="31" spans="2:6" ht="13.5" customHeight="1">
      <c r="B31" s="16"/>
      <c r="C31" s="54" t="str">
        <f>+Hoja1!D59</f>
        <v>Enero</v>
      </c>
      <c r="D31" s="11">
        <f>+Hoja1!E59</f>
        <v>2023</v>
      </c>
      <c r="E31" s="16"/>
      <c r="F31" s="203" t="s">
        <v>372</v>
      </c>
    </row>
    <row r="32" spans="2:6"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sheetProtection password="CC62" sheet="1" objects="1" scenarios="1" selectLockedCells="1"/>
  <mergeCells count="9">
    <mergeCell ref="D26:E26"/>
    <mergeCell ref="B7:D7"/>
    <mergeCell ref="B28:E28"/>
    <mergeCell ref="B11:F11"/>
    <mergeCell ref="B2:F2"/>
    <mergeCell ref="B3:F3"/>
    <mergeCell ref="B17:E17"/>
    <mergeCell ref="B21:E21"/>
    <mergeCell ref="B25:C26"/>
  </mergeCells>
  <pageMargins left="0.70866141732283472" right="0.70866141732283472" top="0.74803149606299213" bottom="0.74803149606299213" header="0.31496062992125984" footer="0.31496062992125984"/>
  <pageSetup scale="92"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H65"/>
  <sheetViews>
    <sheetView workbookViewId="0">
      <selection activeCell="A5" sqref="F5"/>
    </sheetView>
  </sheetViews>
  <sheetFormatPr baseColWidth="10" defaultRowHeight="12.75"/>
  <cols>
    <col min="1" max="1" width="3.5703125" customWidth="1"/>
    <col min="2" max="2" width="32" customWidth="1"/>
    <col min="3" max="3" width="14.140625" style="306" customWidth="1"/>
    <col min="4" max="4" width="35.85546875" customWidth="1"/>
    <col min="5" max="6" width="11.140625" style="306" customWidth="1"/>
    <col min="7" max="7" width="11.5703125" customWidth="1"/>
    <col min="8" max="8" width="10.140625" style="290" customWidth="1"/>
    <col min="9" max="9" width="5.140625" customWidth="1"/>
  </cols>
  <sheetData>
    <row r="1" spans="2:8" ht="13.5" customHeight="1">
      <c r="B1" s="397" t="s">
        <v>471</v>
      </c>
      <c r="C1" s="397"/>
      <c r="D1" s="397"/>
      <c r="E1" s="397"/>
      <c r="F1" s="397"/>
      <c r="G1" s="397"/>
      <c r="H1" s="397"/>
    </row>
    <row r="2" spans="2:8" ht="13.5" customHeight="1">
      <c r="B2" s="397"/>
      <c r="C2" s="397"/>
      <c r="D2" s="397"/>
      <c r="E2" s="397"/>
      <c r="F2" s="397"/>
      <c r="G2" s="397"/>
      <c r="H2" s="397"/>
    </row>
    <row r="3" spans="2:8" ht="13.5" customHeight="1">
      <c r="B3" s="62" t="str">
        <f>CONCATENATE(Hoja1!D3,"  ",Hoja1!F3)</f>
        <v>TRIBUNAL UNITARIO AGRARIO DISTRITO:  9</v>
      </c>
      <c r="C3" s="59"/>
      <c r="E3" s="412" t="s">
        <v>472</v>
      </c>
      <c r="F3" s="412"/>
      <c r="G3" s="412"/>
    </row>
    <row r="4" spans="2:8" ht="13.5" customHeight="1">
      <c r="B4" s="390" t="str">
        <f>CONCATENATE(Hoja1!D4," ",Hoja1!E4)</f>
        <v>CON SEDE EN: Toluca, Estado de México</v>
      </c>
      <c r="C4" s="390"/>
      <c r="D4" s="390"/>
      <c r="E4" s="413" t="s">
        <v>473</v>
      </c>
      <c r="F4" s="413"/>
      <c r="G4" s="300"/>
    </row>
    <row r="5" spans="2:8" ht="13.5" customHeight="1">
      <c r="B5" s="303" t="s">
        <v>511</v>
      </c>
      <c r="C5" s="304"/>
      <c r="D5" s="305"/>
    </row>
    <row r="6" spans="2:8" ht="13.5" customHeight="1">
      <c r="B6" s="303" t="s">
        <v>512</v>
      </c>
      <c r="C6" s="304"/>
      <c r="D6" s="305"/>
    </row>
    <row r="7" spans="2:8" ht="13.5" customHeight="1">
      <c r="B7" s="192"/>
      <c r="C7" s="108"/>
      <c r="G7" s="197" t="s">
        <v>416</v>
      </c>
      <c r="H7" s="310" t="str">
        <f>Hoja1!D59</f>
        <v>Enero</v>
      </c>
    </row>
    <row r="8" spans="2:8" ht="13.5" customHeight="1">
      <c r="B8" s="409" t="s">
        <v>464</v>
      </c>
      <c r="C8" s="409" t="s">
        <v>459</v>
      </c>
      <c r="D8" s="410" t="s">
        <v>460</v>
      </c>
      <c r="E8" s="410" t="s">
        <v>461</v>
      </c>
      <c r="F8" s="410" t="s">
        <v>462</v>
      </c>
      <c r="G8" s="403" t="s">
        <v>465</v>
      </c>
      <c r="H8" s="406" t="s">
        <v>463</v>
      </c>
    </row>
    <row r="9" spans="2:8" ht="13.5" customHeight="1">
      <c r="B9" s="409"/>
      <c r="C9" s="409"/>
      <c r="D9" s="411"/>
      <c r="E9" s="411"/>
      <c r="F9" s="411"/>
      <c r="G9" s="404"/>
      <c r="H9" s="407"/>
    </row>
    <row r="10" spans="2:8" ht="13.5" customHeight="1">
      <c r="B10" s="403"/>
      <c r="C10" s="403"/>
      <c r="D10" s="411"/>
      <c r="E10" s="411"/>
      <c r="F10" s="411"/>
      <c r="G10" s="405"/>
      <c r="H10" s="408"/>
    </row>
    <row r="11" spans="2:8" s="308" customFormat="1" ht="44.25" customHeight="1">
      <c r="B11" s="335" t="s">
        <v>513</v>
      </c>
      <c r="C11" s="336">
        <v>420</v>
      </c>
      <c r="D11" s="337" t="s">
        <v>514</v>
      </c>
      <c r="E11" s="292">
        <v>1</v>
      </c>
      <c r="F11" s="292">
        <v>419</v>
      </c>
      <c r="G11" s="332" t="s">
        <v>525</v>
      </c>
      <c r="H11" s="307">
        <f>+E11*100/C11</f>
        <v>0.23809523809523808</v>
      </c>
    </row>
    <row r="12" spans="2:8" s="308" customFormat="1" ht="44.25" customHeight="1">
      <c r="B12" s="335" t="s">
        <v>515</v>
      </c>
      <c r="C12" s="336">
        <v>165</v>
      </c>
      <c r="D12" s="338" t="s">
        <v>516</v>
      </c>
      <c r="E12" s="293">
        <v>4</v>
      </c>
      <c r="F12" s="293">
        <v>160</v>
      </c>
      <c r="G12" s="332" t="s">
        <v>525</v>
      </c>
      <c r="H12" s="307">
        <f>+E12*100/C12</f>
        <v>2.4242424242424243</v>
      </c>
    </row>
    <row r="13" spans="2:8" s="308" customFormat="1" ht="44.25" customHeight="1">
      <c r="B13" s="335" t="s">
        <v>517</v>
      </c>
      <c r="C13" s="336">
        <v>123</v>
      </c>
      <c r="D13" s="339" t="s">
        <v>518</v>
      </c>
      <c r="E13" s="292">
        <v>0</v>
      </c>
      <c r="F13" s="292">
        <v>123</v>
      </c>
      <c r="G13" s="332" t="s">
        <v>525</v>
      </c>
      <c r="H13" s="307">
        <f>+E13*100/C13</f>
        <v>0</v>
      </c>
    </row>
    <row r="14" spans="2:8" s="308" customFormat="1" ht="44.25" customHeight="1">
      <c r="B14" s="335" t="s">
        <v>519</v>
      </c>
      <c r="C14" s="340" t="s">
        <v>520</v>
      </c>
      <c r="D14" s="337" t="s">
        <v>521</v>
      </c>
      <c r="E14" s="293"/>
      <c r="F14" s="293"/>
      <c r="G14" s="332" t="s">
        <v>525</v>
      </c>
      <c r="H14" s="307" t="e">
        <f t="shared" ref="H14:H20" si="0">+E14*100/C14</f>
        <v>#VALUE!</v>
      </c>
    </row>
    <row r="15" spans="2:8" s="308" customFormat="1" ht="44.25" customHeight="1">
      <c r="B15" s="335" t="s">
        <v>519</v>
      </c>
      <c r="C15" s="340" t="s">
        <v>520</v>
      </c>
      <c r="D15" s="337" t="s">
        <v>522</v>
      </c>
      <c r="E15" s="292"/>
      <c r="F15" s="292"/>
      <c r="G15" s="332" t="s">
        <v>525</v>
      </c>
      <c r="H15" s="307" t="e">
        <f t="shared" si="0"/>
        <v>#VALUE!</v>
      </c>
    </row>
    <row r="16" spans="2:8" s="308" customFormat="1" ht="44.25" customHeight="1">
      <c r="B16" s="335" t="s">
        <v>523</v>
      </c>
      <c r="C16" s="340" t="s">
        <v>520</v>
      </c>
      <c r="D16" s="337" t="s">
        <v>524</v>
      </c>
      <c r="E16" s="293"/>
      <c r="F16" s="293"/>
      <c r="G16" s="332" t="s">
        <v>525</v>
      </c>
      <c r="H16" s="307" t="e">
        <f t="shared" si="0"/>
        <v>#VALUE!</v>
      </c>
    </row>
    <row r="17" spans="2:8" s="308" customFormat="1" ht="44.25" customHeight="1">
      <c r="B17" s="335"/>
      <c r="C17" s="340"/>
      <c r="D17" s="337"/>
      <c r="E17" s="292"/>
      <c r="F17" s="292"/>
      <c r="G17" s="332" t="s">
        <v>525</v>
      </c>
      <c r="H17" s="307" t="e">
        <f t="shared" si="0"/>
        <v>#DIV/0!</v>
      </c>
    </row>
    <row r="18" spans="2:8" s="308" customFormat="1" ht="44.25" customHeight="1">
      <c r="B18" s="333"/>
      <c r="C18" s="334"/>
      <c r="D18" s="333"/>
      <c r="E18" s="334"/>
      <c r="F18" s="334"/>
      <c r="G18" s="291"/>
      <c r="H18" s="307" t="e">
        <f t="shared" si="0"/>
        <v>#DIV/0!</v>
      </c>
    </row>
    <row r="19" spans="2:8" s="308" customFormat="1" ht="44.25" customHeight="1">
      <c r="B19" s="294"/>
      <c r="C19" s="292"/>
      <c r="D19" s="294"/>
      <c r="E19" s="292"/>
      <c r="F19" s="292"/>
      <c r="G19" s="291"/>
      <c r="H19" s="307" t="e">
        <f t="shared" si="0"/>
        <v>#DIV/0!</v>
      </c>
    </row>
    <row r="20" spans="2:8" s="308" customFormat="1" ht="44.25" customHeight="1">
      <c r="B20" s="295"/>
      <c r="C20" s="293"/>
      <c r="D20" s="295"/>
      <c r="E20" s="293"/>
      <c r="F20" s="293"/>
      <c r="G20" s="291"/>
      <c r="H20" s="307" t="e">
        <f t="shared" si="0"/>
        <v>#DIV/0!</v>
      </c>
    </row>
    <row r="21" spans="2:8" ht="13.5" customHeight="1">
      <c r="B21" s="16"/>
      <c r="C21" s="18"/>
      <c r="D21" s="16"/>
      <c r="E21" s="18"/>
      <c r="F21" s="18"/>
    </row>
    <row r="22" spans="2:8" ht="13.5" customHeight="1">
      <c r="B22" s="16"/>
      <c r="C22" s="17" t="str">
        <f>Hoja1!D59</f>
        <v>Enero</v>
      </c>
      <c r="D22" s="11">
        <f>Hoja1!E59</f>
        <v>2023</v>
      </c>
      <c r="E22" s="18"/>
      <c r="F22" s="203" t="s">
        <v>371</v>
      </c>
    </row>
    <row r="23" spans="2:8" ht="13.5" customHeight="1"/>
    <row r="24" spans="2:8" ht="13.5" customHeight="1"/>
    <row r="25" spans="2:8" ht="13.5" customHeight="1"/>
    <row r="26" spans="2:8">
      <c r="D26" s="309"/>
    </row>
    <row r="27" spans="2:8" ht="13.5" customHeight="1">
      <c r="D27" s="194"/>
    </row>
    <row r="28" spans="2:8" ht="13.5" customHeight="1"/>
    <row r="29" spans="2:8" ht="13.5" customHeight="1"/>
    <row r="30" spans="2:8" ht="13.5" customHeight="1"/>
    <row r="31" spans="2:8" ht="13.5" customHeight="1"/>
    <row r="32" spans="2: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sheetData>
  <mergeCells count="12">
    <mergeCell ref="B1:H1"/>
    <mergeCell ref="B2:H2"/>
    <mergeCell ref="E3:G3"/>
    <mergeCell ref="B4:D4"/>
    <mergeCell ref="E4:F4"/>
    <mergeCell ref="G8:G10"/>
    <mergeCell ref="H8:H10"/>
    <mergeCell ref="B8:B10"/>
    <mergeCell ref="C8:C10"/>
    <mergeCell ref="D8:D10"/>
    <mergeCell ref="E8:E10"/>
    <mergeCell ref="F8:F10"/>
  </mergeCells>
  <pageMargins left="0.7" right="0.7" top="0.75" bottom="0.75" header="0.3" footer="0.3"/>
  <pageSetup scale="6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38"/>
  <sheetViews>
    <sheetView workbookViewId="0">
      <selection activeCell="A5" sqref="F5"/>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f>Hoja1!F3</f>
        <v>9</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9</v>
      </c>
      <c r="C3" s="40"/>
      <c r="D3" s="40"/>
      <c r="E3" s="40"/>
      <c r="F3" s="40"/>
      <c r="G3" s="40"/>
    </row>
    <row r="4" spans="1:13" s="148" customFormat="1" ht="3.75" customHeight="1">
      <c r="B4" s="40"/>
      <c r="C4" s="40"/>
      <c r="D4" s="40"/>
      <c r="E4" s="40"/>
      <c r="F4" s="40"/>
      <c r="G4" s="40"/>
    </row>
    <row r="5" spans="1:13" s="148" customFormat="1" ht="15">
      <c r="B5" s="13" t="str">
        <f>CONCATENATE(Hoja1!D4," ",Hoja1!E4)</f>
        <v>CON SEDE EN: Toluca, Estado de México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74" t="str">
        <f>CONCATENATE(Hoja1!F5," ",Hoja1!E59)</f>
        <v>Enero 2023</v>
      </c>
      <c r="G8" s="374"/>
    </row>
    <row r="9" spans="1:13" s="148" customFormat="1" ht="15.75" thickBot="1">
      <c r="B9" s="11"/>
      <c r="C9" s="11"/>
      <c r="D9" s="11"/>
      <c r="E9" s="11"/>
      <c r="F9" s="11"/>
      <c r="G9" s="11"/>
    </row>
    <row r="10" spans="1:13" s="148" customFormat="1" ht="20.25" customHeight="1">
      <c r="B10" s="426" t="s">
        <v>479</v>
      </c>
      <c r="C10" s="428" t="s">
        <v>480</v>
      </c>
      <c r="D10" s="430" t="s">
        <v>481</v>
      </c>
      <c r="E10" s="432" t="s">
        <v>482</v>
      </c>
      <c r="F10" s="434" t="s">
        <v>483</v>
      </c>
      <c r="G10" s="435"/>
    </row>
    <row r="11" spans="1:13" s="148" customFormat="1" ht="64.5" customHeight="1">
      <c r="B11" s="427"/>
      <c r="C11" s="429"/>
      <c r="D11" s="431"/>
      <c r="E11" s="433"/>
      <c r="F11" s="311" t="s">
        <v>484</v>
      </c>
      <c r="G11" s="312" t="s">
        <v>485</v>
      </c>
    </row>
    <row r="12" spans="1:13" s="148" customFormat="1" ht="15">
      <c r="B12" s="313"/>
      <c r="C12" s="314"/>
      <c r="D12" s="315"/>
      <c r="E12" s="316"/>
      <c r="F12" s="317"/>
      <c r="G12" s="318"/>
    </row>
    <row r="13" spans="1:13" s="148" customFormat="1" ht="39" customHeight="1">
      <c r="B13" s="319" t="s">
        <v>486</v>
      </c>
      <c r="C13" s="328">
        <v>8</v>
      </c>
      <c r="D13" s="329">
        <v>4</v>
      </c>
      <c r="E13" s="327">
        <f>+F13+G13</f>
        <v>4</v>
      </c>
      <c r="F13" s="56"/>
      <c r="G13" s="330">
        <v>4</v>
      </c>
    </row>
    <row r="14" spans="1:13" s="148" customFormat="1" ht="15">
      <c r="B14" s="319"/>
      <c r="C14" s="320"/>
      <c r="D14" s="315"/>
      <c r="E14" s="316"/>
      <c r="F14" s="317"/>
      <c r="G14" s="318"/>
    </row>
    <row r="15" spans="1:13" s="148" customFormat="1" ht="39" customHeight="1">
      <c r="B15" s="319" t="s">
        <v>487</v>
      </c>
      <c r="C15" s="328">
        <v>3</v>
      </c>
      <c r="D15" s="329"/>
      <c r="E15" s="327">
        <f>+F15+G15</f>
        <v>3</v>
      </c>
      <c r="F15" s="56"/>
      <c r="G15" s="330">
        <v>3</v>
      </c>
    </row>
    <row r="16" spans="1:13" s="148" customFormat="1" ht="15">
      <c r="B16" s="319"/>
      <c r="C16" s="320"/>
      <c r="D16" s="315"/>
      <c r="E16" s="316"/>
      <c r="F16" s="317"/>
      <c r="G16" s="318"/>
    </row>
    <row r="17" spans="2:7" s="148" customFormat="1" ht="39" customHeight="1">
      <c r="B17" s="319" t="s">
        <v>488</v>
      </c>
      <c r="C17" s="328"/>
      <c r="D17" s="329"/>
      <c r="E17" s="327">
        <f>+F17+G17</f>
        <v>0</v>
      </c>
      <c r="F17" s="56"/>
      <c r="G17" s="330"/>
    </row>
    <row r="18" spans="2:7" s="148" customFormat="1" ht="15">
      <c r="B18" s="319"/>
      <c r="C18" s="320"/>
      <c r="D18" s="315"/>
      <c r="E18" s="316"/>
      <c r="F18" s="317"/>
      <c r="G18" s="318"/>
    </row>
    <row r="19" spans="2:7" s="148" customFormat="1" ht="39" customHeight="1">
      <c r="B19" s="319" t="s">
        <v>489</v>
      </c>
      <c r="C19" s="328"/>
      <c r="D19" s="329"/>
      <c r="E19" s="327">
        <f>+F19+G19</f>
        <v>0</v>
      </c>
      <c r="F19" s="56"/>
      <c r="G19" s="330"/>
    </row>
    <row r="20" spans="2:7" s="148" customFormat="1" ht="15.75" thickBot="1">
      <c r="B20" s="321"/>
      <c r="C20" s="322"/>
      <c r="D20" s="323"/>
      <c r="E20" s="324"/>
      <c r="F20" s="325"/>
      <c r="G20" s="326"/>
    </row>
    <row r="21" spans="2:7" s="148" customFormat="1" ht="15">
      <c r="B21" s="11"/>
      <c r="C21" s="11"/>
      <c r="D21" s="11"/>
      <c r="E21" s="11"/>
      <c r="F21" s="11"/>
      <c r="G21" s="11"/>
    </row>
    <row r="22" spans="2:7" s="148" customFormat="1" ht="15">
      <c r="B22" s="11"/>
      <c r="C22" s="11"/>
      <c r="D22" s="11"/>
      <c r="E22" s="11"/>
      <c r="F22" s="11"/>
      <c r="G22" s="11"/>
    </row>
    <row r="23" spans="2:7" ht="37.5" customHeight="1">
      <c r="B23" s="414" t="s">
        <v>490</v>
      </c>
      <c r="C23" s="415"/>
      <c r="D23" s="416"/>
      <c r="E23" s="331"/>
    </row>
    <row r="24" spans="2:7" s="148" customFormat="1" ht="15">
      <c r="B24" s="11"/>
      <c r="C24" s="11"/>
      <c r="D24" s="11"/>
      <c r="E24" s="11"/>
      <c r="F24" s="11"/>
      <c r="G24" s="11"/>
    </row>
    <row r="25" spans="2:7" s="148" customFormat="1" ht="23.25">
      <c r="B25" s="414" t="s">
        <v>491</v>
      </c>
      <c r="C25" s="415"/>
      <c r="D25" s="416"/>
      <c r="E25" s="331"/>
      <c r="F25" s="302"/>
    </row>
    <row r="26" spans="2:7" s="148" customFormat="1" ht="15">
      <c r="B26" s="11"/>
      <c r="C26" s="11"/>
      <c r="D26" s="11"/>
      <c r="E26" s="11"/>
      <c r="F26" s="11"/>
      <c r="G26" s="11"/>
    </row>
    <row r="27" spans="2:7" ht="37.5" customHeight="1">
      <c r="B27" s="414" t="s">
        <v>492</v>
      </c>
      <c r="C27" s="415"/>
      <c r="D27" s="416"/>
      <c r="E27" s="331">
        <v>16</v>
      </c>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17" t="s">
        <v>526</v>
      </c>
      <c r="C30" s="418"/>
      <c r="D30" s="418"/>
      <c r="E30" s="418"/>
      <c r="F30" s="418"/>
      <c r="G30" s="419"/>
    </row>
    <row r="31" spans="2:7" s="148" customFormat="1" ht="15.75" customHeight="1">
      <c r="B31" s="420"/>
      <c r="C31" s="421"/>
      <c r="D31" s="421"/>
      <c r="E31" s="421"/>
      <c r="F31" s="421"/>
      <c r="G31" s="422"/>
    </row>
    <row r="32" spans="2:7" s="148" customFormat="1" ht="15.75" customHeight="1" thickBot="1">
      <c r="B32" s="423"/>
      <c r="C32" s="424"/>
      <c r="D32" s="424"/>
      <c r="E32" s="424"/>
      <c r="F32" s="424"/>
      <c r="G32" s="425"/>
    </row>
    <row r="33" spans="2:7" s="148" customFormat="1" ht="15">
      <c r="B33" s="11"/>
      <c r="C33" s="11"/>
      <c r="D33" s="11"/>
      <c r="E33" s="11"/>
      <c r="F33" s="11"/>
      <c r="G33" s="11"/>
    </row>
    <row r="34" spans="2:7" s="148" customFormat="1" ht="15.75">
      <c r="B34" s="11" t="str">
        <f>+F8</f>
        <v>Enero 2023</v>
      </c>
      <c r="C34" s="11"/>
      <c r="D34" s="11"/>
      <c r="E34" s="11"/>
      <c r="F34" s="11"/>
      <c r="G34" s="302"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M38"/>
  <sheetViews>
    <sheetView topLeftCell="A3" workbookViewId="0">
      <selection activeCell="A5" sqref="F5"/>
    </sheetView>
  </sheetViews>
  <sheetFormatPr baseColWidth="10" defaultRowHeight="12.75"/>
  <cols>
    <col min="1" max="1" width="3.140625" customWidth="1"/>
    <col min="2" max="2" width="49.85546875" customWidth="1"/>
    <col min="3" max="3" width="13.28515625" customWidth="1"/>
    <col min="4" max="4" width="12.5703125" customWidth="1"/>
    <col min="5" max="5" width="11.85546875" customWidth="1"/>
    <col min="6" max="7" width="13.28515625" customWidth="1"/>
  </cols>
  <sheetData>
    <row r="1" spans="1:13" ht="12.75" customHeight="1">
      <c r="A1" s="19"/>
      <c r="B1" s="19" t="s">
        <v>0</v>
      </c>
      <c r="C1" s="19"/>
      <c r="D1" s="19"/>
      <c r="E1" s="19"/>
      <c r="F1" s="215" t="s">
        <v>333</v>
      </c>
      <c r="G1" s="42">
        <f>Hoja1!F3</f>
        <v>9</v>
      </c>
      <c r="H1" s="13"/>
      <c r="I1" s="13"/>
      <c r="J1" s="2"/>
      <c r="K1" s="2"/>
      <c r="L1" s="2"/>
      <c r="M1" s="2"/>
    </row>
    <row r="2" spans="1:13">
      <c r="A2" s="147"/>
      <c r="B2" s="147"/>
      <c r="C2" s="147"/>
      <c r="D2" s="147"/>
      <c r="E2" s="147"/>
      <c r="F2" s="147"/>
      <c r="G2" s="147"/>
    </row>
    <row r="3" spans="1:13" s="148" customFormat="1" ht="15">
      <c r="B3" s="40" t="str">
        <f>CONCATENATE(Hoja1!D3,"  ",Hoja1!F3)</f>
        <v>TRIBUNAL UNITARIO AGRARIO DISTRITO:  9</v>
      </c>
      <c r="C3" s="40"/>
      <c r="D3" s="40"/>
      <c r="E3" s="40"/>
      <c r="F3" s="40"/>
      <c r="G3" s="40"/>
    </row>
    <row r="4" spans="1:13" s="148" customFormat="1" ht="3.75" customHeight="1">
      <c r="B4" s="40"/>
      <c r="C4" s="40"/>
      <c r="D4" s="40"/>
      <c r="E4" s="40"/>
      <c r="F4" s="40"/>
      <c r="G4" s="40"/>
    </row>
    <row r="5" spans="1:13" s="148" customFormat="1" ht="15">
      <c r="B5" s="13" t="str">
        <f>CONCATENATE(Hoja1!D4," ",Hoja1!E4)</f>
        <v>CON SEDE EN: Toluca, Estado de México</v>
      </c>
      <c r="C5" s="13"/>
      <c r="D5" s="13"/>
      <c r="E5" s="13"/>
      <c r="F5" s="13"/>
      <c r="G5" s="13"/>
    </row>
    <row r="6" spans="1:13" s="148" customFormat="1" ht="15">
      <c r="B6" s="13"/>
      <c r="C6" s="13"/>
      <c r="D6" s="13"/>
      <c r="E6" s="13"/>
      <c r="F6" s="13"/>
      <c r="G6" s="13"/>
    </row>
    <row r="7" spans="1:13" s="148" customFormat="1" ht="15">
      <c r="B7" s="13"/>
      <c r="C7" s="13"/>
      <c r="D7" s="13"/>
      <c r="E7" s="13"/>
      <c r="F7" s="13"/>
      <c r="G7" s="13"/>
    </row>
    <row r="8" spans="1:13" s="148" customFormat="1" ht="15.75">
      <c r="B8" s="13" t="s">
        <v>478</v>
      </c>
      <c r="C8" s="13"/>
      <c r="D8" s="13"/>
      <c r="E8" s="13"/>
      <c r="F8" s="374" t="str">
        <f>CONCATENATE(Hoja1!F5," ",Hoja1!E59)</f>
        <v>Enero 2023</v>
      </c>
      <c r="G8" s="374"/>
    </row>
    <row r="9" spans="1:13" s="148" customFormat="1" ht="15.75" thickBot="1">
      <c r="B9" s="11"/>
      <c r="C9" s="11"/>
      <c r="D9" s="11"/>
      <c r="E9" s="11"/>
      <c r="F9" s="11"/>
      <c r="G9" s="11"/>
    </row>
    <row r="10" spans="1:13" s="148" customFormat="1" ht="20.25" customHeight="1">
      <c r="B10" s="426" t="s">
        <v>479</v>
      </c>
      <c r="C10" s="428" t="s">
        <v>480</v>
      </c>
      <c r="D10" s="430" t="s">
        <v>481</v>
      </c>
      <c r="E10" s="432" t="s">
        <v>482</v>
      </c>
      <c r="F10" s="434" t="s">
        <v>483</v>
      </c>
      <c r="G10" s="435"/>
    </row>
    <row r="11" spans="1:13" s="148" customFormat="1" ht="64.5" customHeight="1">
      <c r="B11" s="427"/>
      <c r="C11" s="429"/>
      <c r="D11" s="431"/>
      <c r="E11" s="433"/>
      <c r="F11" s="311" t="s">
        <v>484</v>
      </c>
      <c r="G11" s="312" t="s">
        <v>485</v>
      </c>
    </row>
    <row r="12" spans="1:13" s="148" customFormat="1" ht="15">
      <c r="B12" s="313"/>
      <c r="C12" s="314"/>
      <c r="D12" s="315"/>
      <c r="E12" s="316"/>
      <c r="F12" s="317"/>
      <c r="G12" s="318"/>
    </row>
    <row r="13" spans="1:13" s="148" customFormat="1" ht="39" customHeight="1">
      <c r="B13" s="319" t="s">
        <v>486</v>
      </c>
      <c r="C13" s="328">
        <v>3</v>
      </c>
      <c r="D13" s="329"/>
      <c r="E13" s="327">
        <f>+F13+G13</f>
        <v>3</v>
      </c>
      <c r="F13" s="56"/>
      <c r="G13" s="330">
        <v>3</v>
      </c>
    </row>
    <row r="14" spans="1:13" s="148" customFormat="1" ht="15">
      <c r="B14" s="319"/>
      <c r="C14" s="320"/>
      <c r="D14" s="315"/>
      <c r="E14" s="316"/>
      <c r="F14" s="317"/>
      <c r="G14" s="318"/>
    </row>
    <row r="15" spans="1:13" s="148" customFormat="1" ht="39" customHeight="1">
      <c r="B15" s="319" t="s">
        <v>487</v>
      </c>
      <c r="C15" s="328">
        <v>5</v>
      </c>
      <c r="D15" s="329"/>
      <c r="E15" s="327">
        <f>+F15+G15</f>
        <v>5</v>
      </c>
      <c r="F15" s="56"/>
      <c r="G15" s="330">
        <v>5</v>
      </c>
    </row>
    <row r="16" spans="1:13" s="148" customFormat="1" ht="15">
      <c r="B16" s="319"/>
      <c r="C16" s="320"/>
      <c r="D16" s="315"/>
      <c r="E16" s="316"/>
      <c r="F16" s="317"/>
      <c r="G16" s="318"/>
    </row>
    <row r="17" spans="2:7" s="148" customFormat="1" ht="39" customHeight="1">
      <c r="B17" s="319" t="s">
        <v>488</v>
      </c>
      <c r="C17" s="328"/>
      <c r="D17" s="329"/>
      <c r="E17" s="327">
        <f>+F17+G17</f>
        <v>0</v>
      </c>
      <c r="F17" s="56"/>
      <c r="G17" s="330"/>
    </row>
    <row r="18" spans="2:7" s="148" customFormat="1" ht="15">
      <c r="B18" s="319"/>
      <c r="C18" s="320"/>
      <c r="D18" s="315"/>
      <c r="E18" s="316"/>
      <c r="F18" s="317"/>
      <c r="G18" s="318"/>
    </row>
    <row r="19" spans="2:7" s="148" customFormat="1" ht="39" customHeight="1">
      <c r="B19" s="319" t="s">
        <v>489</v>
      </c>
      <c r="C19" s="328"/>
      <c r="D19" s="329"/>
      <c r="E19" s="327">
        <f>+F19+G19</f>
        <v>0</v>
      </c>
      <c r="F19" s="56"/>
      <c r="G19" s="330"/>
    </row>
    <row r="20" spans="2:7" s="148" customFormat="1" ht="15.75" thickBot="1">
      <c r="B20" s="321"/>
      <c r="C20" s="322"/>
      <c r="D20" s="323"/>
      <c r="E20" s="324"/>
      <c r="F20" s="325"/>
      <c r="G20" s="326"/>
    </row>
    <row r="21" spans="2:7" s="148" customFormat="1" ht="15">
      <c r="B21" s="11"/>
      <c r="C21" s="11"/>
      <c r="D21" s="11"/>
      <c r="E21" s="11"/>
      <c r="F21" s="11"/>
      <c r="G21" s="11"/>
    </row>
    <row r="22" spans="2:7" s="148" customFormat="1" ht="15">
      <c r="B22" s="11"/>
      <c r="C22" s="11"/>
      <c r="D22" s="11"/>
      <c r="E22" s="11"/>
      <c r="F22" s="11"/>
      <c r="G22" s="11"/>
    </row>
    <row r="23" spans="2:7" ht="37.5" customHeight="1">
      <c r="B23" s="414" t="s">
        <v>490</v>
      </c>
      <c r="C23" s="415"/>
      <c r="D23" s="416"/>
      <c r="E23" s="331">
        <v>2</v>
      </c>
    </row>
    <row r="24" spans="2:7" s="148" customFormat="1" ht="15">
      <c r="B24" s="11"/>
      <c r="C24" s="11"/>
      <c r="D24" s="11"/>
      <c r="E24" s="11"/>
      <c r="F24" s="11"/>
      <c r="G24" s="11"/>
    </row>
    <row r="25" spans="2:7" s="148" customFormat="1" ht="23.25">
      <c r="B25" s="414" t="s">
        <v>491</v>
      </c>
      <c r="C25" s="415"/>
      <c r="D25" s="416"/>
      <c r="E25" s="331"/>
      <c r="F25" s="302"/>
    </row>
    <row r="26" spans="2:7" s="148" customFormat="1" ht="15">
      <c r="B26" s="11"/>
      <c r="C26" s="11"/>
      <c r="D26" s="11"/>
      <c r="E26" s="11"/>
      <c r="F26" s="11"/>
      <c r="G26" s="11"/>
    </row>
    <row r="27" spans="2:7" ht="37.5" customHeight="1">
      <c r="B27" s="414" t="s">
        <v>492</v>
      </c>
      <c r="C27" s="415"/>
      <c r="D27" s="416"/>
      <c r="E27" s="331"/>
    </row>
    <row r="28" spans="2:7" s="148" customFormat="1" ht="15">
      <c r="B28" s="11"/>
      <c r="C28" s="11"/>
      <c r="D28" s="11"/>
      <c r="E28" s="11"/>
      <c r="F28" s="11"/>
      <c r="G28" s="11"/>
    </row>
    <row r="29" spans="2:7" s="148" customFormat="1" ht="15.75" thickBot="1">
      <c r="B29" s="40" t="s">
        <v>493</v>
      </c>
      <c r="C29" s="11"/>
      <c r="D29" s="11"/>
      <c r="E29" s="11"/>
      <c r="F29" s="11"/>
      <c r="G29" s="11"/>
    </row>
    <row r="30" spans="2:7" s="148" customFormat="1" ht="15.75" customHeight="1">
      <c r="B30" s="417" t="s">
        <v>527</v>
      </c>
      <c r="C30" s="418"/>
      <c r="D30" s="418"/>
      <c r="E30" s="418"/>
      <c r="F30" s="418"/>
      <c r="G30" s="419"/>
    </row>
    <row r="31" spans="2:7" s="148" customFormat="1" ht="15.75" customHeight="1">
      <c r="B31" s="420"/>
      <c r="C31" s="421"/>
      <c r="D31" s="421"/>
      <c r="E31" s="421"/>
      <c r="F31" s="421"/>
      <c r="G31" s="422"/>
    </row>
    <row r="32" spans="2:7" s="148" customFormat="1" ht="15.75" customHeight="1" thickBot="1">
      <c r="B32" s="423"/>
      <c r="C32" s="424"/>
      <c r="D32" s="424"/>
      <c r="E32" s="424"/>
      <c r="F32" s="424"/>
      <c r="G32" s="425"/>
    </row>
    <row r="33" spans="2:7" s="148" customFormat="1" ht="15">
      <c r="B33" s="11"/>
      <c r="C33" s="11"/>
      <c r="D33" s="11"/>
      <c r="E33" s="11"/>
      <c r="F33" s="11"/>
      <c r="G33" s="11"/>
    </row>
    <row r="34" spans="2:7" s="148" customFormat="1" ht="15.75">
      <c r="B34" s="11" t="str">
        <f>+F8</f>
        <v>Enero 2023</v>
      </c>
      <c r="C34" s="11"/>
      <c r="D34" s="11"/>
      <c r="E34" s="11"/>
      <c r="F34" s="11"/>
      <c r="G34" s="302" t="s">
        <v>494</v>
      </c>
    </row>
    <row r="35" spans="2:7" s="148" customFormat="1" ht="15">
      <c r="B35" s="11"/>
      <c r="C35" s="11"/>
      <c r="D35" s="11"/>
      <c r="E35" s="11"/>
      <c r="F35" s="11"/>
      <c r="G35" s="11"/>
    </row>
    <row r="36" spans="2:7" s="148" customFormat="1" ht="15">
      <c r="B36" s="11"/>
      <c r="C36" s="11"/>
      <c r="D36" s="11"/>
      <c r="E36" s="11"/>
      <c r="F36" s="11"/>
      <c r="G36" s="11"/>
    </row>
    <row r="37" spans="2:7" s="148" customFormat="1" ht="15">
      <c r="B37" s="11"/>
      <c r="C37" s="11"/>
      <c r="D37" s="11"/>
      <c r="E37" s="11"/>
      <c r="F37" s="11"/>
      <c r="G37" s="11"/>
    </row>
    <row r="38" spans="2:7" s="148" customFormat="1" ht="15">
      <c r="B38" s="11"/>
      <c r="C38" s="11"/>
      <c r="D38" s="11"/>
      <c r="E38" s="11"/>
      <c r="F38" s="11"/>
      <c r="G38" s="11"/>
    </row>
  </sheetData>
  <sheetProtection password="CC62" sheet="1" objects="1" scenarios="1" selectLockedCells="1"/>
  <mergeCells count="10">
    <mergeCell ref="B23:D23"/>
    <mergeCell ref="B25:D25"/>
    <mergeCell ref="B27:D27"/>
    <mergeCell ref="B30:G32"/>
    <mergeCell ref="F8:G8"/>
    <mergeCell ref="B10:B11"/>
    <mergeCell ref="C10:C11"/>
    <mergeCell ref="D10:D11"/>
    <mergeCell ref="E10:E11"/>
    <mergeCell ref="F10:G10"/>
  </mergeCells>
  <pageMargins left="0.7" right="0.7" top="0.75" bottom="0.75" header="0.3" footer="0.3"/>
  <pageSetup scale="7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9">
    <pageSetUpPr fitToPage="1"/>
  </sheetPr>
  <dimension ref="A1:J66"/>
  <sheetViews>
    <sheetView topLeftCell="A3" zoomScaleNormal="100" workbookViewId="0">
      <selection activeCell="A5" sqref="A5:J5"/>
    </sheetView>
  </sheetViews>
  <sheetFormatPr baseColWidth="10" defaultColWidth="17.28515625" defaultRowHeight="15" customHeight="1"/>
  <cols>
    <col min="1" max="1" width="9.28515625" customWidth="1"/>
    <col min="2" max="2" width="20.5703125" customWidth="1"/>
    <col min="3" max="3" width="15.42578125" customWidth="1"/>
    <col min="4" max="4" width="5.7109375" customWidth="1"/>
    <col min="5" max="5" width="13.140625" customWidth="1"/>
    <col min="6" max="6" width="8.42578125" customWidth="1"/>
    <col min="7" max="7" width="7.28515625" customWidth="1"/>
    <col min="8" max="8" width="16.42578125" customWidth="1"/>
    <col min="9" max="9" width="5.85546875" customWidth="1"/>
    <col min="10" max="10" width="6.5703125" customWidth="1"/>
  </cols>
  <sheetData>
    <row r="1" spans="1:10" s="16" customFormat="1" ht="22.5" customHeight="1">
      <c r="A1" s="374" t="s">
        <v>4</v>
      </c>
      <c r="B1" s="374"/>
      <c r="C1" s="374"/>
      <c r="D1" s="374"/>
      <c r="E1" s="374"/>
      <c r="F1" s="374"/>
      <c r="G1" s="374"/>
      <c r="H1" s="374"/>
      <c r="I1" s="374"/>
      <c r="J1" s="374"/>
    </row>
    <row r="2" spans="1:10" s="16" customFormat="1" ht="22.5" customHeight="1">
      <c r="A2" s="374" t="s">
        <v>303</v>
      </c>
      <c r="B2" s="374"/>
      <c r="C2" s="374"/>
      <c r="D2" s="374"/>
      <c r="E2" s="374"/>
      <c r="F2" s="374"/>
      <c r="G2" s="374"/>
      <c r="H2" s="374"/>
      <c r="I2" s="374"/>
      <c r="J2" s="374"/>
    </row>
    <row r="3" spans="1:10" s="16" customFormat="1" ht="16.5" customHeight="1">
      <c r="A3" s="386" t="s">
        <v>26</v>
      </c>
      <c r="B3" s="386"/>
      <c r="C3" s="386"/>
      <c r="D3" s="386"/>
      <c r="E3" s="386"/>
      <c r="F3" s="386"/>
      <c r="G3" s="386"/>
      <c r="H3" s="386"/>
      <c r="I3" s="386"/>
      <c r="J3" s="386"/>
    </row>
    <row r="4" spans="1:10" s="16" customFormat="1" ht="19.5" customHeight="1">
      <c r="C4" s="11"/>
      <c r="D4" s="18"/>
      <c r="E4" s="11"/>
      <c r="F4" s="18"/>
      <c r="G4" s="18"/>
      <c r="H4" s="18"/>
      <c r="I4" s="18"/>
      <c r="J4" s="18"/>
    </row>
    <row r="5" spans="1:10" s="16" customFormat="1" ht="19.5" customHeight="1">
      <c r="A5" s="351" t="s">
        <v>27</v>
      </c>
      <c r="B5" s="351"/>
      <c r="C5" s="351"/>
      <c r="D5" s="351"/>
      <c r="E5" s="351"/>
      <c r="F5" s="351"/>
      <c r="G5" s="351"/>
      <c r="H5" s="351"/>
      <c r="I5" s="351"/>
      <c r="J5" s="351"/>
    </row>
    <row r="6" spans="1:10" s="16" customFormat="1" ht="10.5" customHeight="1">
      <c r="C6" s="18"/>
      <c r="D6" s="18"/>
      <c r="E6" s="18"/>
      <c r="F6" s="18"/>
      <c r="G6" s="18"/>
      <c r="H6" s="18"/>
      <c r="I6" s="18"/>
      <c r="J6" s="18"/>
    </row>
    <row r="7" spans="1:10" s="16" customFormat="1" ht="15.75" customHeight="1">
      <c r="B7" s="23" t="s">
        <v>304</v>
      </c>
      <c r="C7" s="105">
        <f>+Hoja1!F3</f>
        <v>9</v>
      </c>
      <c r="E7" s="23" t="s">
        <v>305</v>
      </c>
      <c r="F7" s="441" t="str">
        <f>+Hoja1!E4</f>
        <v>Toluca, Estado de México</v>
      </c>
      <c r="G7" s="441"/>
      <c r="H7" s="441"/>
      <c r="I7" s="18"/>
      <c r="J7" s="18"/>
    </row>
    <row r="8" spans="1:10" s="16" customFormat="1" ht="24" customHeight="1">
      <c r="C8" s="11"/>
      <c r="D8" s="18"/>
      <c r="E8" s="11"/>
      <c r="F8" s="18"/>
      <c r="G8" s="18"/>
      <c r="H8" s="18"/>
      <c r="I8" s="18"/>
      <c r="J8" s="18"/>
    </row>
    <row r="9" spans="1:10" s="16" customFormat="1" ht="19.5" customHeight="1">
      <c r="B9" s="440" t="s">
        <v>29</v>
      </c>
      <c r="C9" s="440"/>
      <c r="D9" s="440"/>
      <c r="E9" s="440"/>
      <c r="F9" s="440"/>
      <c r="G9" s="440"/>
      <c r="H9" s="440"/>
      <c r="I9" s="18"/>
      <c r="J9" s="18"/>
    </row>
    <row r="10" spans="1:10" s="16" customFormat="1" ht="16.5" customHeight="1">
      <c r="B10" s="440" t="s">
        <v>32</v>
      </c>
      <c r="C10" s="440"/>
      <c r="D10" s="440"/>
      <c r="E10" s="440"/>
      <c r="F10" s="440"/>
      <c r="G10" s="440"/>
      <c r="H10" s="440"/>
    </row>
    <row r="11" spans="1:10" s="16" customFormat="1" ht="16.5" customHeight="1">
      <c r="B11" s="18"/>
      <c r="C11" s="18"/>
      <c r="D11" s="18"/>
      <c r="E11" s="18"/>
      <c r="F11" s="18"/>
      <c r="G11" s="18"/>
      <c r="H11" s="18"/>
    </row>
    <row r="12" spans="1:10" s="16" customFormat="1" ht="19.5" customHeight="1">
      <c r="B12" s="351" t="s">
        <v>33</v>
      </c>
      <c r="C12" s="351"/>
      <c r="D12" s="351"/>
      <c r="E12" s="351"/>
      <c r="F12" s="351"/>
      <c r="G12" s="351"/>
      <c r="H12" s="351"/>
    </row>
    <row r="13" spans="1:10" s="16" customFormat="1" ht="7.5" customHeight="1" thickBot="1">
      <c r="B13" s="39"/>
      <c r="C13" s="39"/>
      <c r="D13" s="39"/>
      <c r="E13" s="39"/>
      <c r="F13" s="39"/>
      <c r="G13" s="39"/>
      <c r="H13" s="39"/>
      <c r="I13" s="39"/>
    </row>
    <row r="14" spans="1:10" s="16" customFormat="1" ht="13.5" customHeight="1" thickTop="1"/>
    <row r="15" spans="1:10" s="16" customFormat="1" ht="14.25" customHeight="1">
      <c r="A15" s="351" t="s">
        <v>34</v>
      </c>
      <c r="B15" s="351"/>
      <c r="C15" s="351"/>
      <c r="D15" s="351"/>
      <c r="E15" s="351"/>
      <c r="F15" s="351"/>
      <c r="G15" s="351"/>
      <c r="H15" s="351"/>
      <c r="I15" s="351"/>
      <c r="J15" s="351"/>
    </row>
    <row r="16" spans="1:10" s="16" customFormat="1" ht="13.5" customHeight="1">
      <c r="A16" s="351" t="s">
        <v>35</v>
      </c>
      <c r="B16" s="351"/>
      <c r="C16" s="351"/>
      <c r="D16" s="351"/>
      <c r="E16" s="351"/>
      <c r="F16" s="351"/>
      <c r="G16" s="351"/>
      <c r="H16" s="351"/>
      <c r="I16" s="351"/>
      <c r="J16" s="351"/>
    </row>
    <row r="17" spans="1:10" s="16" customFormat="1" ht="9" customHeight="1"/>
    <row r="18" spans="1:10" s="16" customFormat="1" ht="14.25" customHeight="1">
      <c r="B18" s="18" t="s">
        <v>36</v>
      </c>
      <c r="C18" s="18"/>
      <c r="D18" s="440" t="s">
        <v>37</v>
      </c>
      <c r="E18" s="440"/>
      <c r="F18" s="18"/>
      <c r="G18" s="18"/>
      <c r="H18" s="18" t="s">
        <v>38</v>
      </c>
    </row>
    <row r="19" spans="1:10" s="16" customFormat="1" ht="8.25" customHeight="1"/>
    <row r="20" spans="1:10" s="16" customFormat="1" ht="15" customHeight="1">
      <c r="B20" s="93">
        <v>651</v>
      </c>
      <c r="D20" s="439">
        <v>651</v>
      </c>
      <c r="E20" s="439"/>
      <c r="H20" s="105">
        <f>+B20-D20</f>
        <v>0</v>
      </c>
    </row>
    <row r="21" spans="1:10" s="16" customFormat="1" ht="15" customHeight="1"/>
    <row r="22" spans="1:10" s="16" customFormat="1" ht="8.25" customHeight="1"/>
    <row r="23" spans="1:10" s="16" customFormat="1" ht="13.5" customHeight="1">
      <c r="A23" s="351" t="s">
        <v>88</v>
      </c>
      <c r="B23" s="351"/>
      <c r="C23" s="351"/>
      <c r="D23" s="351"/>
      <c r="E23" s="351"/>
      <c r="F23" s="351"/>
      <c r="G23" s="351"/>
      <c r="H23" s="351"/>
      <c r="I23" s="351"/>
      <c r="J23" s="351"/>
    </row>
    <row r="24" spans="1:10" s="16" customFormat="1" ht="13.5" customHeight="1">
      <c r="A24" s="362" t="s">
        <v>314</v>
      </c>
      <c r="B24" s="362"/>
      <c r="C24" s="362"/>
      <c r="D24" s="362"/>
      <c r="E24" s="108" t="str">
        <f>+Hoja1!F5</f>
        <v>Enero</v>
      </c>
      <c r="F24" s="40" t="s">
        <v>498</v>
      </c>
      <c r="G24" s="13"/>
      <c r="H24" s="13"/>
      <c r="I24" s="13"/>
      <c r="J24" s="13"/>
    </row>
    <row r="25" spans="1:10" s="16" customFormat="1" ht="6.75" customHeight="1"/>
    <row r="26" spans="1:10" s="16" customFormat="1" ht="14.25" customHeight="1">
      <c r="C26" s="16" t="s">
        <v>89</v>
      </c>
      <c r="F26" s="16" t="s">
        <v>90</v>
      </c>
    </row>
    <row r="27" spans="1:10" s="16" customFormat="1" ht="15" customHeight="1"/>
    <row r="28" spans="1:10" s="16" customFormat="1" ht="15" customHeight="1">
      <c r="C28" s="93">
        <v>0</v>
      </c>
      <c r="F28" s="439">
        <v>0</v>
      </c>
      <c r="G28" s="439"/>
    </row>
    <row r="29" spans="1:10" s="16" customFormat="1" ht="15" customHeight="1">
      <c r="C29" s="11"/>
      <c r="F29" s="18"/>
      <c r="G29" s="18"/>
    </row>
    <row r="30" spans="1:10" s="16" customFormat="1" ht="15" customHeight="1">
      <c r="C30" s="11"/>
      <c r="F30" s="18"/>
      <c r="G30" s="18"/>
    </row>
    <row r="31" spans="1:10" s="16" customFormat="1" ht="17.25" customHeight="1">
      <c r="A31" s="351" t="s">
        <v>92</v>
      </c>
      <c r="B31" s="351"/>
      <c r="C31" s="351"/>
      <c r="D31" s="351"/>
      <c r="E31" s="351"/>
      <c r="F31" s="351"/>
      <c r="G31" s="351"/>
      <c r="H31" s="351"/>
      <c r="I31" s="351"/>
      <c r="J31" s="351"/>
    </row>
    <row r="32" spans="1:10" s="16" customFormat="1" ht="13.5" customHeight="1">
      <c r="A32" s="351" t="s">
        <v>93</v>
      </c>
      <c r="B32" s="351"/>
      <c r="C32" s="351"/>
      <c r="D32" s="351"/>
      <c r="E32" s="351"/>
      <c r="F32" s="351"/>
      <c r="G32" s="351"/>
      <c r="H32" s="351"/>
      <c r="I32" s="351"/>
      <c r="J32" s="351"/>
    </row>
    <row r="33" spans="1:10" s="16" customFormat="1" ht="10.5" customHeight="1"/>
    <row r="34" spans="1:10" s="16" customFormat="1" ht="14.25" customHeight="1">
      <c r="B34" s="16" t="s">
        <v>94</v>
      </c>
      <c r="D34" s="440" t="s">
        <v>96</v>
      </c>
      <c r="E34" s="440"/>
      <c r="H34" s="16" t="s">
        <v>98</v>
      </c>
    </row>
    <row r="35" spans="1:10" s="16" customFormat="1" ht="15" customHeight="1"/>
    <row r="36" spans="1:10" s="16" customFormat="1" ht="15" customHeight="1">
      <c r="B36" s="105">
        <f>+B20+C28</f>
        <v>651</v>
      </c>
      <c r="D36" s="441">
        <f>+D20+F28</f>
        <v>651</v>
      </c>
      <c r="E36" s="441"/>
      <c r="H36" s="105">
        <f>+B36-D36</f>
        <v>0</v>
      </c>
    </row>
    <row r="37" spans="1:10" s="16" customFormat="1" ht="13.5" customHeight="1" thickBot="1">
      <c r="B37" s="39"/>
      <c r="C37" s="39"/>
      <c r="D37" s="39"/>
      <c r="E37" s="39"/>
      <c r="F37" s="39"/>
      <c r="G37" s="39"/>
      <c r="H37" s="39"/>
      <c r="I37" s="39"/>
    </row>
    <row r="38" spans="1:10" s="16" customFormat="1" ht="13.5" customHeight="1" thickTop="1"/>
    <row r="39" spans="1:10" s="16" customFormat="1" ht="21" customHeight="1"/>
    <row r="40" spans="1:10" s="16" customFormat="1" ht="12.75" customHeight="1"/>
    <row r="41" spans="1:10" s="16" customFormat="1" ht="16.5" customHeight="1">
      <c r="A41" s="351" t="s">
        <v>329</v>
      </c>
      <c r="B41" s="351"/>
      <c r="C41" s="351"/>
      <c r="F41" s="351" t="s">
        <v>330</v>
      </c>
      <c r="G41" s="351"/>
      <c r="H41" s="351"/>
      <c r="I41" s="351"/>
      <c r="J41" s="351"/>
    </row>
    <row r="42" spans="1:10" s="16" customFormat="1" ht="16.5" customHeight="1">
      <c r="A42" s="13"/>
      <c r="F42" s="13"/>
    </row>
    <row r="43" spans="1:10" s="16" customFormat="1" ht="16.5" customHeight="1">
      <c r="A43" s="13"/>
      <c r="F43" s="13"/>
    </row>
    <row r="44" spans="1:10" s="16" customFormat="1" ht="16.5" customHeight="1">
      <c r="A44" s="13"/>
      <c r="F44" s="13"/>
    </row>
    <row r="45" spans="1:10" s="16" customFormat="1" ht="16.5" customHeight="1">
      <c r="A45" s="13"/>
      <c r="F45" s="13"/>
    </row>
    <row r="46" spans="1:10" s="16" customFormat="1" ht="17.25" customHeight="1" thickBot="1">
      <c r="A46" s="190"/>
      <c r="B46" s="190"/>
      <c r="C46" s="190"/>
      <c r="F46" s="190"/>
      <c r="G46" s="190"/>
      <c r="H46" s="190"/>
      <c r="I46" s="190"/>
      <c r="J46" s="190"/>
    </row>
    <row r="47" spans="1:10" s="16" customFormat="1" ht="21.75" customHeight="1">
      <c r="A47" s="442" t="s">
        <v>501</v>
      </c>
      <c r="B47" s="442"/>
      <c r="C47" s="442"/>
      <c r="D47" s="138"/>
      <c r="E47" s="138"/>
      <c r="F47" s="347" t="s">
        <v>502</v>
      </c>
      <c r="G47" s="347"/>
      <c r="H47" s="347"/>
      <c r="I47" s="347"/>
      <c r="J47" s="347"/>
    </row>
    <row r="48" spans="1:10" s="16" customFormat="1" ht="21" customHeight="1">
      <c r="A48" s="442"/>
      <c r="B48" s="442"/>
      <c r="C48" s="442"/>
      <c r="F48" s="347"/>
      <c r="G48" s="347"/>
      <c r="H48" s="347"/>
      <c r="I48" s="347"/>
      <c r="J48" s="347"/>
    </row>
    <row r="49" spans="1:10" s="16" customFormat="1" ht="15" customHeight="1">
      <c r="A49" s="11"/>
    </row>
    <row r="50" spans="1:10" s="16" customFormat="1" ht="15" customHeight="1">
      <c r="A50" s="11"/>
    </row>
    <row r="51" spans="1:10" s="16" customFormat="1" ht="11.25" customHeight="1"/>
    <row r="52" spans="1:10" s="16" customFormat="1" ht="15" hidden="1" customHeight="1"/>
    <row r="53" spans="1:10" s="16" customFormat="1" ht="16.5" customHeight="1">
      <c r="A53" s="351" t="s">
        <v>306</v>
      </c>
      <c r="B53" s="351"/>
      <c r="C53" s="351"/>
      <c r="D53" s="351"/>
      <c r="E53" s="351"/>
      <c r="F53" s="351"/>
      <c r="G53" s="351"/>
      <c r="H53" s="351"/>
      <c r="I53" s="351"/>
      <c r="J53" s="351"/>
    </row>
    <row r="54" spans="1:10" s="16" customFormat="1" ht="16.5" customHeight="1">
      <c r="A54" s="11"/>
      <c r="B54" s="11"/>
      <c r="C54" s="11"/>
      <c r="D54" s="11"/>
      <c r="E54" s="11"/>
      <c r="F54" s="11"/>
      <c r="G54" s="11"/>
      <c r="H54" s="11"/>
      <c r="I54" s="11"/>
      <c r="J54" s="11"/>
    </row>
    <row r="55" spans="1:10" s="16" customFormat="1" ht="16.5" customHeight="1">
      <c r="A55" s="11"/>
      <c r="B55" s="11"/>
      <c r="C55" s="11"/>
      <c r="D55" s="11"/>
      <c r="E55" s="11"/>
      <c r="F55" s="11"/>
      <c r="G55" s="11"/>
      <c r="H55" s="11"/>
      <c r="I55" s="11"/>
      <c r="J55" s="11"/>
    </row>
    <row r="56" spans="1:10" s="16" customFormat="1" ht="16.5" customHeight="1">
      <c r="A56" s="11"/>
      <c r="B56" s="11"/>
      <c r="C56" s="11"/>
      <c r="D56" s="11"/>
      <c r="E56" s="11"/>
      <c r="F56" s="11"/>
      <c r="G56" s="11"/>
      <c r="H56" s="11"/>
      <c r="I56" s="11"/>
      <c r="J56" s="11"/>
    </row>
    <row r="57" spans="1:10" ht="16.5" customHeight="1">
      <c r="A57" s="1"/>
      <c r="C57" s="3"/>
      <c r="D57" s="3"/>
      <c r="E57" s="3"/>
      <c r="F57" s="1"/>
      <c r="G57" s="1"/>
      <c r="H57" s="1"/>
      <c r="J57" s="1"/>
    </row>
    <row r="58" spans="1:10" ht="16.5" customHeight="1" thickBot="1">
      <c r="A58" s="139"/>
      <c r="B58" s="140"/>
      <c r="C58" s="437" t="s">
        <v>503</v>
      </c>
      <c r="D58" s="437"/>
      <c r="E58" s="437"/>
      <c r="F58" s="437"/>
      <c r="G58" s="437"/>
      <c r="H58" s="139"/>
      <c r="I58" s="140"/>
      <c r="J58" s="139"/>
    </row>
    <row r="59" spans="1:10" ht="16.5" customHeight="1">
      <c r="A59" s="436" t="s">
        <v>328</v>
      </c>
      <c r="B59" s="436"/>
      <c r="C59" s="436"/>
      <c r="D59" s="436"/>
      <c r="E59" s="436"/>
      <c r="F59" s="436"/>
      <c r="G59" s="436"/>
      <c r="H59" s="436"/>
      <c r="I59" s="436"/>
      <c r="J59" s="436"/>
    </row>
    <row r="60" spans="1:10" ht="16.5" customHeight="1">
      <c r="A60" s="436" t="s">
        <v>101</v>
      </c>
      <c r="B60" s="436"/>
      <c r="C60" s="436"/>
      <c r="D60" s="436"/>
      <c r="E60" s="436"/>
      <c r="F60" s="436"/>
      <c r="G60" s="436"/>
      <c r="H60" s="436"/>
      <c r="I60" s="436"/>
      <c r="J60" s="436"/>
    </row>
    <row r="61" spans="1:10" ht="16.5" customHeight="1">
      <c r="A61" s="41"/>
      <c r="B61" s="41"/>
      <c r="C61" s="41"/>
      <c r="D61" s="41"/>
      <c r="E61" s="41"/>
      <c r="F61" s="41"/>
      <c r="G61" s="41"/>
      <c r="H61" s="41"/>
      <c r="I61" s="41"/>
      <c r="J61" s="41"/>
    </row>
    <row r="62" spans="1:10" ht="16.5" customHeight="1">
      <c r="A62" s="41"/>
      <c r="B62" s="41"/>
      <c r="C62" s="41"/>
      <c r="D62" s="41"/>
      <c r="E62" s="191"/>
      <c r="F62" s="41"/>
      <c r="G62" s="41"/>
      <c r="I62" s="41"/>
      <c r="J62" s="41"/>
    </row>
    <row r="63" spans="1:10" ht="18.75" customHeight="1">
      <c r="A63" s="41"/>
      <c r="B63" s="41"/>
      <c r="C63" s="41"/>
      <c r="D63" s="41"/>
      <c r="E63" s="41"/>
      <c r="F63" s="41"/>
      <c r="G63" s="41"/>
      <c r="H63" s="41"/>
      <c r="I63" s="41"/>
      <c r="J63" s="41"/>
    </row>
    <row r="64" spans="1:10" ht="18.75" customHeight="1">
      <c r="A64" s="41"/>
      <c r="B64" s="41"/>
      <c r="C64" s="41"/>
      <c r="D64" s="41"/>
      <c r="E64" s="61" t="str">
        <f>+Hoja1!$D$59</f>
        <v>Enero</v>
      </c>
      <c r="F64" s="147">
        <f>+Hoja1!$E$59</f>
        <v>2023</v>
      </c>
      <c r="G64" s="41"/>
      <c r="H64" s="147"/>
      <c r="I64" s="438" t="s">
        <v>495</v>
      </c>
      <c r="J64" s="438"/>
    </row>
    <row r="65" spans="1:10" ht="15" customHeight="1">
      <c r="A65" s="41"/>
      <c r="B65" s="41"/>
      <c r="C65" s="41"/>
      <c r="D65" s="41"/>
      <c r="E65" s="41"/>
      <c r="F65" s="41"/>
      <c r="G65" s="41"/>
      <c r="H65" s="41"/>
      <c r="I65" s="41"/>
      <c r="J65" s="41"/>
    </row>
    <row r="66" spans="1:10" ht="15" customHeight="1">
      <c r="A66" s="41"/>
      <c r="B66" s="41"/>
      <c r="C66" s="41"/>
      <c r="D66" s="41"/>
      <c r="E66" s="41"/>
      <c r="F66" s="41"/>
      <c r="G66" s="41"/>
      <c r="H66" s="41"/>
      <c r="I66" s="41"/>
      <c r="J66" s="41"/>
    </row>
  </sheetData>
  <sheetProtection password="CC62" sheet="1" objects="1" scenarios="1" selectLockedCells="1"/>
  <mergeCells count="30">
    <mergeCell ref="F48:J48"/>
    <mergeCell ref="A1:J1"/>
    <mergeCell ref="A2:J2"/>
    <mergeCell ref="A3:J3"/>
    <mergeCell ref="A5:J5"/>
    <mergeCell ref="A15:J15"/>
    <mergeCell ref="B9:H9"/>
    <mergeCell ref="B12:H12"/>
    <mergeCell ref="B10:H10"/>
    <mergeCell ref="F7:H7"/>
    <mergeCell ref="A16:J16"/>
    <mergeCell ref="A41:C41"/>
    <mergeCell ref="A24:D24"/>
    <mergeCell ref="A48:C48"/>
    <mergeCell ref="A60:J60"/>
    <mergeCell ref="C58:G58"/>
    <mergeCell ref="I64:J64"/>
    <mergeCell ref="F28:G28"/>
    <mergeCell ref="D18:E18"/>
    <mergeCell ref="D20:E20"/>
    <mergeCell ref="D36:E36"/>
    <mergeCell ref="D34:E34"/>
    <mergeCell ref="A47:C47"/>
    <mergeCell ref="F41:J41"/>
    <mergeCell ref="F47:J47"/>
    <mergeCell ref="A53:J53"/>
    <mergeCell ref="A59:J59"/>
    <mergeCell ref="A23:J23"/>
    <mergeCell ref="A31:J31"/>
    <mergeCell ref="A32:J32"/>
  </mergeCells>
  <printOptions horizontalCentered="1"/>
  <pageMargins left="0.62992125984251968" right="0.35433070866141736" top="0.43307086614173229" bottom="0.43307086614173229" header="0.31496062992125984" footer="0.31496062992125984"/>
  <pageSetup scale="7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I67"/>
  <sheetViews>
    <sheetView topLeftCell="A25" zoomScaleNormal="100" workbookViewId="0">
      <selection activeCell="A5" sqref="F5"/>
    </sheetView>
  </sheetViews>
  <sheetFormatPr baseColWidth="10" defaultColWidth="17.28515625" defaultRowHeight="15" customHeight="1"/>
  <cols>
    <col min="1" max="1" width="7.7109375" customWidth="1"/>
    <col min="2" max="2" width="10" customWidth="1"/>
    <col min="3" max="3" width="14.85546875" customWidth="1"/>
    <col min="4" max="5" width="13.28515625" customWidth="1"/>
    <col min="6" max="6" width="25.42578125" customWidth="1"/>
    <col min="7" max="7" width="16.5703125" customWidth="1"/>
    <col min="8" max="8" width="14.85546875" customWidth="1"/>
    <col min="9" max="9" width="16.42578125" customWidth="1"/>
    <col min="10" max="10" width="10" customWidth="1"/>
  </cols>
  <sheetData>
    <row r="1" spans="1:9" s="16" customFormat="1" ht="15" customHeight="1">
      <c r="A1" s="351" t="s">
        <v>0</v>
      </c>
      <c r="B1" s="351"/>
      <c r="C1" s="351"/>
      <c r="D1" s="351"/>
      <c r="E1" s="351"/>
      <c r="F1" s="351"/>
      <c r="G1" s="351"/>
      <c r="H1" s="43" t="s">
        <v>333</v>
      </c>
      <c r="I1" s="11">
        <f>+Hoja1!F3</f>
        <v>9</v>
      </c>
    </row>
    <row r="2" spans="1:9" s="16" customFormat="1" ht="15" customHeight="1">
      <c r="E2" s="13"/>
    </row>
    <row r="3" spans="1:9" s="16" customFormat="1" ht="1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3"/>
      <c r="H6" s="111" t="s">
        <v>30</v>
      </c>
      <c r="I6" s="112" t="s">
        <v>289</v>
      </c>
    </row>
    <row r="7" spans="1:9" s="16" customFormat="1" ht="13.5" customHeight="1">
      <c r="B7" s="43" t="s">
        <v>80</v>
      </c>
      <c r="C7" s="13" t="s">
        <v>81</v>
      </c>
    </row>
    <row r="8" spans="1:9" s="16" customFormat="1" ht="13.5" customHeight="1">
      <c r="B8" s="43"/>
      <c r="C8" s="13"/>
    </row>
    <row r="9" spans="1:9" s="16" customFormat="1" ht="12.75" customHeight="1">
      <c r="B9" s="48" t="s">
        <v>82</v>
      </c>
      <c r="C9" s="113" t="s">
        <v>106</v>
      </c>
      <c r="D9" s="46"/>
      <c r="E9" s="46"/>
      <c r="F9" s="46"/>
      <c r="G9" s="114"/>
      <c r="H9" s="47"/>
      <c r="I9" s="47"/>
    </row>
    <row r="10" spans="1:9" s="16" customFormat="1" ht="12.75" customHeight="1">
      <c r="B10" s="23"/>
      <c r="C10" s="41"/>
      <c r="H10" s="11"/>
      <c r="I10" s="11"/>
    </row>
    <row r="11" spans="1:9" s="16" customFormat="1" ht="12.75" customHeight="1">
      <c r="B11" s="48" t="s">
        <v>107</v>
      </c>
      <c r="C11" s="113" t="s">
        <v>108</v>
      </c>
      <c r="D11" s="46"/>
      <c r="E11" s="46"/>
      <c r="F11" s="46"/>
      <c r="G11" s="114"/>
      <c r="H11" s="47"/>
      <c r="I11" s="47"/>
    </row>
    <row r="12" spans="1:9" s="16" customFormat="1" ht="12.75" customHeight="1">
      <c r="B12" s="23"/>
      <c r="C12" s="41"/>
      <c r="H12" s="11"/>
      <c r="I12" s="11"/>
    </row>
    <row r="13" spans="1:9" s="16" customFormat="1" ht="12.75" customHeight="1">
      <c r="B13" s="48" t="s">
        <v>109</v>
      </c>
      <c r="C13" s="113" t="s">
        <v>110</v>
      </c>
      <c r="D13" s="46"/>
      <c r="E13" s="46"/>
      <c r="F13" s="46"/>
      <c r="G13" s="114"/>
      <c r="H13" s="47"/>
      <c r="I13" s="47"/>
    </row>
    <row r="14" spans="1:9" s="16" customFormat="1" ht="12.75" customHeight="1">
      <c r="B14" s="45"/>
      <c r="H14" s="11"/>
      <c r="I14" s="11"/>
    </row>
    <row r="15" spans="1:9" s="16" customFormat="1" ht="15" customHeight="1">
      <c r="B15" s="23"/>
      <c r="H15" s="11"/>
      <c r="I15" s="11"/>
    </row>
    <row r="16" spans="1:9" s="16" customFormat="1" ht="13.5" customHeight="1">
      <c r="B16" s="43" t="s">
        <v>112</v>
      </c>
      <c r="C16" s="13" t="s">
        <v>113</v>
      </c>
      <c r="H16" s="11"/>
      <c r="I16" s="11"/>
    </row>
    <row r="17" spans="2:9" s="16" customFormat="1" ht="15" customHeight="1">
      <c r="B17" s="23"/>
      <c r="C17" s="13" t="s">
        <v>114</v>
      </c>
      <c r="H17" s="11"/>
      <c r="I17" s="11"/>
    </row>
    <row r="18" spans="2:9" s="16" customFormat="1" ht="15" customHeight="1">
      <c r="B18" s="23"/>
      <c r="H18" s="11"/>
      <c r="I18" s="11"/>
    </row>
    <row r="19" spans="2:9" s="16" customFormat="1" ht="15" customHeight="1">
      <c r="B19" s="48" t="s">
        <v>115</v>
      </c>
      <c r="C19" s="41" t="s">
        <v>116</v>
      </c>
      <c r="H19" s="14"/>
      <c r="I19" s="11"/>
    </row>
    <row r="20" spans="2:9" s="16" customFormat="1" ht="15" customHeight="1">
      <c r="B20" s="23"/>
      <c r="C20" s="113" t="s">
        <v>138</v>
      </c>
      <c r="D20" s="46"/>
      <c r="E20" s="46"/>
      <c r="F20" s="46"/>
      <c r="G20" s="114"/>
      <c r="H20" s="47"/>
      <c r="I20" s="47"/>
    </row>
    <row r="21" spans="2:9" s="16" customFormat="1" ht="15" customHeight="1">
      <c r="B21" s="23"/>
      <c r="C21" s="41"/>
      <c r="H21" s="11"/>
      <c r="I21" s="11"/>
    </row>
    <row r="22" spans="2:9" s="16" customFormat="1" ht="15" customHeight="1">
      <c r="B22" s="48" t="s">
        <v>152</v>
      </c>
      <c r="C22" s="113" t="s">
        <v>153</v>
      </c>
      <c r="D22" s="46"/>
      <c r="E22" s="46"/>
      <c r="F22" s="46"/>
      <c r="G22" s="114"/>
      <c r="H22" s="47"/>
      <c r="I22" s="47"/>
    </row>
    <row r="23" spans="2:9" s="16" customFormat="1" ht="15" customHeight="1">
      <c r="B23" s="45"/>
      <c r="H23" s="11"/>
      <c r="I23" s="11"/>
    </row>
    <row r="24" spans="2:9" s="16" customFormat="1" ht="15" customHeight="1">
      <c r="B24" s="23"/>
      <c r="H24" s="11"/>
      <c r="I24" s="11"/>
    </row>
    <row r="25" spans="2:9" s="16" customFormat="1" ht="15" customHeight="1">
      <c r="B25" s="43" t="s">
        <v>154</v>
      </c>
      <c r="C25" s="13" t="s">
        <v>155</v>
      </c>
      <c r="H25" s="47" t="s">
        <v>407</v>
      </c>
      <c r="I25" s="47"/>
    </row>
    <row r="26" spans="2:9" s="16" customFormat="1" ht="15" customHeight="1">
      <c r="B26" s="43"/>
      <c r="C26" s="13"/>
      <c r="H26" s="11"/>
      <c r="I26" s="11"/>
    </row>
    <row r="27" spans="2:9" s="16" customFormat="1" ht="15" customHeight="1">
      <c r="B27" s="23"/>
      <c r="H27" s="11"/>
      <c r="I27" s="11"/>
    </row>
    <row r="28" spans="2:9" s="16" customFormat="1" ht="15" customHeight="1">
      <c r="B28" s="43" t="s">
        <v>156</v>
      </c>
      <c r="C28" s="13" t="s">
        <v>157</v>
      </c>
      <c r="H28" s="11"/>
      <c r="I28" s="11"/>
    </row>
    <row r="29" spans="2:9" s="16" customFormat="1" ht="15" customHeight="1">
      <c r="B29" s="23"/>
      <c r="C29" s="13" t="s">
        <v>159</v>
      </c>
      <c r="H29" s="47"/>
      <c r="I29" s="47"/>
    </row>
    <row r="30" spans="2:9" s="16" customFormat="1" ht="15" customHeight="1">
      <c r="B30" s="23"/>
      <c r="C30" s="13"/>
      <c r="H30" s="11"/>
      <c r="I30" s="11"/>
    </row>
    <row r="31" spans="2:9" s="16" customFormat="1" ht="15" customHeight="1">
      <c r="B31" s="23"/>
      <c r="H31" s="11"/>
      <c r="I31" s="11"/>
    </row>
    <row r="32" spans="2:9" s="16" customFormat="1" ht="15" customHeight="1">
      <c r="B32" s="43" t="s">
        <v>162</v>
      </c>
      <c r="C32" s="13" t="s">
        <v>290</v>
      </c>
      <c r="G32" s="115"/>
      <c r="H32" s="47">
        <v>13</v>
      </c>
      <c r="I32" s="47"/>
    </row>
    <row r="33" spans="2:9" s="16" customFormat="1" ht="15" customHeight="1">
      <c r="B33" s="43"/>
      <c r="C33" s="13"/>
      <c r="H33" s="11"/>
      <c r="I33" s="11"/>
    </row>
    <row r="34" spans="2:9" s="16" customFormat="1" ht="15" customHeight="1">
      <c r="B34" s="23"/>
      <c r="H34" s="11"/>
      <c r="I34" s="11"/>
    </row>
    <row r="35" spans="2:9" s="16" customFormat="1" ht="15" customHeight="1">
      <c r="B35" s="43" t="s">
        <v>168</v>
      </c>
      <c r="C35" s="13" t="s">
        <v>170</v>
      </c>
      <c r="H35" s="11"/>
      <c r="I35" s="11"/>
    </row>
    <row r="36" spans="2:9" s="16" customFormat="1" ht="15" customHeight="1">
      <c r="B36" s="23"/>
      <c r="H36" s="11"/>
      <c r="I36" s="11"/>
    </row>
    <row r="37" spans="2:9" s="16" customFormat="1" ht="15" customHeight="1">
      <c r="B37" s="48" t="s">
        <v>172</v>
      </c>
      <c r="C37" s="113" t="s">
        <v>174</v>
      </c>
      <c r="D37" s="46"/>
      <c r="E37" s="46"/>
      <c r="F37" s="46"/>
      <c r="G37" s="114"/>
      <c r="H37" s="47">
        <v>19</v>
      </c>
      <c r="I37" s="47"/>
    </row>
    <row r="38" spans="2:9" s="16" customFormat="1" ht="15" customHeight="1">
      <c r="B38" s="23"/>
      <c r="C38" s="41"/>
      <c r="H38" s="11"/>
      <c r="I38" s="11"/>
    </row>
    <row r="39" spans="2:9" s="16" customFormat="1" ht="15" customHeight="1">
      <c r="B39" s="48" t="s">
        <v>178</v>
      </c>
      <c r="C39" s="41" t="s">
        <v>292</v>
      </c>
      <c r="H39" s="11"/>
      <c r="I39" s="11"/>
    </row>
    <row r="40" spans="2:9" s="16" customFormat="1" ht="15" customHeight="1">
      <c r="B40" s="23"/>
      <c r="C40" s="113" t="s">
        <v>291</v>
      </c>
      <c r="D40" s="46"/>
      <c r="E40" s="46"/>
      <c r="F40" s="46"/>
      <c r="G40" s="114"/>
      <c r="H40" s="47">
        <v>10</v>
      </c>
      <c r="I40" s="47"/>
    </row>
    <row r="41" spans="2:9" s="16" customFormat="1" ht="15" customHeight="1">
      <c r="B41" s="23"/>
      <c r="H41" s="11"/>
      <c r="I41" s="11"/>
    </row>
    <row r="42" spans="2:9" s="16" customFormat="1" ht="15" customHeight="1">
      <c r="B42" s="23"/>
      <c r="H42" s="11"/>
      <c r="I42" s="11"/>
    </row>
    <row r="43" spans="2:9" s="16" customFormat="1" ht="15" customHeight="1">
      <c r="B43" s="43" t="s">
        <v>183</v>
      </c>
      <c r="C43" s="116" t="s">
        <v>184</v>
      </c>
      <c r="D43" s="46"/>
      <c r="E43" s="46"/>
      <c r="F43" s="46"/>
      <c r="G43" s="114"/>
      <c r="H43" s="47">
        <v>43</v>
      </c>
      <c r="I43" s="47"/>
    </row>
    <row r="44" spans="2:9" s="16" customFormat="1" ht="15" customHeight="1">
      <c r="B44" s="43"/>
      <c r="C44" s="13"/>
      <c r="H44" s="11"/>
      <c r="I44" s="11"/>
    </row>
    <row r="45" spans="2:9" s="16" customFormat="1" ht="15" customHeight="1">
      <c r="B45" s="23"/>
      <c r="H45" s="11"/>
      <c r="I45" s="11"/>
    </row>
    <row r="46" spans="2:9" s="16" customFormat="1" ht="15" customHeight="1">
      <c r="B46" s="43" t="s">
        <v>188</v>
      </c>
      <c r="C46" s="13" t="s">
        <v>189</v>
      </c>
      <c r="H46" s="11"/>
      <c r="I46" s="11"/>
    </row>
    <row r="47" spans="2:9" s="16" customFormat="1" ht="15" customHeight="1">
      <c r="B47" s="23"/>
      <c r="H47" s="11"/>
      <c r="I47" s="11"/>
    </row>
    <row r="48" spans="2:9" s="16" customFormat="1" ht="15" customHeight="1">
      <c r="B48" s="23" t="s">
        <v>192</v>
      </c>
      <c r="C48" s="113" t="s">
        <v>201</v>
      </c>
      <c r="D48" s="46"/>
      <c r="E48" s="46"/>
      <c r="F48" s="46"/>
      <c r="G48" s="114"/>
      <c r="H48" s="47"/>
      <c r="I48" s="47"/>
    </row>
    <row r="49" spans="1:9" s="16" customFormat="1" ht="15" customHeight="1">
      <c r="B49" s="23"/>
      <c r="C49" s="41"/>
      <c r="H49" s="11"/>
      <c r="I49" s="11"/>
    </row>
    <row r="50" spans="1:9" s="16" customFormat="1" ht="15" customHeight="1">
      <c r="B50" s="23" t="s">
        <v>203</v>
      </c>
      <c r="C50" s="113" t="s">
        <v>204</v>
      </c>
      <c r="D50" s="46"/>
      <c r="E50" s="46"/>
      <c r="F50" s="46"/>
      <c r="G50" s="114"/>
      <c r="H50" s="47">
        <v>12</v>
      </c>
      <c r="I50" s="47"/>
    </row>
    <row r="51" spans="1:9" s="16" customFormat="1" ht="15" customHeight="1">
      <c r="H51" s="18"/>
      <c r="I51" s="18"/>
    </row>
    <row r="52" spans="1:9" s="16" customFormat="1" ht="15" customHeight="1">
      <c r="H52" s="18"/>
      <c r="I52" s="18"/>
    </row>
    <row r="53" spans="1:9" s="16" customFormat="1" ht="15" customHeight="1">
      <c r="H53" s="18"/>
      <c r="I53" s="18"/>
    </row>
    <row r="54" spans="1:9" s="16" customFormat="1" ht="15" customHeight="1">
      <c r="H54" s="18"/>
      <c r="I54" s="18"/>
    </row>
    <row r="55" spans="1:9" s="16" customFormat="1" ht="15" hidden="1" customHeight="1">
      <c r="H55" s="18">
        <f>SUM(H9:H50)</f>
        <v>97</v>
      </c>
      <c r="I55" s="18">
        <f>SUM(I9:I50)</f>
        <v>0</v>
      </c>
    </row>
    <row r="56" spans="1:9" s="16" customFormat="1" ht="15" customHeight="1">
      <c r="H56" s="18"/>
      <c r="I56" s="18"/>
    </row>
    <row r="57" spans="1:9" s="16" customFormat="1" ht="15" customHeight="1">
      <c r="H57" s="18"/>
      <c r="I57" s="18"/>
    </row>
    <row r="58" spans="1:9" s="16" customFormat="1" ht="15" customHeight="1">
      <c r="H58" s="18"/>
      <c r="I58" s="18"/>
    </row>
    <row r="59" spans="1:9" s="16" customFormat="1" ht="15" customHeight="1">
      <c r="H59" s="18"/>
      <c r="I59" s="18"/>
    </row>
    <row r="60" spans="1:9" s="16" customFormat="1" ht="12.75" customHeight="1">
      <c r="H60" s="18"/>
      <c r="I60" s="18"/>
    </row>
    <row r="61" spans="1:9" s="16" customFormat="1" ht="12.75" customHeight="1">
      <c r="H61" s="18"/>
      <c r="I61" s="18"/>
    </row>
    <row r="62" spans="1:9" s="16" customFormat="1" ht="16.5" customHeight="1">
      <c r="F62" s="17" t="str">
        <f>+Hoja1!D59</f>
        <v>Enero</v>
      </c>
      <c r="G62" s="40">
        <f>+Hoja1!E59</f>
        <v>2023</v>
      </c>
      <c r="I62" s="108" t="s">
        <v>363</v>
      </c>
    </row>
    <row r="63" spans="1:9" s="16" customFormat="1" ht="12.75" customHeight="1">
      <c r="H63" s="18"/>
      <c r="I63" s="18"/>
    </row>
    <row r="64" spans="1:9" ht="12.75" customHeight="1">
      <c r="A64" s="2"/>
      <c r="F64" s="2"/>
      <c r="G64" s="2"/>
      <c r="H64" s="7"/>
      <c r="I64" s="7"/>
    </row>
    <row r="65" spans="1:9" ht="12.75" customHeight="1">
      <c r="A65" s="2"/>
      <c r="F65" s="2"/>
      <c r="G65" s="2"/>
      <c r="H65" s="7"/>
      <c r="I65" s="7"/>
    </row>
    <row r="66" spans="1:9" ht="12.75" customHeight="1">
      <c r="A66" s="2"/>
      <c r="F66" s="8"/>
      <c r="G66" s="8"/>
      <c r="H66" s="6" t="e">
        <f>+H9+H11+H13+H20+H22+H25+H29+H32+H37+H40+H43+H48+H50</f>
        <v>#VALUE!</v>
      </c>
      <c r="I66" s="6">
        <f>+I9+I11+I13+I20+I22+I25+I29+I32+I37+I40+I43+I48+I50</f>
        <v>0</v>
      </c>
    </row>
    <row r="67" spans="1:9" ht="12.75" customHeight="1">
      <c r="A67" s="2"/>
      <c r="F67" s="2"/>
      <c r="G67" s="2"/>
      <c r="H67" s="7"/>
      <c r="I67" s="7"/>
    </row>
  </sheetData>
  <sheetProtection password="CC62" sheet="1" objects="1" scenarios="1" selectLockedCells="1"/>
  <mergeCells count="2">
    <mergeCell ref="H5:I5"/>
    <mergeCell ref="A1:G1"/>
  </mergeCells>
  <pageMargins left="0.25" right="0.25" top="0.5" bottom="0.37"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N69"/>
  <sheetViews>
    <sheetView topLeftCell="A40" zoomScaleNormal="100" workbookViewId="0">
      <selection activeCell="A5" sqref="F5"/>
    </sheetView>
  </sheetViews>
  <sheetFormatPr baseColWidth="10" defaultColWidth="17.28515625" defaultRowHeight="15" customHeight="1"/>
  <cols>
    <col min="1" max="1" width="9" customWidth="1"/>
    <col min="2" max="2" width="11.28515625" customWidth="1"/>
    <col min="3" max="3" width="11.85546875" customWidth="1"/>
    <col min="4" max="4" width="11.42578125" customWidth="1"/>
    <col min="5" max="5" width="24.28515625" customWidth="1"/>
    <col min="6" max="6" width="17.28515625" customWidth="1"/>
    <col min="7" max="7" width="15.140625" customWidth="1"/>
    <col min="8" max="8" width="13.42578125" customWidth="1"/>
    <col min="9" max="9" width="15.42578125" customWidth="1"/>
    <col min="10" max="10" width="3.7109375" customWidth="1"/>
    <col min="11" max="11" width="17.7109375" customWidth="1"/>
    <col min="12" max="13" width="10" customWidth="1"/>
    <col min="14" max="14" width="6.85546875" customWidth="1"/>
  </cols>
  <sheetData>
    <row r="1" spans="1:9" s="16" customFormat="1" ht="15" customHeight="1">
      <c r="A1" s="351" t="s">
        <v>0</v>
      </c>
      <c r="B1" s="351"/>
      <c r="C1" s="351"/>
      <c r="D1" s="351"/>
      <c r="E1" s="351"/>
      <c r="F1" s="351"/>
      <c r="G1" s="351"/>
      <c r="H1" s="43" t="s">
        <v>333</v>
      </c>
      <c r="I1" s="11">
        <f>+Hoja1!F3</f>
        <v>9</v>
      </c>
    </row>
    <row r="2" spans="1:9" s="16" customFormat="1" ht="12.75" customHeight="1"/>
    <row r="3" spans="1:9" s="16" customFormat="1" ht="12.75" customHeight="1">
      <c r="A3" s="109">
        <v>1.4</v>
      </c>
      <c r="B3" s="110" t="s">
        <v>287</v>
      </c>
      <c r="C3" s="110"/>
      <c r="D3" s="110"/>
      <c r="E3" s="110"/>
      <c r="F3" s="110"/>
      <c r="G3" s="76"/>
      <c r="H3" s="76"/>
      <c r="I3" s="80"/>
    </row>
    <row r="4" spans="1:9" s="16" customFormat="1" ht="12.75" customHeight="1"/>
    <row r="5" spans="1:9" s="16" customFormat="1" ht="12.75" customHeight="1">
      <c r="H5" s="350" t="s">
        <v>28</v>
      </c>
      <c r="I5" s="350"/>
    </row>
    <row r="6" spans="1:9" s="16" customFormat="1" ht="37.5" customHeight="1">
      <c r="G6" s="19"/>
      <c r="H6" s="111" t="s">
        <v>30</v>
      </c>
      <c r="I6" s="112" t="s">
        <v>289</v>
      </c>
    </row>
    <row r="7" spans="1:9" s="16" customFormat="1" ht="13.5" customHeight="1">
      <c r="B7" s="43" t="s">
        <v>95</v>
      </c>
      <c r="C7" s="13" t="s">
        <v>97</v>
      </c>
      <c r="F7" s="18"/>
      <c r="G7" s="18"/>
    </row>
    <row r="8" spans="1:9" s="16" customFormat="1" ht="13.5" customHeight="1">
      <c r="B8" s="23"/>
      <c r="C8" s="49" t="s">
        <v>100</v>
      </c>
      <c r="D8" s="50"/>
      <c r="E8" s="50"/>
      <c r="F8" s="50"/>
      <c r="G8" s="51"/>
      <c r="H8" s="47">
        <v>3</v>
      </c>
      <c r="I8" s="47"/>
    </row>
    <row r="9" spans="1:9" s="16" customFormat="1" ht="13.5" customHeight="1">
      <c r="B9" s="23"/>
      <c r="C9" s="19"/>
      <c r="H9" s="11"/>
      <c r="I9" s="11"/>
    </row>
    <row r="10" spans="1:9" s="16" customFormat="1" ht="12.75" customHeight="1">
      <c r="B10" s="23"/>
      <c r="H10" s="11"/>
      <c r="I10" s="11"/>
    </row>
    <row r="11" spans="1:9" s="16" customFormat="1" ht="13.5" customHeight="1">
      <c r="B11" s="43" t="s">
        <v>102</v>
      </c>
      <c r="C11" s="49" t="s">
        <v>103</v>
      </c>
      <c r="D11" s="50"/>
      <c r="E11" s="50"/>
      <c r="F11" s="50"/>
      <c r="G11" s="51"/>
      <c r="H11" s="47"/>
      <c r="I11" s="47"/>
    </row>
    <row r="12" spans="1:9" s="16" customFormat="1" ht="13.5" customHeight="1">
      <c r="B12" s="43"/>
      <c r="C12" s="19"/>
      <c r="H12" s="11"/>
      <c r="I12" s="11"/>
    </row>
    <row r="13" spans="1:9" s="16" customFormat="1" ht="12.75" customHeight="1">
      <c r="B13" s="23"/>
      <c r="H13" s="11"/>
      <c r="I13" s="11"/>
    </row>
    <row r="14" spans="1:9" s="16" customFormat="1" ht="13.5" customHeight="1">
      <c r="B14" s="43" t="s">
        <v>104</v>
      </c>
      <c r="C14" s="13" t="s">
        <v>105</v>
      </c>
      <c r="H14" s="11"/>
      <c r="I14" s="11"/>
    </row>
    <row r="15" spans="1:9" s="16" customFormat="1" ht="15" customHeight="1">
      <c r="B15" s="23"/>
      <c r="C15" s="13" t="s">
        <v>111</v>
      </c>
      <c r="H15" s="11"/>
      <c r="I15" s="11"/>
    </row>
    <row r="16" spans="1:9" s="16" customFormat="1" ht="13.5" customHeight="1">
      <c r="B16" s="23"/>
      <c r="C16" s="49" t="s">
        <v>139</v>
      </c>
      <c r="D16" s="50"/>
      <c r="E16" s="50"/>
      <c r="F16" s="50"/>
      <c r="G16" s="51"/>
      <c r="H16" s="47"/>
      <c r="I16" s="47"/>
    </row>
    <row r="17" spans="2:9" s="16" customFormat="1" ht="13.5" customHeight="1">
      <c r="B17" s="23"/>
      <c r="C17" s="19"/>
      <c r="H17" s="11"/>
      <c r="I17" s="11"/>
    </row>
    <row r="18" spans="2:9" s="16" customFormat="1" ht="15" customHeight="1">
      <c r="B18" s="43"/>
      <c r="H18" s="11"/>
      <c r="I18" s="11"/>
    </row>
    <row r="19" spans="2:9" s="16" customFormat="1" ht="15" customHeight="1">
      <c r="B19" s="43" t="s">
        <v>140</v>
      </c>
      <c r="C19" s="13" t="s">
        <v>141</v>
      </c>
      <c r="H19" s="11"/>
      <c r="I19" s="11"/>
    </row>
    <row r="20" spans="2:9" s="16" customFormat="1" ht="15" customHeight="1">
      <c r="B20" s="23"/>
      <c r="C20" s="49" t="s">
        <v>142</v>
      </c>
      <c r="D20" s="50"/>
      <c r="E20" s="50"/>
      <c r="F20" s="50"/>
      <c r="G20" s="51"/>
      <c r="H20" s="47"/>
      <c r="I20" s="47"/>
    </row>
    <row r="21" spans="2:9" s="16" customFormat="1" ht="15" customHeight="1">
      <c r="B21" s="23"/>
      <c r="C21" s="19"/>
      <c r="H21" s="26"/>
      <c r="I21" s="11"/>
    </row>
    <row r="22" spans="2:9" s="16" customFormat="1" ht="15" customHeight="1">
      <c r="B22" s="23"/>
      <c r="H22" s="11"/>
      <c r="I22" s="11"/>
    </row>
    <row r="23" spans="2:9" s="16" customFormat="1" ht="15" customHeight="1">
      <c r="B23" s="43" t="s">
        <v>147</v>
      </c>
      <c r="C23" s="13" t="s">
        <v>148</v>
      </c>
      <c r="H23" s="11"/>
      <c r="I23" s="11"/>
    </row>
    <row r="24" spans="2:9" s="16" customFormat="1" ht="15" customHeight="1">
      <c r="B24" s="43" t="s">
        <v>149</v>
      </c>
      <c r="H24" s="11"/>
      <c r="I24" s="11"/>
    </row>
    <row r="25" spans="2:9" s="16" customFormat="1" ht="15" customHeight="1">
      <c r="B25" s="48" t="s">
        <v>150</v>
      </c>
      <c r="C25" s="41" t="s">
        <v>294</v>
      </c>
    </row>
    <row r="26" spans="2:9" s="16" customFormat="1" ht="15" customHeight="1">
      <c r="B26" s="48"/>
      <c r="C26" s="117" t="s">
        <v>293</v>
      </c>
      <c r="D26" s="50"/>
      <c r="E26" s="50"/>
      <c r="F26" s="50"/>
      <c r="G26" s="51"/>
      <c r="H26" s="47"/>
      <c r="I26" s="47"/>
    </row>
    <row r="27" spans="2:9" s="16" customFormat="1" ht="15" customHeight="1">
      <c r="B27" s="23"/>
      <c r="C27" s="41"/>
      <c r="H27" s="11"/>
      <c r="I27" s="11"/>
    </row>
    <row r="28" spans="2:9" s="16" customFormat="1" ht="15" customHeight="1">
      <c r="B28" s="23"/>
      <c r="C28" s="41"/>
      <c r="H28" s="11"/>
      <c r="I28" s="11"/>
    </row>
    <row r="29" spans="2:9" s="16" customFormat="1" ht="15" customHeight="1">
      <c r="B29" s="48" t="s">
        <v>151</v>
      </c>
      <c r="C29" s="41" t="s">
        <v>295</v>
      </c>
      <c r="H29" s="11"/>
      <c r="I29" s="11"/>
    </row>
    <row r="30" spans="2:9" s="16" customFormat="1" ht="15" customHeight="1">
      <c r="B30" s="23"/>
      <c r="C30" s="118" t="s">
        <v>296</v>
      </c>
    </row>
    <row r="31" spans="2:9" s="16" customFormat="1" ht="15" customHeight="1">
      <c r="B31" s="23"/>
      <c r="C31" s="117" t="s">
        <v>297</v>
      </c>
      <c r="D31" s="50"/>
      <c r="E31" s="50"/>
      <c r="F31" s="50"/>
      <c r="G31" s="51"/>
      <c r="H31" s="47"/>
      <c r="I31" s="47"/>
    </row>
    <row r="32" spans="2:9" s="16" customFormat="1" ht="15" customHeight="1">
      <c r="B32" s="43"/>
      <c r="H32" s="26"/>
      <c r="I32" s="11"/>
    </row>
    <row r="33" spans="2:14" s="16" customFormat="1" ht="15" customHeight="1">
      <c r="B33" s="43"/>
      <c r="H33" s="11"/>
      <c r="I33" s="11"/>
    </row>
    <row r="34" spans="2:14" s="16" customFormat="1" ht="15" customHeight="1">
      <c r="B34" s="43" t="s">
        <v>163</v>
      </c>
      <c r="C34" s="13" t="s">
        <v>164</v>
      </c>
      <c r="H34" s="11"/>
      <c r="I34" s="11"/>
    </row>
    <row r="35" spans="2:14" s="16" customFormat="1" ht="15" customHeight="1">
      <c r="B35" s="23"/>
      <c r="C35" s="49" t="s">
        <v>165</v>
      </c>
      <c r="D35" s="50"/>
      <c r="E35" s="50"/>
      <c r="F35" s="50"/>
      <c r="G35" s="51"/>
      <c r="H35" s="47"/>
      <c r="I35" s="47"/>
    </row>
    <row r="36" spans="2:14" s="16" customFormat="1" ht="15" customHeight="1">
      <c r="B36" s="43"/>
      <c r="H36" s="11"/>
      <c r="I36" s="11"/>
    </row>
    <row r="37" spans="2:14" s="16" customFormat="1" ht="15" customHeight="1">
      <c r="B37" s="43"/>
      <c r="H37" s="11"/>
      <c r="I37" s="11"/>
    </row>
    <row r="38" spans="2:14" s="16" customFormat="1" ht="15" customHeight="1">
      <c r="B38" s="43" t="s">
        <v>167</v>
      </c>
      <c r="C38" s="13" t="s">
        <v>169</v>
      </c>
      <c r="H38" s="11"/>
      <c r="I38" s="11"/>
    </row>
    <row r="39" spans="2:14" s="16" customFormat="1" ht="15" customHeight="1">
      <c r="B39" s="23"/>
      <c r="C39" s="49" t="s">
        <v>171</v>
      </c>
      <c r="D39" s="50"/>
      <c r="E39" s="50"/>
      <c r="F39" s="50"/>
      <c r="G39" s="51"/>
      <c r="H39" s="47"/>
      <c r="I39" s="47"/>
    </row>
    <row r="40" spans="2:14" s="16" customFormat="1" ht="15" customHeight="1">
      <c r="B40" s="23"/>
      <c r="H40" s="11"/>
      <c r="I40" s="11"/>
    </row>
    <row r="41" spans="2:14" s="16" customFormat="1" ht="15" customHeight="1">
      <c r="B41" s="23"/>
      <c r="H41" s="11"/>
      <c r="I41" s="11"/>
    </row>
    <row r="42" spans="2:14" s="16" customFormat="1" ht="15" customHeight="1">
      <c r="B42" s="43" t="s">
        <v>179</v>
      </c>
      <c r="C42" s="13" t="s">
        <v>180</v>
      </c>
      <c r="H42" s="11"/>
      <c r="I42" s="11"/>
    </row>
    <row r="43" spans="2:14" s="16" customFormat="1" ht="15" customHeight="1">
      <c r="B43" s="23"/>
      <c r="C43" s="49" t="s">
        <v>182</v>
      </c>
      <c r="D43" s="50"/>
      <c r="E43" s="50"/>
      <c r="F43" s="50"/>
      <c r="G43" s="51"/>
      <c r="H43" s="47"/>
      <c r="I43" s="47"/>
    </row>
    <row r="44" spans="2:14" s="16" customFormat="1" ht="15" customHeight="1">
      <c r="B44" s="23"/>
      <c r="H44" s="11"/>
      <c r="I44" s="11"/>
    </row>
    <row r="45" spans="2:14" s="16" customFormat="1" ht="15" customHeight="1">
      <c r="B45" s="23"/>
      <c r="H45" s="11"/>
      <c r="I45" s="11"/>
    </row>
    <row r="46" spans="2:14" s="16" customFormat="1" ht="15" customHeight="1">
      <c r="B46" s="43" t="s">
        <v>186</v>
      </c>
      <c r="C46" s="49" t="s">
        <v>187</v>
      </c>
      <c r="D46" s="50"/>
      <c r="E46" s="50"/>
      <c r="F46" s="50"/>
      <c r="G46" s="51"/>
      <c r="H46" s="47"/>
      <c r="I46" s="47"/>
      <c r="L46" s="132"/>
      <c r="M46" s="132"/>
      <c r="N46" s="132"/>
    </row>
    <row r="47" spans="2:14" s="16" customFormat="1" ht="15" customHeight="1">
      <c r="B47" s="23"/>
      <c r="H47" s="11"/>
      <c r="I47" s="11"/>
      <c r="L47" s="132"/>
      <c r="M47" s="132"/>
      <c r="N47" s="132"/>
    </row>
    <row r="48" spans="2:14" s="16" customFormat="1" ht="15" customHeight="1">
      <c r="B48" s="23"/>
      <c r="H48" s="11"/>
      <c r="I48" s="11"/>
      <c r="L48" s="132"/>
      <c r="M48" s="132"/>
      <c r="N48" s="132"/>
    </row>
    <row r="49" spans="2:14" s="16" customFormat="1" ht="15" customHeight="1">
      <c r="B49" s="43" t="s">
        <v>193</v>
      </c>
      <c r="C49" s="13" t="s">
        <v>195</v>
      </c>
      <c r="H49" s="11"/>
      <c r="I49" s="11"/>
      <c r="L49" s="132"/>
      <c r="M49" s="132"/>
      <c r="N49" s="132"/>
    </row>
    <row r="50" spans="2:14" s="16" customFormat="1" ht="15" customHeight="1">
      <c r="C50" s="13" t="s">
        <v>196</v>
      </c>
      <c r="H50" s="11"/>
      <c r="I50" s="11"/>
      <c r="L50" s="132"/>
      <c r="M50" s="132"/>
      <c r="N50" s="132"/>
    </row>
    <row r="51" spans="2:14" s="16" customFormat="1" ht="15" customHeight="1">
      <c r="C51" s="13" t="s">
        <v>197</v>
      </c>
      <c r="H51" s="11"/>
      <c r="I51" s="11"/>
      <c r="L51" s="132"/>
      <c r="M51" s="132"/>
      <c r="N51" s="132"/>
    </row>
    <row r="52" spans="2:14" s="16" customFormat="1" ht="15" customHeight="1">
      <c r="C52" s="49" t="s">
        <v>198</v>
      </c>
      <c r="D52" s="50"/>
      <c r="E52" s="50"/>
      <c r="F52" s="50"/>
      <c r="G52" s="51"/>
      <c r="H52" s="47">
        <v>0</v>
      </c>
      <c r="I52" s="47">
        <v>0</v>
      </c>
      <c r="L52" s="132"/>
      <c r="M52" s="132"/>
      <c r="N52" s="132"/>
    </row>
    <row r="53" spans="2:14" s="16" customFormat="1" ht="23.25" customHeight="1">
      <c r="H53" s="13"/>
      <c r="I53" s="13"/>
    </row>
    <row r="54" spans="2:14" s="16" customFormat="1" ht="23.25" hidden="1" customHeight="1">
      <c r="H54" s="18">
        <f>SUM(H7:H53)</f>
        <v>3</v>
      </c>
      <c r="I54" s="18">
        <f>SUM(I7:I53)</f>
        <v>0</v>
      </c>
    </row>
    <row r="55" spans="2:14" s="16" customFormat="1" ht="23.25" customHeight="1">
      <c r="H55" s="13"/>
      <c r="I55" s="13"/>
      <c r="K55" s="355" t="s">
        <v>312</v>
      </c>
    </row>
    <row r="56" spans="2:14" s="16" customFormat="1" ht="23.25" customHeight="1" thickBot="1">
      <c r="H56" s="13"/>
      <c r="I56" s="13"/>
      <c r="K56" s="355"/>
    </row>
    <row r="57" spans="2:14" s="16" customFormat="1" ht="17.25" customHeight="1" thickBot="1">
      <c r="D57" s="52" t="s">
        <v>206</v>
      </c>
      <c r="E57" s="50"/>
      <c r="F57" s="50"/>
      <c r="G57" s="53"/>
      <c r="H57" s="10">
        <f>+Hoja2!H55+Hoja3!H54</f>
        <v>100</v>
      </c>
      <c r="I57" s="10">
        <f>+Hoja2!I55+Hoja3!I54</f>
        <v>0</v>
      </c>
      <c r="K57" s="355"/>
    </row>
    <row r="58" spans="2:14" s="16" customFormat="1" ht="15" customHeight="1">
      <c r="D58" s="13"/>
      <c r="K58" s="355"/>
    </row>
    <row r="59" spans="2:14" s="16" customFormat="1" ht="15" customHeight="1">
      <c r="D59" s="13"/>
      <c r="K59" s="355"/>
    </row>
    <row r="60" spans="2:14" s="16" customFormat="1" ht="15" customHeight="1">
      <c r="D60" s="13"/>
      <c r="K60" s="355"/>
    </row>
    <row r="61" spans="2:14" s="16" customFormat="1" ht="15" customHeight="1">
      <c r="D61" s="13"/>
      <c r="K61" s="355"/>
    </row>
    <row r="62" spans="2:14" s="16" customFormat="1" ht="15" customHeight="1">
      <c r="K62" s="355"/>
    </row>
    <row r="63" spans="2:14" s="16" customFormat="1" ht="16.5" customHeight="1">
      <c r="F63" s="17" t="str">
        <f>+Hoja1!D59</f>
        <v>Enero</v>
      </c>
      <c r="G63" s="40">
        <f>+Hoja1!E59</f>
        <v>2023</v>
      </c>
      <c r="H63" s="352" t="s">
        <v>364</v>
      </c>
      <c r="I63" s="353"/>
      <c r="K63" s="355"/>
    </row>
    <row r="64" spans="2:14" ht="15" customHeight="1">
      <c r="K64" s="355"/>
    </row>
    <row r="65" spans="8:14" ht="15" customHeight="1">
      <c r="H65" s="189" t="str">
        <f>IF(H57=H67,"OK","VERIFICAR")</f>
        <v>OK</v>
      </c>
      <c r="I65" s="189" t="str">
        <f>IF(I57=I67,"OK","VERIFICAR")</f>
        <v>OK</v>
      </c>
      <c r="K65" s="354" t="s">
        <v>340</v>
      </c>
      <c r="L65" s="354"/>
      <c r="M65" s="354"/>
      <c r="N65" s="354"/>
    </row>
    <row r="66" spans="8:14" ht="15" customHeight="1">
      <c r="H66" s="134" t="s">
        <v>77</v>
      </c>
      <c r="I66" s="133" t="s">
        <v>119</v>
      </c>
      <c r="K66" s="354"/>
      <c r="L66" s="354"/>
      <c r="M66" s="354"/>
      <c r="N66" s="354"/>
    </row>
    <row r="67" spans="8:14" ht="15" customHeight="1">
      <c r="H67" s="135">
        <f>+Hoja1!G41</f>
        <v>100</v>
      </c>
      <c r="I67" s="136">
        <f>+Hoja1!G43</f>
        <v>0</v>
      </c>
      <c r="K67" s="354"/>
      <c r="L67" s="354"/>
      <c r="M67" s="354"/>
      <c r="N67" s="354"/>
    </row>
    <row r="68" spans="8:14" ht="15" customHeight="1">
      <c r="K68" s="354"/>
      <c r="L68" s="354"/>
      <c r="M68" s="354"/>
      <c r="N68" s="354"/>
    </row>
    <row r="69" spans="8:14" ht="15" customHeight="1">
      <c r="H69" s="124"/>
      <c r="K69" s="354"/>
      <c r="L69" s="354"/>
      <c r="M69" s="354"/>
      <c r="N69" s="354"/>
    </row>
  </sheetData>
  <sheetProtection password="CC62" sheet="1" selectLockedCells="1"/>
  <mergeCells count="5">
    <mergeCell ref="H5:I5"/>
    <mergeCell ref="H63:I63"/>
    <mergeCell ref="K65:N69"/>
    <mergeCell ref="K55:K64"/>
    <mergeCell ref="A1:G1"/>
  </mergeCells>
  <conditionalFormatting sqref="H65:I65">
    <cfRule type="containsText" dxfId="20" priority="1" stopIfTrue="1" operator="containsText" text="VERIFICAR">
      <formula>NOT(ISERROR(SEARCH("VERIFICAR",H65)))</formula>
    </cfRule>
  </conditionalFormatting>
  <pageMargins left="0.27" right="0.3" top="0.42" bottom="0.43" header="0.3" footer="0.3"/>
  <pageSetup scale="7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H57"/>
  <sheetViews>
    <sheetView topLeftCell="A33" zoomScaleNormal="100" workbookViewId="0">
      <selection activeCell="A5" sqref="F5"/>
    </sheetView>
  </sheetViews>
  <sheetFormatPr baseColWidth="10" defaultColWidth="17.28515625" defaultRowHeight="15" customHeight="1"/>
  <cols>
    <col min="1" max="1" width="10" customWidth="1"/>
    <col min="2" max="2" width="15.28515625" customWidth="1"/>
    <col min="3" max="6" width="10" customWidth="1"/>
    <col min="7" max="7" width="15.7109375" customWidth="1"/>
    <col min="8" max="8" width="14.7109375" customWidth="1"/>
    <col min="9" max="9" width="10" customWidth="1"/>
  </cols>
  <sheetData>
    <row r="1" spans="1:8" s="16" customFormat="1" ht="15" customHeight="1">
      <c r="A1" s="351" t="s">
        <v>0</v>
      </c>
      <c r="B1" s="351"/>
      <c r="C1" s="351"/>
      <c r="D1" s="351"/>
      <c r="E1" s="351"/>
      <c r="F1" s="351"/>
      <c r="G1" s="43" t="s">
        <v>333</v>
      </c>
      <c r="H1" s="11">
        <f>+Hoja1!F3</f>
        <v>9</v>
      </c>
    </row>
    <row r="2" spans="1:8" s="16" customFormat="1" ht="15" customHeight="1"/>
    <row r="3" spans="1:8" s="16" customFormat="1" ht="15" customHeight="1"/>
    <row r="4" spans="1:8" s="16" customFormat="1" ht="15" customHeight="1"/>
    <row r="5" spans="1:8" s="16" customFormat="1" ht="9.75" customHeight="1"/>
    <row r="6" spans="1:8" s="16" customFormat="1" ht="9.75" customHeight="1">
      <c r="A6" s="84"/>
      <c r="B6" s="85"/>
      <c r="C6" s="85"/>
      <c r="D6" s="85"/>
      <c r="E6" s="85"/>
      <c r="F6" s="85"/>
      <c r="G6" s="85"/>
      <c r="H6" s="86"/>
    </row>
    <row r="7" spans="1:8" s="16" customFormat="1" ht="14.25" customHeight="1">
      <c r="A7" s="87" t="s">
        <v>39</v>
      </c>
      <c r="B7" s="88"/>
      <c r="C7" s="88"/>
      <c r="D7" s="88"/>
      <c r="E7" s="88"/>
      <c r="F7" s="88"/>
      <c r="G7" s="88"/>
      <c r="H7" s="89"/>
    </row>
    <row r="8" spans="1:8" s="16" customFormat="1" ht="8.25" customHeight="1">
      <c r="A8" s="90"/>
      <c r="B8" s="91"/>
      <c r="C8" s="91"/>
      <c r="D8" s="91"/>
      <c r="E8" s="91"/>
      <c r="F8" s="91"/>
      <c r="G8" s="91"/>
      <c r="H8" s="92"/>
    </row>
    <row r="9" spans="1:8" s="16" customFormat="1" ht="15" customHeight="1">
      <c r="G9" s="18"/>
    </row>
    <row r="10" spans="1:8" s="16" customFormat="1" ht="15" customHeight="1">
      <c r="A10" s="16">
        <v>2.1</v>
      </c>
      <c r="B10" s="50" t="s">
        <v>83</v>
      </c>
      <c r="C10" s="50"/>
      <c r="D10" s="50"/>
      <c r="E10" s="50"/>
      <c r="F10" s="51"/>
      <c r="G10" s="47">
        <v>1613</v>
      </c>
    </row>
    <row r="11" spans="1:8" s="16" customFormat="1" ht="12.75" customHeight="1">
      <c r="B11" s="16" t="s">
        <v>84</v>
      </c>
      <c r="G11" s="18"/>
    </row>
    <row r="12" spans="1:8" s="16" customFormat="1" ht="8.25" customHeight="1">
      <c r="G12" s="18"/>
    </row>
    <row r="13" spans="1:8" s="16" customFormat="1" ht="15" customHeight="1">
      <c r="A13" s="16">
        <v>2.2000000000000002</v>
      </c>
      <c r="B13" s="50" t="s">
        <v>85</v>
      </c>
      <c r="C13" s="50"/>
      <c r="D13" s="50"/>
      <c r="E13" s="50"/>
      <c r="F13" s="51"/>
      <c r="G13" s="47">
        <v>2</v>
      </c>
    </row>
    <row r="14" spans="1:8" s="16" customFormat="1" ht="15" customHeight="1">
      <c r="G14" s="18"/>
    </row>
    <row r="15" spans="1:8" s="16" customFormat="1" ht="15" customHeight="1">
      <c r="A15" s="16">
        <v>2.2999999999999998</v>
      </c>
      <c r="B15" s="50" t="s">
        <v>86</v>
      </c>
      <c r="C15" s="50"/>
      <c r="D15" s="50"/>
      <c r="E15" s="50"/>
      <c r="F15" s="51"/>
      <c r="G15" s="47">
        <v>1</v>
      </c>
    </row>
    <row r="16" spans="1:8" s="16" customFormat="1" ht="15" customHeight="1">
      <c r="G16" s="18"/>
    </row>
    <row r="17" spans="1:8" s="16" customFormat="1" ht="18" customHeight="1">
      <c r="E17" s="57" t="s">
        <v>87</v>
      </c>
      <c r="F17" s="58"/>
      <c r="G17" s="59">
        <f>SUM(G10,G13,G15)</f>
        <v>1616</v>
      </c>
    </row>
    <row r="18" spans="1:8" s="16" customFormat="1" ht="15" customHeight="1"/>
    <row r="19" spans="1:8" s="16" customFormat="1" ht="9.75" customHeight="1"/>
    <row r="20" spans="1:8" s="16" customFormat="1" ht="19.5" customHeight="1">
      <c r="A20" s="356" t="s">
        <v>91</v>
      </c>
      <c r="B20" s="357"/>
      <c r="C20" s="357"/>
      <c r="D20" s="357"/>
      <c r="E20" s="357"/>
      <c r="F20" s="357"/>
      <c r="G20" s="357"/>
      <c r="H20" s="358"/>
    </row>
    <row r="21" spans="1:8" s="16" customFormat="1" ht="9.75" customHeight="1"/>
    <row r="22" spans="1:8" s="16" customFormat="1" ht="9.75" customHeight="1"/>
    <row r="23" spans="1:8" s="16" customFormat="1" ht="16.5" customHeight="1">
      <c r="A23" s="356" t="s">
        <v>99</v>
      </c>
      <c r="B23" s="357"/>
      <c r="C23" s="357"/>
      <c r="D23" s="357"/>
      <c r="E23" s="357"/>
      <c r="F23" s="357"/>
      <c r="G23" s="357"/>
      <c r="H23" s="358"/>
    </row>
    <row r="24" spans="1:8" s="16" customFormat="1" ht="15" customHeight="1"/>
    <row r="25" spans="1:8" s="16" customFormat="1" ht="16.5" customHeight="1">
      <c r="A25" s="71" t="s">
        <v>145</v>
      </c>
      <c r="B25" s="72"/>
      <c r="C25" s="72"/>
      <c r="D25" s="72"/>
      <c r="E25" s="72"/>
      <c r="F25" s="72"/>
      <c r="G25" s="72"/>
      <c r="H25" s="83"/>
    </row>
    <row r="26" spans="1:8" s="16" customFormat="1" ht="15" customHeight="1">
      <c r="G26" s="18"/>
    </row>
    <row r="27" spans="1:8" s="16" customFormat="1" ht="15" customHeight="1">
      <c r="A27" s="16">
        <v>3.1</v>
      </c>
      <c r="B27" s="50" t="s">
        <v>213</v>
      </c>
      <c r="C27" s="50"/>
      <c r="D27" s="50"/>
      <c r="E27" s="50"/>
      <c r="F27" s="51"/>
      <c r="G27" s="47">
        <v>2</v>
      </c>
    </row>
    <row r="28" spans="1:8" s="16" customFormat="1" ht="15" customHeight="1">
      <c r="G28" s="18"/>
    </row>
    <row r="29" spans="1:8" s="16" customFormat="1" ht="15" customHeight="1">
      <c r="A29" s="16">
        <v>3.2</v>
      </c>
      <c r="B29" s="50" t="s">
        <v>214</v>
      </c>
      <c r="C29" s="50"/>
      <c r="D29" s="50"/>
      <c r="E29" s="50"/>
      <c r="F29" s="51"/>
      <c r="G29" s="47">
        <v>1327</v>
      </c>
    </row>
    <row r="30" spans="1:8" s="16" customFormat="1" ht="9.75" customHeight="1"/>
    <row r="31" spans="1:8" s="16" customFormat="1" ht="18" customHeight="1">
      <c r="E31" s="57" t="s">
        <v>215</v>
      </c>
      <c r="F31" s="58"/>
      <c r="G31" s="59">
        <f>SUM(G27,G29)</f>
        <v>1329</v>
      </c>
    </row>
    <row r="32" spans="1:8" s="16" customFormat="1" ht="15" customHeight="1"/>
    <row r="33" spans="1:8" s="16" customFormat="1" ht="16.5" customHeight="1">
      <c r="A33" s="71" t="s">
        <v>217</v>
      </c>
      <c r="B33" s="72"/>
      <c r="C33" s="72"/>
      <c r="D33" s="72"/>
      <c r="E33" s="72"/>
      <c r="F33" s="72"/>
      <c r="G33" s="72"/>
      <c r="H33" s="83"/>
    </row>
    <row r="34" spans="1:8" s="16" customFormat="1" ht="9.75" customHeight="1"/>
    <row r="35" spans="1:8" s="16" customFormat="1" ht="15" customHeight="1">
      <c r="A35" s="16">
        <v>4.0999999999999996</v>
      </c>
      <c r="B35" s="16" t="s">
        <v>221</v>
      </c>
      <c r="G35" s="18"/>
    </row>
    <row r="36" spans="1:8" s="16" customFormat="1" ht="15" customHeight="1">
      <c r="B36" s="16" t="s">
        <v>222</v>
      </c>
      <c r="G36" s="47">
        <v>328</v>
      </c>
    </row>
    <row r="37" spans="1:8" s="16" customFormat="1" ht="15" customHeight="1">
      <c r="G37" s="18"/>
    </row>
    <row r="38" spans="1:8" s="16" customFormat="1" ht="15" customHeight="1">
      <c r="B38" s="16" t="s">
        <v>224</v>
      </c>
      <c r="G38" s="47">
        <v>15</v>
      </c>
    </row>
    <row r="39" spans="1:8" s="16" customFormat="1" ht="15" customHeight="1">
      <c r="G39" s="18"/>
    </row>
    <row r="40" spans="1:8" s="16" customFormat="1" ht="15" customHeight="1">
      <c r="B40" s="16" t="s">
        <v>225</v>
      </c>
      <c r="G40" s="47">
        <v>2</v>
      </c>
    </row>
    <row r="41" spans="1:8" s="16" customFormat="1" ht="15" customHeight="1">
      <c r="G41" s="18"/>
    </row>
    <row r="42" spans="1:8" s="16" customFormat="1" ht="15" customHeight="1">
      <c r="B42" s="16" t="s">
        <v>227</v>
      </c>
      <c r="G42" s="47">
        <v>97</v>
      </c>
    </row>
    <row r="43" spans="1:8" s="16" customFormat="1" ht="15" customHeight="1"/>
    <row r="44" spans="1:8" s="16" customFormat="1" ht="18" customHeight="1">
      <c r="E44" s="57" t="s">
        <v>19</v>
      </c>
      <c r="F44" s="58"/>
      <c r="G44" s="59">
        <f>SUM(G36:G42)</f>
        <v>442</v>
      </c>
    </row>
    <row r="45" spans="1:8" s="16" customFormat="1" ht="16.5" customHeight="1">
      <c r="C45" s="13"/>
    </row>
    <row r="46" spans="1:8" s="16" customFormat="1" ht="16.5" customHeight="1">
      <c r="C46" s="13"/>
    </row>
    <row r="47" spans="1:8" s="16" customFormat="1" ht="15" customHeight="1">
      <c r="A47" s="16">
        <v>4.2</v>
      </c>
      <c r="B47" s="50" t="s">
        <v>235</v>
      </c>
      <c r="C47" s="50"/>
      <c r="D47" s="50"/>
      <c r="E47" s="50"/>
      <c r="F47" s="51"/>
      <c r="G47" s="47">
        <v>85</v>
      </c>
    </row>
    <row r="48" spans="1:8" s="16" customFormat="1" ht="15" customHeight="1">
      <c r="G48" s="18"/>
    </row>
    <row r="49" spans="1:8" s="16" customFormat="1" ht="15" customHeight="1">
      <c r="A49" s="16">
        <v>4.3</v>
      </c>
      <c r="B49" s="193" t="s">
        <v>421</v>
      </c>
      <c r="G49" s="18"/>
    </row>
    <row r="50" spans="1:8" s="16" customFormat="1" ht="9" customHeight="1">
      <c r="G50" s="18"/>
    </row>
    <row r="51" spans="1:8" s="16" customFormat="1" ht="15" customHeight="1">
      <c r="A51" s="23"/>
      <c r="B51" s="193" t="s">
        <v>422</v>
      </c>
      <c r="C51" s="50"/>
      <c r="D51" s="50"/>
      <c r="E51" s="50"/>
      <c r="F51" s="51"/>
      <c r="G51" s="47">
        <v>551</v>
      </c>
    </row>
    <row r="52" spans="1:8" s="16" customFormat="1" ht="12.75" customHeight="1">
      <c r="B52" s="5" t="s">
        <v>236</v>
      </c>
    </row>
    <row r="53" spans="1:8" s="16" customFormat="1" ht="8.25" customHeight="1"/>
    <row r="54" spans="1:8" s="16" customFormat="1" ht="15" customHeight="1">
      <c r="A54" s="23"/>
      <c r="B54" s="193" t="s">
        <v>423</v>
      </c>
      <c r="C54" s="193"/>
      <c r="D54" s="193"/>
      <c r="E54" s="193"/>
      <c r="F54" s="193"/>
      <c r="G54" s="47"/>
    </row>
    <row r="55" spans="1:8" s="16" customFormat="1" ht="12.75" customHeight="1"/>
    <row r="56" spans="1:8" s="16" customFormat="1" ht="12.75" customHeight="1"/>
    <row r="57" spans="1:8" s="16" customFormat="1" ht="16.5" customHeight="1">
      <c r="C57" s="17" t="str">
        <f>+Hoja1!D59</f>
        <v>Enero</v>
      </c>
      <c r="D57" s="40">
        <f>+Hoja1!E59</f>
        <v>2023</v>
      </c>
      <c r="G57" s="60" t="s">
        <v>365</v>
      </c>
      <c r="H57" s="23"/>
    </row>
  </sheetData>
  <sheetProtection password="CC62" sheet="1" objects="1" scenarios="1" selectLockedCells="1"/>
  <mergeCells count="3">
    <mergeCell ref="A20:H20"/>
    <mergeCell ref="A23:H23"/>
    <mergeCell ref="A1:F1"/>
  </mergeCells>
  <pageMargins left="0.70866141732283472" right="0.70866141732283472" top="0.51181102362204722" bottom="0.59055118110236227" header="0.31496062992125984" footer="0.31496062992125984"/>
  <pageSetup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O63"/>
  <sheetViews>
    <sheetView topLeftCell="A22" zoomScaleNormal="100" workbookViewId="0">
      <selection activeCell="A5" sqref="F5"/>
    </sheetView>
  </sheetViews>
  <sheetFormatPr baseColWidth="10" defaultColWidth="17.28515625" defaultRowHeight="15" customHeight="1"/>
  <cols>
    <col min="1" max="1" width="8.7109375" customWidth="1"/>
    <col min="2" max="2" width="16.7109375" customWidth="1"/>
    <col min="3" max="3" width="19" customWidth="1"/>
    <col min="4" max="4" width="15.5703125" customWidth="1"/>
    <col min="5" max="5" width="6" customWidth="1"/>
    <col min="6" max="6" width="11.85546875" customWidth="1"/>
    <col min="7" max="7" width="13.7109375" customWidth="1"/>
    <col min="8" max="9" width="16.5703125" customWidth="1"/>
    <col min="10" max="10" width="16" customWidth="1"/>
    <col min="11" max="11" width="12.85546875" customWidth="1"/>
    <col min="13" max="13" width="12.5703125" customWidth="1"/>
  </cols>
  <sheetData>
    <row r="1" spans="1:10" s="16" customFormat="1" ht="15" customHeight="1">
      <c r="A1" s="351" t="s">
        <v>0</v>
      </c>
      <c r="B1" s="351"/>
      <c r="C1" s="351"/>
      <c r="D1" s="351"/>
      <c r="E1" s="351"/>
      <c r="F1" s="351"/>
      <c r="G1" s="351"/>
      <c r="I1" s="43" t="s">
        <v>333</v>
      </c>
      <c r="J1" s="11">
        <f>+Hoja1!F3</f>
        <v>9</v>
      </c>
    </row>
    <row r="2" spans="1:10" s="16" customFormat="1" ht="15" customHeight="1">
      <c r="A2" s="11"/>
      <c r="B2" s="11"/>
      <c r="C2" s="11"/>
      <c r="D2" s="11"/>
      <c r="E2" s="11"/>
      <c r="F2" s="11"/>
      <c r="G2" s="11"/>
      <c r="H2" s="11"/>
      <c r="I2" s="11"/>
      <c r="J2" s="11"/>
    </row>
    <row r="3" spans="1:10" s="16" customFormat="1" ht="9.75" customHeight="1"/>
    <row r="4" spans="1:10" s="16" customFormat="1" ht="16.5" customHeight="1">
      <c r="A4" s="13">
        <v>4.4000000000000004</v>
      </c>
      <c r="B4" s="13" t="s">
        <v>6</v>
      </c>
    </row>
    <row r="5" spans="1:10" s="16" customFormat="1" ht="15" customHeight="1"/>
    <row r="6" spans="1:10" s="16" customFormat="1" ht="15" customHeight="1">
      <c r="A6" s="23"/>
      <c r="B6" s="16" t="s">
        <v>7</v>
      </c>
      <c r="D6" s="47">
        <v>20</v>
      </c>
      <c r="E6" s="11"/>
      <c r="F6" s="16" t="s">
        <v>8</v>
      </c>
      <c r="I6" s="47"/>
    </row>
    <row r="7" spans="1:10" s="16" customFormat="1" ht="15" customHeight="1">
      <c r="A7" s="23"/>
      <c r="D7" s="11"/>
      <c r="E7" s="11"/>
      <c r="I7" s="18"/>
    </row>
    <row r="8" spans="1:10" s="16" customFormat="1" ht="21.75" customHeight="1">
      <c r="A8" s="23"/>
      <c r="B8" s="16" t="s">
        <v>9</v>
      </c>
      <c r="D8" s="47">
        <v>25</v>
      </c>
      <c r="E8" s="18"/>
      <c r="F8" s="16" t="s">
        <v>10</v>
      </c>
      <c r="I8" s="47"/>
    </row>
    <row r="9" spans="1:10" s="16" customFormat="1" ht="12" customHeight="1">
      <c r="A9" s="23"/>
      <c r="D9" s="18"/>
      <c r="E9" s="18"/>
      <c r="I9" s="18"/>
    </row>
    <row r="10" spans="1:10" s="16" customFormat="1" ht="11.25" customHeight="1">
      <c r="A10" s="23"/>
      <c r="D10" s="18"/>
      <c r="E10" s="18"/>
      <c r="I10" s="18"/>
    </row>
    <row r="11" spans="1:10" s="16" customFormat="1" ht="12.75" customHeight="1">
      <c r="D11" s="18"/>
      <c r="E11" s="18"/>
      <c r="I11" s="18"/>
    </row>
    <row r="12" spans="1:10" s="16" customFormat="1" ht="16.5" customHeight="1">
      <c r="A12" s="13">
        <v>4.5</v>
      </c>
      <c r="B12" s="13" t="s">
        <v>11</v>
      </c>
      <c r="D12" s="18"/>
      <c r="E12" s="18"/>
      <c r="I12" s="18"/>
    </row>
    <row r="13" spans="1:10" s="16" customFormat="1" ht="10.5" customHeight="1">
      <c r="D13" s="18"/>
      <c r="E13" s="18"/>
      <c r="I13" s="18"/>
    </row>
    <row r="14" spans="1:10" s="16" customFormat="1" ht="15" customHeight="1">
      <c r="B14" s="20" t="s">
        <v>298</v>
      </c>
      <c r="D14" s="18"/>
      <c r="E14" s="18"/>
      <c r="F14" s="16" t="s">
        <v>12</v>
      </c>
      <c r="I14" s="22"/>
    </row>
    <row r="15" spans="1:10" s="16" customFormat="1" ht="9.75" customHeight="1">
      <c r="D15" s="18"/>
      <c r="E15" s="18"/>
      <c r="G15" s="5"/>
      <c r="H15" s="5"/>
      <c r="I15" s="18"/>
    </row>
    <row r="16" spans="1:10" s="16" customFormat="1" ht="15" customHeight="1">
      <c r="B16" s="360" t="s">
        <v>13</v>
      </c>
      <c r="C16" s="361"/>
      <c r="D16" s="47"/>
      <c r="E16" s="18"/>
      <c r="F16" s="360" t="s">
        <v>14</v>
      </c>
      <c r="G16" s="360"/>
      <c r="H16" s="361"/>
      <c r="I16" s="47"/>
    </row>
    <row r="17" spans="1:12" s="16" customFormat="1" ht="15" customHeight="1">
      <c r="B17" s="5"/>
      <c r="D17" s="18"/>
      <c r="E17" s="18"/>
      <c r="F17" s="5"/>
      <c r="I17" s="18"/>
    </row>
    <row r="18" spans="1:12" s="16" customFormat="1" ht="15" customHeight="1">
      <c r="B18" s="360" t="s">
        <v>15</v>
      </c>
      <c r="C18" s="361"/>
      <c r="D18" s="47"/>
      <c r="E18" s="18"/>
      <c r="F18" s="360" t="s">
        <v>16</v>
      </c>
      <c r="G18" s="360"/>
      <c r="H18" s="361"/>
      <c r="I18" s="47"/>
    </row>
    <row r="19" spans="1:12" s="16" customFormat="1" ht="15" customHeight="1">
      <c r="B19" s="5"/>
      <c r="D19" s="18"/>
      <c r="E19" s="18"/>
      <c r="F19" s="5"/>
      <c r="I19" s="18"/>
    </row>
    <row r="20" spans="1:12" s="16" customFormat="1" ht="15" customHeight="1">
      <c r="B20" s="360" t="s">
        <v>17</v>
      </c>
      <c r="C20" s="361"/>
      <c r="D20" s="47"/>
      <c r="E20" s="18"/>
      <c r="F20" s="360" t="s">
        <v>18</v>
      </c>
      <c r="G20" s="360"/>
      <c r="H20" s="361"/>
      <c r="I20" s="47"/>
    </row>
    <row r="21" spans="1:12" s="16" customFormat="1" ht="15" customHeight="1">
      <c r="D21" s="18"/>
      <c r="E21" s="18"/>
      <c r="I21" s="18"/>
    </row>
    <row r="22" spans="1:12" s="16" customFormat="1" ht="16.5" customHeight="1">
      <c r="C22" s="59" t="s">
        <v>19</v>
      </c>
      <c r="D22" s="63">
        <f>SUM(D16,D18,D20)</f>
        <v>0</v>
      </c>
      <c r="E22" s="63"/>
      <c r="F22" s="58"/>
      <c r="G22" s="58"/>
      <c r="H22" s="59" t="s">
        <v>20</v>
      </c>
      <c r="I22" s="63">
        <f>SUM(I16,I18,I20)</f>
        <v>0</v>
      </c>
    </row>
    <row r="23" spans="1:12" s="16" customFormat="1" ht="16.5" customHeight="1">
      <c r="C23" s="11"/>
      <c r="D23" s="9"/>
      <c r="E23" s="9"/>
      <c r="H23" s="11"/>
      <c r="I23" s="11"/>
      <c r="J23" s="9"/>
      <c r="L23" s="355" t="s">
        <v>312</v>
      </c>
    </row>
    <row r="24" spans="1:12" s="16" customFormat="1" ht="16.5" customHeight="1">
      <c r="C24" s="11"/>
      <c r="D24" s="9"/>
      <c r="E24" s="9"/>
      <c r="H24" s="11"/>
      <c r="I24" s="11"/>
      <c r="J24" s="9"/>
      <c r="L24" s="355"/>
    </row>
    <row r="25" spans="1:12" s="16" customFormat="1" ht="16.5" customHeight="1">
      <c r="C25" s="11"/>
      <c r="D25" s="9"/>
      <c r="E25" s="9"/>
      <c r="H25" s="11"/>
      <c r="I25" s="11"/>
      <c r="J25" s="9"/>
      <c r="L25" s="355"/>
    </row>
    <row r="26" spans="1:12" s="16" customFormat="1" ht="11.25" customHeight="1">
      <c r="L26" s="355"/>
    </row>
    <row r="27" spans="1:12" s="16" customFormat="1" ht="18" customHeight="1">
      <c r="A27" s="351" t="s">
        <v>21</v>
      </c>
      <c r="B27" s="345"/>
      <c r="C27" s="345"/>
      <c r="D27" s="345"/>
      <c r="E27" s="345"/>
      <c r="F27" s="345"/>
      <c r="G27" s="345"/>
      <c r="H27" s="345"/>
      <c r="I27" s="345"/>
      <c r="J27" s="345"/>
      <c r="L27" s="355"/>
    </row>
    <row r="28" spans="1:12" s="16" customFormat="1" ht="9.75" customHeight="1">
      <c r="L28" s="355"/>
    </row>
    <row r="29" spans="1:12" s="16" customFormat="1" ht="10.5" customHeight="1">
      <c r="L29" s="355"/>
    </row>
    <row r="30" spans="1:12" s="16" customFormat="1" ht="10.5" customHeight="1">
      <c r="L30" s="355"/>
    </row>
    <row r="31" spans="1:12" s="16" customFormat="1" ht="16.5" customHeight="1">
      <c r="A31" s="71" t="s">
        <v>127</v>
      </c>
      <c r="B31" s="81"/>
      <c r="C31" s="81"/>
      <c r="D31" s="81"/>
      <c r="E31" s="81"/>
      <c r="F31" s="81"/>
      <c r="G31" s="81"/>
      <c r="H31" s="81"/>
      <c r="I31" s="81"/>
      <c r="J31" s="82"/>
      <c r="L31" s="355"/>
    </row>
    <row r="32" spans="1:12" s="16" customFormat="1" ht="16.5" customHeight="1">
      <c r="G32" s="29" t="s">
        <v>177</v>
      </c>
      <c r="H32" s="29"/>
      <c r="I32" s="29"/>
      <c r="J32" s="29"/>
      <c r="L32" s="355"/>
    </row>
    <row r="33" spans="1:15" s="16" customFormat="1" ht="28.5" customHeight="1">
      <c r="F33" s="65" t="s">
        <v>232</v>
      </c>
      <c r="G33" s="66">
        <v>2021</v>
      </c>
      <c r="H33" s="67">
        <v>2022</v>
      </c>
      <c r="I33" s="67">
        <v>2023</v>
      </c>
      <c r="J33" s="68" t="s">
        <v>237</v>
      </c>
    </row>
    <row r="34" spans="1:15" s="16" customFormat="1" ht="6" customHeight="1">
      <c r="F34" s="24"/>
      <c r="G34" s="18"/>
      <c r="H34" s="18"/>
      <c r="I34" s="18"/>
    </row>
    <row r="35" spans="1:15" s="16" customFormat="1" ht="16.5" customHeight="1">
      <c r="A35" s="16">
        <v>5.0999999999999996</v>
      </c>
      <c r="B35" s="46" t="s">
        <v>238</v>
      </c>
      <c r="C35" s="46"/>
      <c r="D35" s="46"/>
      <c r="E35" s="46"/>
      <c r="F35" s="44">
        <v>20</v>
      </c>
      <c r="G35" s="44">
        <v>6</v>
      </c>
      <c r="H35" s="44">
        <v>42</v>
      </c>
      <c r="I35" s="44">
        <v>0</v>
      </c>
      <c r="J35" s="9">
        <f>SUM(F35:I35)</f>
        <v>68</v>
      </c>
      <c r="K35" s="127" t="str">
        <f>IF(J35=L35,"OK","VERIFICAR")</f>
        <v>OK</v>
      </c>
      <c r="L35" s="119">
        <f>+Hoja7!H60</f>
        <v>68</v>
      </c>
      <c r="N35" s="354" t="s">
        <v>321</v>
      </c>
      <c r="O35" s="354"/>
    </row>
    <row r="36" spans="1:15" s="16" customFormat="1" ht="6.75" customHeight="1">
      <c r="F36" s="18"/>
      <c r="G36" s="18"/>
      <c r="H36" s="18"/>
      <c r="I36" s="18"/>
      <c r="J36" s="9"/>
      <c r="K36" s="41"/>
      <c r="N36" s="354"/>
      <c r="O36" s="354"/>
    </row>
    <row r="37" spans="1:15" s="16" customFormat="1" ht="16.5" customHeight="1">
      <c r="A37" s="16">
        <v>5.2</v>
      </c>
      <c r="B37" s="46" t="s">
        <v>239</v>
      </c>
      <c r="C37" s="46"/>
      <c r="D37" s="46"/>
      <c r="E37" s="46"/>
      <c r="F37" s="44">
        <v>2</v>
      </c>
      <c r="G37" s="44">
        <v>0</v>
      </c>
      <c r="H37" s="44">
        <v>0</v>
      </c>
      <c r="I37" s="44">
        <v>0</v>
      </c>
      <c r="J37" s="9">
        <f>SUM(F37:I37)</f>
        <v>2</v>
      </c>
      <c r="K37" s="127" t="str">
        <f>IF(J37=L37,"OK","VERIFICAR")</f>
        <v>OK</v>
      </c>
      <c r="L37" s="119">
        <f>+Hoja7!I60</f>
        <v>2</v>
      </c>
      <c r="N37" s="354"/>
      <c r="O37" s="354"/>
    </row>
    <row r="38" spans="1:15" s="16" customFormat="1" ht="9" customHeight="1">
      <c r="F38" s="18"/>
      <c r="G38" s="18"/>
      <c r="H38" s="18"/>
      <c r="I38" s="18"/>
      <c r="J38" s="9"/>
      <c r="K38" s="41"/>
      <c r="N38" s="354"/>
      <c r="O38" s="354"/>
    </row>
    <row r="39" spans="1:15" s="16" customFormat="1" ht="16.5" customHeight="1">
      <c r="A39" s="16">
        <v>5.3</v>
      </c>
      <c r="B39" s="46" t="s">
        <v>240</v>
      </c>
      <c r="C39" s="46"/>
      <c r="D39" s="46"/>
      <c r="E39" s="46"/>
      <c r="F39" s="44">
        <v>0</v>
      </c>
      <c r="G39" s="44">
        <v>0</v>
      </c>
      <c r="H39" s="44">
        <v>0</v>
      </c>
      <c r="I39" s="44">
        <v>0</v>
      </c>
      <c r="J39" s="9">
        <f>SUM(F39:I39)</f>
        <v>0</v>
      </c>
      <c r="K39" s="127" t="str">
        <f>IF(J39=L39,"OK","VERIFICAR")</f>
        <v>OK</v>
      </c>
      <c r="L39" s="119">
        <f>+Hoja7!J60</f>
        <v>0</v>
      </c>
      <c r="N39" s="354"/>
      <c r="O39" s="354"/>
    </row>
    <row r="40" spans="1:15" s="16" customFormat="1" ht="11.25" customHeight="1">
      <c r="F40" s="18"/>
      <c r="G40" s="18"/>
      <c r="H40" s="18"/>
      <c r="I40" s="18"/>
      <c r="J40" s="9"/>
      <c r="K40" s="41"/>
      <c r="N40" s="354"/>
      <c r="O40" s="354"/>
    </row>
    <row r="41" spans="1:15" s="16" customFormat="1" ht="16.5" customHeight="1">
      <c r="A41" s="16">
        <v>5.4</v>
      </c>
      <c r="B41" s="46" t="s">
        <v>242</v>
      </c>
      <c r="C41" s="46"/>
      <c r="D41" s="46"/>
      <c r="E41" s="46"/>
      <c r="F41" s="44">
        <v>0</v>
      </c>
      <c r="G41" s="44">
        <v>0</v>
      </c>
      <c r="H41" s="44">
        <v>0</v>
      </c>
      <c r="I41" s="44">
        <v>0</v>
      </c>
      <c r="J41" s="9">
        <f>SUM(F41:I41)</f>
        <v>0</v>
      </c>
      <c r="K41" s="127" t="str">
        <f>IF(J41=L41,"OK","VERIFICAR")</f>
        <v>OK</v>
      </c>
      <c r="L41" s="119">
        <f>+Hoja7!K60</f>
        <v>0</v>
      </c>
      <c r="N41" s="354"/>
      <c r="O41" s="354"/>
    </row>
    <row r="42" spans="1:15" s="16" customFormat="1" ht="8.25" customHeight="1">
      <c r="F42" s="18"/>
      <c r="G42" s="18"/>
      <c r="H42" s="18"/>
      <c r="I42" s="18"/>
      <c r="J42" s="9"/>
      <c r="K42" s="41"/>
      <c r="N42" s="354"/>
      <c r="O42" s="354"/>
    </row>
    <row r="43" spans="1:15" s="16" customFormat="1" ht="16.5" customHeight="1">
      <c r="A43" s="16">
        <v>5.5</v>
      </c>
      <c r="B43" s="46" t="s">
        <v>243</v>
      </c>
      <c r="C43" s="46"/>
      <c r="D43" s="46"/>
      <c r="E43" s="46"/>
      <c r="F43" s="44">
        <v>0</v>
      </c>
      <c r="G43" s="44">
        <v>0</v>
      </c>
      <c r="H43" s="44">
        <v>0</v>
      </c>
      <c r="I43" s="44">
        <v>0</v>
      </c>
      <c r="J43" s="9">
        <f>SUM(F43:I43)</f>
        <v>0</v>
      </c>
      <c r="K43" s="127" t="str">
        <f>IF(J43=L43,"OK","VERIFICAR")</f>
        <v>OK</v>
      </c>
      <c r="L43" s="119">
        <f>+Hoja7!L60</f>
        <v>0</v>
      </c>
      <c r="N43" s="354"/>
      <c r="O43" s="354"/>
    </row>
    <row r="44" spans="1:15" s="16" customFormat="1" ht="8.25" customHeight="1">
      <c r="F44" s="18"/>
      <c r="G44" s="18"/>
      <c r="H44" s="18"/>
      <c r="I44" s="18"/>
      <c r="J44" s="9"/>
      <c r="K44" s="41"/>
      <c r="N44" s="354"/>
      <c r="O44" s="354"/>
    </row>
    <row r="45" spans="1:15" s="16" customFormat="1" ht="16.5" customHeight="1">
      <c r="A45" s="16">
        <v>5.6</v>
      </c>
      <c r="B45" s="46" t="s">
        <v>244</v>
      </c>
      <c r="C45" s="46"/>
      <c r="D45" s="46"/>
      <c r="E45" s="46"/>
      <c r="F45" s="44">
        <v>0</v>
      </c>
      <c r="G45" s="44">
        <v>0</v>
      </c>
      <c r="H45" s="44">
        <v>1</v>
      </c>
      <c r="I45" s="44">
        <v>0</v>
      </c>
      <c r="J45" s="9">
        <f>SUM(F45:I45)</f>
        <v>1</v>
      </c>
      <c r="K45" s="127" t="str">
        <f>IF(J45=L45,"OK","VERIFICAR")</f>
        <v>OK</v>
      </c>
      <c r="L45" s="119">
        <f>+Hoja7!M60</f>
        <v>1</v>
      </c>
      <c r="N45" s="354"/>
      <c r="O45" s="354"/>
    </row>
    <row r="46" spans="1:15" s="16" customFormat="1" ht="6.75" customHeight="1">
      <c r="F46" s="18"/>
      <c r="G46" s="18"/>
      <c r="H46" s="18"/>
      <c r="I46" s="18"/>
      <c r="J46" s="9"/>
      <c r="K46" s="41"/>
      <c r="N46" s="354"/>
      <c r="O46" s="354"/>
    </row>
    <row r="47" spans="1:15" s="16" customFormat="1" ht="16.5" customHeight="1">
      <c r="A47" s="16">
        <v>5.7</v>
      </c>
      <c r="B47" s="46" t="s">
        <v>245</v>
      </c>
      <c r="C47" s="46"/>
      <c r="D47" s="46"/>
      <c r="E47" s="46"/>
      <c r="F47" s="44">
        <v>0</v>
      </c>
      <c r="G47" s="44">
        <v>0</v>
      </c>
      <c r="H47" s="44">
        <v>1</v>
      </c>
      <c r="I47" s="44">
        <v>0</v>
      </c>
      <c r="J47" s="9">
        <f>SUM(F47:I47)</f>
        <v>1</v>
      </c>
      <c r="K47" s="127" t="str">
        <f>IF(J47=L47,"OK","VERIFICAR")</f>
        <v>OK</v>
      </c>
      <c r="L47" s="119">
        <f>+Hoja7!N60</f>
        <v>1</v>
      </c>
      <c r="N47" s="354"/>
      <c r="O47" s="354"/>
    </row>
    <row r="48" spans="1:15" s="16" customFormat="1" ht="8.25" customHeight="1">
      <c r="F48" s="18"/>
      <c r="G48" s="18"/>
      <c r="H48" s="18"/>
      <c r="I48" s="18"/>
      <c r="J48" s="9"/>
      <c r="K48" s="41"/>
      <c r="N48" s="354"/>
      <c r="O48" s="354"/>
    </row>
    <row r="49" spans="1:15" s="16" customFormat="1" ht="16.5" customHeight="1">
      <c r="A49" s="16">
        <v>5.8</v>
      </c>
      <c r="B49" s="46" t="s">
        <v>246</v>
      </c>
      <c r="C49" s="46"/>
      <c r="D49" s="46"/>
      <c r="E49" s="46"/>
      <c r="F49" s="44">
        <v>0</v>
      </c>
      <c r="G49" s="44">
        <v>1</v>
      </c>
      <c r="H49" s="44">
        <v>0</v>
      </c>
      <c r="I49" s="44">
        <v>0</v>
      </c>
      <c r="J49" s="9">
        <f>SUM(F49:I49)</f>
        <v>1</v>
      </c>
      <c r="K49" s="127" t="str">
        <f>IF(J49=L49,"OK","VERIFICAR")</f>
        <v>OK</v>
      </c>
      <c r="L49" s="119">
        <f>+Hoja7!O60</f>
        <v>1</v>
      </c>
      <c r="N49" s="354"/>
      <c r="O49" s="354"/>
    </row>
    <row r="50" spans="1:15" s="16" customFormat="1" ht="6.75" customHeight="1">
      <c r="F50" s="18"/>
      <c r="G50" s="18"/>
      <c r="H50" s="18"/>
      <c r="I50" s="18"/>
      <c r="J50" s="9"/>
      <c r="K50" s="41"/>
      <c r="N50" s="354"/>
      <c r="O50" s="354"/>
    </row>
    <row r="51" spans="1:15" s="16" customFormat="1" ht="16.5" customHeight="1">
      <c r="A51" s="16">
        <v>5.9</v>
      </c>
      <c r="B51" s="46" t="s">
        <v>332</v>
      </c>
      <c r="C51" s="359"/>
      <c r="D51" s="359"/>
      <c r="E51" s="46"/>
      <c r="F51" s="44">
        <v>0</v>
      </c>
      <c r="G51" s="44">
        <v>0</v>
      </c>
      <c r="H51" s="44">
        <v>0</v>
      </c>
      <c r="I51" s="44">
        <v>0</v>
      </c>
      <c r="J51" s="9">
        <f>SUM(F51:I51)</f>
        <v>0</v>
      </c>
      <c r="K51" s="127" t="str">
        <f>IF(J51=L51,"OK","VERIFICAR")</f>
        <v>OK</v>
      </c>
      <c r="L51" s="119">
        <f>+Hoja7!P60</f>
        <v>0</v>
      </c>
      <c r="N51" s="354"/>
      <c r="O51" s="354"/>
    </row>
    <row r="52" spans="1:15" s="16" customFormat="1" ht="9" customHeight="1">
      <c r="F52" s="18"/>
      <c r="G52" s="18"/>
      <c r="H52" s="18"/>
      <c r="I52" s="18"/>
      <c r="J52" s="9"/>
      <c r="K52" s="41"/>
      <c r="N52" s="354"/>
      <c r="O52" s="354"/>
    </row>
    <row r="53" spans="1:15" s="16" customFormat="1" ht="16.5" customHeight="1">
      <c r="A53" s="30">
        <v>5.0999999999999996</v>
      </c>
      <c r="B53" s="46" t="s">
        <v>251</v>
      </c>
      <c r="C53" s="46"/>
      <c r="D53" s="46"/>
      <c r="E53" s="46"/>
      <c r="F53" s="44">
        <v>0</v>
      </c>
      <c r="G53" s="44">
        <v>0</v>
      </c>
      <c r="H53" s="44">
        <v>1</v>
      </c>
      <c r="I53" s="44">
        <v>0</v>
      </c>
      <c r="J53" s="9">
        <f>SUM(F53:I53)</f>
        <v>1</v>
      </c>
      <c r="K53" s="127" t="str">
        <f>IF(J53=L53,"OK","VERIFICAR")</f>
        <v>OK</v>
      </c>
      <c r="L53" s="120">
        <f>+Hoja7!Q60</f>
        <v>1</v>
      </c>
      <c r="N53" s="354"/>
      <c r="O53" s="354"/>
    </row>
    <row r="54" spans="1:15" s="16" customFormat="1" ht="17.25" customHeight="1">
      <c r="B54" s="16" t="s">
        <v>252</v>
      </c>
      <c r="F54" s="18"/>
      <c r="G54" s="18"/>
      <c r="H54" s="18"/>
      <c r="I54" s="18"/>
      <c r="J54" s="18"/>
      <c r="K54" s="41"/>
    </row>
    <row r="55" spans="1:15" s="16" customFormat="1" ht="15" customHeight="1">
      <c r="F55" s="18"/>
      <c r="G55" s="18"/>
      <c r="H55" s="18"/>
      <c r="I55" s="18"/>
      <c r="J55" s="18"/>
      <c r="K55" s="41"/>
    </row>
    <row r="56" spans="1:15" ht="20.25" customHeight="1">
      <c r="A56" s="41"/>
      <c r="B56" s="41"/>
      <c r="C56" s="41"/>
      <c r="D56" s="64" t="s">
        <v>253</v>
      </c>
      <c r="E56" s="64"/>
      <c r="F56" s="63">
        <f>SUM(F35,F37,F39,F41,F43,F45,F47,F49,F51,F53)</f>
        <v>22</v>
      </c>
      <c r="G56" s="63">
        <f>SUM(G35,G37,G39,G41,G43,G45,G47,G49,G51,G53)</f>
        <v>7</v>
      </c>
      <c r="H56" s="63">
        <f>SUM(H35,H37,H39,H41,H43,H45,H47,H49,H51,H53)</f>
        <v>45</v>
      </c>
      <c r="I56" s="63">
        <f>SUM(I35,I37,I39,I41,I43,I45,I47,I49,I51,I53)</f>
        <v>0</v>
      </c>
      <c r="J56" s="63">
        <f>SUM(J35,J37,J39,J41,J43,J45,J47,J49,J51,J53)</f>
        <v>74</v>
      </c>
      <c r="K56" s="127" t="str">
        <f>IF(J56=L56,"OK","VERIFICAR")</f>
        <v>OK</v>
      </c>
      <c r="L56" s="121">
        <f>SUM(L35:L53)</f>
        <v>74</v>
      </c>
      <c r="M56" s="127" t="str">
        <f>IF(J56='Hoja 10'!M54,"OK","VERIFICAR")</f>
        <v>OK</v>
      </c>
      <c r="N56" s="354" t="s">
        <v>458</v>
      </c>
      <c r="O56" s="354"/>
    </row>
    <row r="57" spans="1:15" ht="20.25" customHeight="1">
      <c r="A57" s="41"/>
      <c r="B57" s="41"/>
      <c r="C57" s="41"/>
      <c r="D57" s="12"/>
      <c r="E57" s="12"/>
      <c r="F57" s="9"/>
      <c r="G57" s="9"/>
      <c r="H57" s="9"/>
      <c r="I57" s="9"/>
      <c r="J57" s="9"/>
      <c r="K57" s="41"/>
      <c r="N57" s="354"/>
      <c r="O57" s="354"/>
    </row>
    <row r="58" spans="1:15" ht="20.25" customHeight="1">
      <c r="A58" s="41"/>
      <c r="B58" s="41"/>
      <c r="C58" s="41"/>
      <c r="D58" s="12"/>
      <c r="E58" s="12"/>
      <c r="F58" s="9"/>
      <c r="G58" s="9"/>
      <c r="H58" s="9"/>
      <c r="I58" s="9"/>
      <c r="J58" s="9"/>
      <c r="K58" s="41"/>
    </row>
    <row r="59" spans="1:15" ht="20.25" customHeight="1">
      <c r="A59" s="41"/>
      <c r="B59" s="41"/>
      <c r="C59" s="41"/>
      <c r="D59" s="12"/>
      <c r="E59" s="12"/>
      <c r="F59" s="9"/>
      <c r="G59" s="9"/>
      <c r="H59" s="9"/>
      <c r="I59" s="9"/>
      <c r="J59" s="9"/>
      <c r="K59" s="41"/>
    </row>
    <row r="60" spans="1:15" ht="12.75" customHeight="1">
      <c r="A60" s="41"/>
      <c r="B60" s="41"/>
      <c r="C60" s="41"/>
      <c r="D60" s="41"/>
      <c r="E60" s="41"/>
      <c r="F60" s="41"/>
      <c r="G60" s="41"/>
      <c r="H60" s="41"/>
      <c r="I60" s="41"/>
      <c r="J60" s="41"/>
      <c r="K60" s="41"/>
    </row>
    <row r="61" spans="1:15" ht="16.5" customHeight="1">
      <c r="A61" s="41"/>
      <c r="B61" s="41"/>
      <c r="C61" s="41"/>
      <c r="D61" s="61" t="str">
        <f>+Hoja1!D59</f>
        <v>Enero</v>
      </c>
      <c r="E61" s="62">
        <f>+Hoja1!E59</f>
        <v>2023</v>
      </c>
      <c r="F61" s="41"/>
      <c r="G61" s="41"/>
      <c r="J61" s="60" t="s">
        <v>366</v>
      </c>
      <c r="K61" s="41"/>
    </row>
    <row r="62" spans="1:15" ht="15" customHeight="1">
      <c r="A62" s="41"/>
      <c r="B62" s="41"/>
      <c r="C62" s="41"/>
      <c r="D62" s="41"/>
      <c r="E62" s="41"/>
      <c r="F62" s="41"/>
      <c r="G62" s="41"/>
      <c r="H62" s="41"/>
      <c r="I62" s="41"/>
      <c r="J62" s="41"/>
      <c r="K62" s="41"/>
    </row>
    <row r="63" spans="1:15" ht="15" customHeight="1">
      <c r="A63" s="41"/>
      <c r="B63" s="41"/>
      <c r="C63" s="41"/>
      <c r="D63" s="41"/>
      <c r="E63" s="41"/>
      <c r="F63" s="41"/>
      <c r="G63" s="41"/>
      <c r="H63" s="41"/>
      <c r="I63" s="41"/>
      <c r="J63" s="41"/>
      <c r="K63" s="41"/>
    </row>
  </sheetData>
  <sheetProtection password="CC62" sheet="1" objects="1" scenarios="1" selectLockedCells="1"/>
  <mergeCells count="12">
    <mergeCell ref="B20:C20"/>
    <mergeCell ref="F18:H18"/>
    <mergeCell ref="F20:H20"/>
    <mergeCell ref="F16:H16"/>
    <mergeCell ref="A1:G1"/>
    <mergeCell ref="B16:C16"/>
    <mergeCell ref="B18:C18"/>
    <mergeCell ref="C51:D51"/>
    <mergeCell ref="N56:O57"/>
    <mergeCell ref="N35:O53"/>
    <mergeCell ref="L23:L32"/>
    <mergeCell ref="A27:J27"/>
  </mergeCells>
  <conditionalFormatting sqref="K35">
    <cfRule type="containsText" dxfId="19" priority="13" stopIfTrue="1" operator="containsText" text="VERIFICAR">
      <formula>NOT(ISERROR(SEARCH("VERIFICAR",K35)))</formula>
    </cfRule>
  </conditionalFormatting>
  <conditionalFormatting sqref="K37">
    <cfRule type="containsText" dxfId="18" priority="11" stopIfTrue="1" operator="containsText" text="VERIFICAR">
      <formula>NOT(ISERROR(SEARCH("VERIFICAR",K37)))</formula>
    </cfRule>
  </conditionalFormatting>
  <conditionalFormatting sqref="K39">
    <cfRule type="containsText" dxfId="17" priority="10" stopIfTrue="1" operator="containsText" text="VERIFICAR">
      <formula>NOT(ISERROR(SEARCH("VERIFICAR",K39)))</formula>
    </cfRule>
  </conditionalFormatting>
  <conditionalFormatting sqref="K41">
    <cfRule type="containsText" dxfId="16" priority="9" stopIfTrue="1" operator="containsText" text="VERIFICAR">
      <formula>NOT(ISERROR(SEARCH("VERIFICAR",K41)))</formula>
    </cfRule>
  </conditionalFormatting>
  <conditionalFormatting sqref="K43">
    <cfRule type="containsText" dxfId="15" priority="8" stopIfTrue="1" operator="containsText" text="VERIFICAR">
      <formula>NOT(ISERROR(SEARCH("VERIFICAR",K43)))</formula>
    </cfRule>
  </conditionalFormatting>
  <conditionalFormatting sqref="K45">
    <cfRule type="containsText" dxfId="14" priority="7" stopIfTrue="1" operator="containsText" text="VERIFICAR">
      <formula>NOT(ISERROR(SEARCH("VERIFICAR",K45)))</formula>
    </cfRule>
  </conditionalFormatting>
  <conditionalFormatting sqref="K47">
    <cfRule type="containsText" dxfId="13" priority="6" stopIfTrue="1" operator="containsText" text="VERIFICAR">
      <formula>NOT(ISERROR(SEARCH("VERIFICAR",K47)))</formula>
    </cfRule>
  </conditionalFormatting>
  <conditionalFormatting sqref="K49">
    <cfRule type="containsText" dxfId="12" priority="5" stopIfTrue="1" operator="containsText" text="VERIFICAR">
      <formula>NOT(ISERROR(SEARCH("VERIFICAR",K49)))</formula>
    </cfRule>
  </conditionalFormatting>
  <conditionalFormatting sqref="K51">
    <cfRule type="containsText" dxfId="11" priority="4" stopIfTrue="1" operator="containsText" text="VERIFICAR">
      <formula>NOT(ISERROR(SEARCH("VERIFICAR",K51)))</formula>
    </cfRule>
  </conditionalFormatting>
  <conditionalFormatting sqref="K53">
    <cfRule type="containsText" dxfId="10" priority="3" stopIfTrue="1" operator="containsText" text="VERIFICAR">
      <formula>NOT(ISERROR(SEARCH("VERIFICAR",K53)))</formula>
    </cfRule>
  </conditionalFormatting>
  <conditionalFormatting sqref="K56">
    <cfRule type="containsText" dxfId="9" priority="2" stopIfTrue="1" operator="containsText" text="VERIFICAR">
      <formula>NOT(ISERROR(SEARCH("VERIFICAR",K56)))</formula>
    </cfRule>
  </conditionalFormatting>
  <conditionalFormatting sqref="M56">
    <cfRule type="containsText" dxfId="8" priority="1" stopIfTrue="1" operator="containsText" text="VERIFICAR">
      <formula>NOT(ISERROR(SEARCH("VERIFICAR",M56)))</formula>
    </cfRule>
  </conditionalFormatting>
  <pageMargins left="0.34" right="0.45" top="0.47" bottom="0.5"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pageSetUpPr fitToPage="1"/>
  </sheetPr>
  <dimension ref="A1:P66"/>
  <sheetViews>
    <sheetView topLeftCell="A36" zoomScaleNormal="100" workbookViewId="0">
      <selection activeCell="A5" sqref="F5"/>
    </sheetView>
  </sheetViews>
  <sheetFormatPr baseColWidth="10" defaultColWidth="17.28515625" defaultRowHeight="15" customHeight="1"/>
  <cols>
    <col min="1" max="1" width="3.7109375" customWidth="1"/>
    <col min="2" max="2" width="5.85546875" customWidth="1"/>
    <col min="3" max="3" width="9.7109375" customWidth="1"/>
    <col min="4" max="4" width="9.42578125" customWidth="1"/>
    <col min="5" max="5" width="12" customWidth="1"/>
    <col min="6" max="6" width="46.28515625" customWidth="1"/>
    <col min="7" max="7" width="9.140625" customWidth="1"/>
    <col min="8" max="8" width="6.42578125" customWidth="1"/>
    <col min="9" max="9" width="5.140625" customWidth="1"/>
    <col min="10" max="10" width="4.85546875" customWidth="1"/>
    <col min="11" max="14" width="5.85546875" customWidth="1"/>
    <col min="15" max="15" width="7.140625" customWidth="1"/>
    <col min="16" max="16" width="6.28515625" customWidth="1"/>
  </cols>
  <sheetData>
    <row r="1" spans="1:16" s="16" customFormat="1" ht="15" customHeight="1">
      <c r="A1" s="351" t="s">
        <v>0</v>
      </c>
      <c r="B1" s="351"/>
      <c r="C1" s="351"/>
      <c r="D1" s="351"/>
      <c r="E1" s="351"/>
      <c r="F1" s="351"/>
      <c r="G1" s="351"/>
      <c r="H1" s="351"/>
      <c r="I1" s="351"/>
      <c r="J1" s="351"/>
      <c r="K1" s="351"/>
      <c r="L1" s="351"/>
      <c r="M1" s="351"/>
      <c r="N1" s="362" t="s">
        <v>333</v>
      </c>
      <c r="O1" s="362"/>
      <c r="P1" s="11">
        <f>+Hoja1!F3</f>
        <v>9</v>
      </c>
    </row>
    <row r="2" spans="1:16" s="16" customFormat="1" ht="12.75" customHeight="1"/>
    <row r="3" spans="1:16" s="16" customFormat="1" ht="12.75" customHeight="1"/>
    <row r="4" spans="1:16" s="16" customFormat="1" ht="15" customHeight="1"/>
    <row r="5" spans="1:16" s="16" customFormat="1" ht="17.25" customHeight="1">
      <c r="A5" s="79" t="s">
        <v>2</v>
      </c>
      <c r="B5" s="75" t="s">
        <v>5</v>
      </c>
      <c r="C5" s="76"/>
      <c r="D5" s="76"/>
      <c r="E5" s="76"/>
      <c r="F5" s="76"/>
      <c r="G5" s="76"/>
      <c r="H5" s="76"/>
      <c r="I5" s="76"/>
      <c r="J5" s="76"/>
      <c r="K5" s="76"/>
      <c r="L5" s="76"/>
      <c r="M5" s="76"/>
      <c r="N5" s="76"/>
      <c r="O5" s="76"/>
      <c r="P5" s="80"/>
    </row>
    <row r="6" spans="1:16" s="16" customFormat="1" ht="12.75" customHeight="1"/>
    <row r="7" spans="1:16" s="16" customFormat="1" ht="12.75" customHeight="1">
      <c r="H7" s="69" t="s">
        <v>24</v>
      </c>
      <c r="I7" s="69" t="s">
        <v>48</v>
      </c>
      <c r="J7" s="69" t="s">
        <v>49</v>
      </c>
      <c r="K7" s="69" t="s">
        <v>50</v>
      </c>
      <c r="L7" s="69" t="s">
        <v>51</v>
      </c>
      <c r="M7" s="69" t="s">
        <v>52</v>
      </c>
      <c r="N7" s="69" t="s">
        <v>53</v>
      </c>
      <c r="O7" s="69" t="s">
        <v>54</v>
      </c>
      <c r="P7" s="69" t="s">
        <v>55</v>
      </c>
    </row>
    <row r="8" spans="1:16" s="16" customFormat="1" ht="13.5" customHeight="1">
      <c r="A8" s="43">
        <v>1</v>
      </c>
      <c r="B8" s="13" t="s">
        <v>56</v>
      </c>
    </row>
    <row r="9" spans="1:16" s="16" customFormat="1" ht="8.25" customHeight="1">
      <c r="B9" s="43"/>
      <c r="C9" s="13"/>
    </row>
    <row r="10" spans="1:16" s="16" customFormat="1" ht="15" customHeight="1">
      <c r="B10" s="48" t="s">
        <v>74</v>
      </c>
      <c r="C10" s="70" t="s">
        <v>124</v>
      </c>
      <c r="D10" s="50"/>
      <c r="E10" s="50"/>
      <c r="F10" s="50"/>
      <c r="G10" s="51"/>
      <c r="H10" s="47"/>
      <c r="I10" s="47"/>
      <c r="J10" s="47"/>
      <c r="K10" s="47"/>
      <c r="L10" s="47"/>
      <c r="M10" s="47"/>
      <c r="N10" s="47"/>
      <c r="O10" s="47"/>
      <c r="P10" s="47"/>
    </row>
    <row r="11" spans="1:16" s="16" customFormat="1" ht="12.75" customHeight="1">
      <c r="B11" s="48"/>
      <c r="C11" s="41"/>
      <c r="H11" s="11"/>
      <c r="I11" s="11"/>
      <c r="J11" s="11"/>
      <c r="K11" s="11"/>
      <c r="L11" s="11"/>
      <c r="M11" s="11"/>
      <c r="N11" s="11"/>
      <c r="O11" s="11"/>
      <c r="P11" s="11"/>
    </row>
    <row r="12" spans="1:16" s="16" customFormat="1" ht="12.75" customHeight="1">
      <c r="B12" s="48" t="s">
        <v>125</v>
      </c>
      <c r="C12" s="70" t="s">
        <v>126</v>
      </c>
      <c r="D12" s="50"/>
      <c r="E12" s="50"/>
      <c r="F12" s="50"/>
      <c r="G12" s="51"/>
      <c r="H12" s="47"/>
      <c r="I12" s="47"/>
      <c r="J12" s="47"/>
      <c r="K12" s="47"/>
      <c r="L12" s="47"/>
      <c r="M12" s="47"/>
      <c r="N12" s="47"/>
      <c r="O12" s="47"/>
      <c r="P12" s="47"/>
    </row>
    <row r="13" spans="1:16" s="16" customFormat="1" ht="12.75" customHeight="1">
      <c r="B13" s="48"/>
      <c r="C13" s="41"/>
      <c r="H13" s="11"/>
      <c r="I13" s="11"/>
      <c r="J13" s="11"/>
      <c r="K13" s="11"/>
      <c r="L13" s="11"/>
      <c r="M13" s="11"/>
      <c r="N13" s="11"/>
      <c r="O13" s="11"/>
      <c r="P13" s="11"/>
    </row>
    <row r="14" spans="1:16" s="16" customFormat="1" ht="12.75" customHeight="1">
      <c r="B14" s="48" t="s">
        <v>128</v>
      </c>
      <c r="C14" s="70" t="s">
        <v>129</v>
      </c>
      <c r="D14" s="50"/>
      <c r="E14" s="50"/>
      <c r="F14" s="50"/>
      <c r="G14" s="51"/>
      <c r="H14" s="47"/>
      <c r="I14" s="47"/>
      <c r="J14" s="47"/>
      <c r="K14" s="47"/>
      <c r="L14" s="47"/>
      <c r="M14" s="47"/>
      <c r="N14" s="47"/>
      <c r="O14" s="47"/>
      <c r="P14" s="47"/>
    </row>
    <row r="15" spans="1:16" s="16" customFormat="1" ht="15" customHeight="1">
      <c r="B15" s="48"/>
      <c r="H15" s="11"/>
      <c r="I15" s="11"/>
      <c r="J15" s="11"/>
      <c r="K15" s="11"/>
      <c r="L15" s="11"/>
      <c r="M15" s="11"/>
      <c r="N15" s="11"/>
      <c r="O15" s="11"/>
      <c r="P15" s="11"/>
    </row>
    <row r="16" spans="1:16" s="16" customFormat="1" ht="15" customHeight="1">
      <c r="B16" s="48"/>
      <c r="H16" s="11"/>
      <c r="I16" s="11"/>
      <c r="J16" s="11"/>
      <c r="K16" s="11"/>
      <c r="L16" s="11"/>
      <c r="M16" s="11"/>
      <c r="N16" s="11"/>
      <c r="O16" s="11"/>
      <c r="P16" s="11"/>
    </row>
    <row r="17" spans="1:16" s="16" customFormat="1" ht="13.5" customHeight="1">
      <c r="A17" s="45">
        <v>2</v>
      </c>
      <c r="B17" s="13" t="s">
        <v>130</v>
      </c>
      <c r="H17" s="11"/>
      <c r="I17" s="11"/>
      <c r="J17" s="11"/>
      <c r="K17" s="11"/>
      <c r="L17" s="11"/>
      <c r="M17" s="11"/>
      <c r="N17" s="11"/>
      <c r="O17" s="11"/>
      <c r="P17" s="11"/>
    </row>
    <row r="18" spans="1:16" s="16" customFormat="1" ht="15" customHeight="1">
      <c r="A18" s="48"/>
      <c r="B18" s="13" t="s">
        <v>131</v>
      </c>
      <c r="H18" s="11"/>
      <c r="I18" s="11"/>
      <c r="J18" s="11"/>
      <c r="K18" s="11"/>
      <c r="L18" s="11"/>
      <c r="M18" s="11"/>
      <c r="N18" s="11"/>
      <c r="O18" s="11"/>
      <c r="P18" s="11"/>
    </row>
    <row r="19" spans="1:16" s="16" customFormat="1" ht="10.5" customHeight="1">
      <c r="B19" s="48"/>
      <c r="H19" s="11"/>
      <c r="I19" s="11"/>
      <c r="J19" s="11"/>
      <c r="K19" s="11"/>
      <c r="L19" s="11"/>
      <c r="M19" s="11"/>
      <c r="N19" s="11"/>
      <c r="O19" s="11"/>
      <c r="P19" s="11"/>
    </row>
    <row r="20" spans="1:16" s="16" customFormat="1" ht="15" customHeight="1">
      <c r="B20" s="48" t="s">
        <v>132</v>
      </c>
      <c r="C20" s="41" t="s">
        <v>133</v>
      </c>
      <c r="H20" s="14"/>
      <c r="I20" s="11"/>
      <c r="J20" s="11"/>
      <c r="K20" s="11"/>
      <c r="L20" s="11"/>
      <c r="M20" s="11"/>
      <c r="N20" s="11"/>
      <c r="O20" s="11"/>
      <c r="P20" s="11"/>
    </row>
    <row r="21" spans="1:16" s="16" customFormat="1" ht="15" customHeight="1">
      <c r="B21" s="48"/>
      <c r="C21" s="70" t="s">
        <v>166</v>
      </c>
      <c r="D21" s="50"/>
      <c r="E21" s="50"/>
      <c r="F21" s="50"/>
      <c r="G21" s="51"/>
      <c r="H21" s="47"/>
      <c r="I21" s="47"/>
      <c r="J21" s="47"/>
      <c r="K21" s="47"/>
      <c r="L21" s="47"/>
      <c r="M21" s="47"/>
      <c r="N21" s="47"/>
      <c r="O21" s="47"/>
      <c r="P21" s="47"/>
    </row>
    <row r="22" spans="1:16" s="16" customFormat="1" ht="15" customHeight="1">
      <c r="B22" s="48"/>
      <c r="C22" s="41"/>
      <c r="H22" s="11"/>
      <c r="I22" s="11"/>
      <c r="J22" s="11"/>
      <c r="K22" s="11"/>
      <c r="L22" s="11"/>
      <c r="M22" s="11"/>
      <c r="N22" s="11"/>
      <c r="O22" s="11"/>
      <c r="P22" s="11"/>
    </row>
    <row r="23" spans="1:16" s="16" customFormat="1" ht="15" customHeight="1">
      <c r="B23" s="48" t="s">
        <v>173</v>
      </c>
      <c r="C23" s="70" t="s">
        <v>175</v>
      </c>
      <c r="D23" s="50"/>
      <c r="E23" s="50"/>
      <c r="F23" s="50"/>
      <c r="G23" s="51"/>
      <c r="H23" s="47">
        <v>1</v>
      </c>
      <c r="I23" s="47"/>
      <c r="J23" s="47"/>
      <c r="K23" s="47"/>
      <c r="L23" s="47"/>
      <c r="M23" s="47"/>
      <c r="N23" s="47"/>
      <c r="O23" s="47"/>
      <c r="P23" s="47"/>
    </row>
    <row r="24" spans="1:16" s="16" customFormat="1" ht="15" customHeight="1">
      <c r="B24" s="48"/>
      <c r="H24" s="11"/>
      <c r="I24" s="11"/>
      <c r="J24" s="11"/>
      <c r="K24" s="11"/>
      <c r="L24" s="11"/>
      <c r="M24" s="11"/>
      <c r="N24" s="11"/>
      <c r="O24" s="11"/>
      <c r="P24" s="11"/>
    </row>
    <row r="25" spans="1:16" s="16" customFormat="1" ht="15" customHeight="1">
      <c r="B25" s="48"/>
      <c r="H25" s="11"/>
      <c r="I25" s="11"/>
      <c r="J25" s="11"/>
      <c r="K25" s="11"/>
      <c r="L25" s="11"/>
      <c r="M25" s="11"/>
      <c r="N25" s="11"/>
      <c r="O25" s="11"/>
      <c r="P25" s="11"/>
    </row>
    <row r="26" spans="1:16" s="16" customFormat="1" ht="15" customHeight="1">
      <c r="B26" s="48"/>
      <c r="H26" s="11"/>
      <c r="I26" s="11"/>
      <c r="J26" s="11"/>
      <c r="K26" s="11"/>
      <c r="L26" s="11"/>
      <c r="M26" s="11"/>
      <c r="N26" s="11"/>
      <c r="O26" s="11"/>
      <c r="P26" s="11"/>
    </row>
    <row r="27" spans="1:16" s="16" customFormat="1" ht="15" customHeight="1">
      <c r="A27" s="45">
        <v>3</v>
      </c>
      <c r="B27" s="52" t="s">
        <v>181</v>
      </c>
      <c r="D27" s="50"/>
      <c r="E27" s="50"/>
      <c r="F27" s="50"/>
      <c r="G27" s="51"/>
      <c r="H27" s="47">
        <v>1</v>
      </c>
      <c r="I27" s="47"/>
      <c r="J27" s="47"/>
      <c r="K27" s="47"/>
      <c r="L27" s="47"/>
      <c r="M27" s="47"/>
      <c r="N27" s="47"/>
      <c r="O27" s="47"/>
      <c r="P27" s="47"/>
    </row>
    <row r="28" spans="1:16" s="16" customFormat="1" ht="15" customHeight="1">
      <c r="B28" s="48"/>
      <c r="H28" s="11"/>
      <c r="I28" s="11"/>
      <c r="J28" s="11"/>
      <c r="K28" s="11"/>
      <c r="L28" s="11"/>
      <c r="M28" s="11"/>
      <c r="N28" s="11"/>
      <c r="O28" s="11"/>
      <c r="P28" s="11"/>
    </row>
    <row r="29" spans="1:16" s="16" customFormat="1" ht="15" customHeight="1">
      <c r="B29" s="48"/>
      <c r="H29" s="11"/>
      <c r="I29" s="11"/>
      <c r="J29" s="11"/>
      <c r="K29" s="11"/>
      <c r="L29" s="11"/>
      <c r="M29" s="11"/>
      <c r="N29" s="11"/>
      <c r="O29" s="11"/>
      <c r="P29" s="11"/>
    </row>
    <row r="30" spans="1:16" s="16" customFormat="1" ht="15" customHeight="1">
      <c r="B30" s="48"/>
      <c r="H30" s="11"/>
      <c r="I30" s="11"/>
      <c r="J30" s="11"/>
      <c r="K30" s="11"/>
      <c r="L30" s="11"/>
      <c r="M30" s="11"/>
      <c r="N30" s="11"/>
      <c r="O30" s="11"/>
      <c r="P30" s="11"/>
    </row>
    <row r="31" spans="1:16" s="16" customFormat="1" ht="15" customHeight="1">
      <c r="A31" s="45">
        <v>4</v>
      </c>
      <c r="B31" s="13" t="s">
        <v>185</v>
      </c>
      <c r="H31" s="11"/>
      <c r="I31" s="11"/>
      <c r="J31" s="11"/>
      <c r="K31" s="11"/>
      <c r="L31" s="11"/>
      <c r="M31" s="11"/>
      <c r="N31" s="11"/>
      <c r="O31" s="11"/>
      <c r="P31" s="11"/>
    </row>
    <row r="32" spans="1:16" s="16" customFormat="1" ht="15" customHeight="1">
      <c r="A32" s="48"/>
      <c r="B32" s="52" t="s">
        <v>190</v>
      </c>
      <c r="D32" s="50"/>
      <c r="E32" s="50"/>
      <c r="F32" s="50"/>
      <c r="G32" s="51"/>
      <c r="H32" s="47"/>
      <c r="I32" s="47"/>
      <c r="J32" s="47"/>
      <c r="K32" s="47"/>
      <c r="L32" s="47"/>
      <c r="M32" s="47"/>
      <c r="N32" s="47"/>
      <c r="O32" s="47"/>
      <c r="P32" s="47"/>
    </row>
    <row r="33" spans="1:16" s="16" customFormat="1" ht="15" customHeight="1">
      <c r="B33" s="48"/>
      <c r="H33" s="11"/>
      <c r="I33" s="11"/>
      <c r="J33" s="11"/>
      <c r="K33" s="11"/>
      <c r="L33" s="11"/>
      <c r="M33" s="11"/>
      <c r="N33" s="11"/>
      <c r="O33" s="11"/>
      <c r="P33" s="11"/>
    </row>
    <row r="34" spans="1:16" s="16" customFormat="1" ht="15" customHeight="1">
      <c r="B34" s="48"/>
      <c r="H34" s="11"/>
      <c r="I34" s="11"/>
      <c r="J34" s="11"/>
      <c r="K34" s="11"/>
      <c r="L34" s="11"/>
      <c r="M34" s="11"/>
      <c r="N34" s="11"/>
      <c r="O34" s="11"/>
      <c r="P34" s="11"/>
    </row>
    <row r="35" spans="1:16" s="16" customFormat="1" ht="15" customHeight="1">
      <c r="B35" s="48"/>
      <c r="H35" s="11"/>
      <c r="I35" s="11"/>
      <c r="J35" s="11"/>
      <c r="K35" s="11"/>
      <c r="L35" s="11"/>
      <c r="M35" s="11"/>
      <c r="N35" s="11"/>
      <c r="O35" s="11"/>
      <c r="P35" s="11"/>
    </row>
    <row r="36" spans="1:16" s="16" customFormat="1" ht="15" customHeight="1">
      <c r="A36" s="45">
        <v>5</v>
      </c>
      <c r="B36" s="52" t="s">
        <v>290</v>
      </c>
      <c r="D36" s="50"/>
      <c r="E36" s="50"/>
      <c r="F36" s="50"/>
      <c r="G36" s="51"/>
      <c r="H36" s="47">
        <v>5</v>
      </c>
      <c r="I36" s="47"/>
      <c r="J36" s="47"/>
      <c r="K36" s="47"/>
      <c r="L36" s="47"/>
      <c r="M36" s="47"/>
      <c r="N36" s="47"/>
      <c r="O36" s="47">
        <v>1</v>
      </c>
      <c r="P36" s="47"/>
    </row>
    <row r="37" spans="1:16" s="16" customFormat="1" ht="15" customHeight="1">
      <c r="A37" s="45"/>
      <c r="B37" s="13"/>
      <c r="H37" s="11"/>
      <c r="I37" s="11"/>
      <c r="J37" s="11"/>
      <c r="K37" s="11"/>
      <c r="L37" s="11"/>
      <c r="M37" s="11"/>
      <c r="N37" s="11"/>
      <c r="O37" s="11"/>
      <c r="P37" s="11"/>
    </row>
    <row r="38" spans="1:16" s="16" customFormat="1" ht="15" customHeight="1">
      <c r="B38" s="48"/>
      <c r="H38" s="11"/>
      <c r="I38" s="11"/>
      <c r="J38" s="11"/>
      <c r="K38" s="11"/>
      <c r="L38" s="11"/>
      <c r="M38" s="11"/>
      <c r="N38" s="11"/>
      <c r="O38" s="11"/>
      <c r="P38" s="11"/>
    </row>
    <row r="39" spans="1:16" s="16" customFormat="1" ht="15" customHeight="1">
      <c r="B39" s="48"/>
      <c r="H39" s="11"/>
      <c r="I39" s="11"/>
      <c r="J39" s="11"/>
      <c r="K39" s="11"/>
      <c r="L39" s="11"/>
      <c r="M39" s="11"/>
      <c r="N39" s="11"/>
      <c r="O39" s="11"/>
      <c r="P39" s="11"/>
    </row>
    <row r="40" spans="1:16" s="16" customFormat="1" ht="15" customHeight="1">
      <c r="A40" s="45">
        <v>6</v>
      </c>
      <c r="B40" s="13" t="s">
        <v>199</v>
      </c>
      <c r="H40" s="11"/>
      <c r="I40" s="11"/>
      <c r="J40" s="11"/>
      <c r="K40" s="11"/>
      <c r="L40" s="11"/>
      <c r="M40" s="11"/>
      <c r="N40" s="11"/>
      <c r="O40" s="11"/>
      <c r="P40" s="11"/>
    </row>
    <row r="41" spans="1:16" s="16" customFormat="1" ht="15" customHeight="1">
      <c r="B41" s="48"/>
      <c r="H41" s="11"/>
      <c r="I41" s="11"/>
      <c r="J41" s="11"/>
      <c r="K41" s="11"/>
      <c r="L41" s="11"/>
      <c r="M41" s="11"/>
      <c r="N41" s="11"/>
      <c r="O41" s="11"/>
      <c r="P41" s="11"/>
    </row>
    <row r="42" spans="1:16" s="16" customFormat="1" ht="15" customHeight="1">
      <c r="B42" s="48" t="s">
        <v>200</v>
      </c>
      <c r="C42" s="70" t="s">
        <v>202</v>
      </c>
      <c r="D42" s="50"/>
      <c r="E42" s="50"/>
      <c r="F42" s="50"/>
      <c r="G42" s="51"/>
      <c r="H42" s="47">
        <v>15</v>
      </c>
      <c r="I42" s="47">
        <v>1</v>
      </c>
      <c r="J42" s="47"/>
      <c r="K42" s="47"/>
      <c r="L42" s="47"/>
      <c r="M42" s="47">
        <v>1</v>
      </c>
      <c r="N42" s="47"/>
      <c r="O42" s="47"/>
      <c r="P42" s="47"/>
    </row>
    <row r="43" spans="1:16" s="16" customFormat="1" ht="15" customHeight="1">
      <c r="B43" s="48"/>
      <c r="C43" s="41"/>
      <c r="H43" s="11"/>
      <c r="I43" s="11"/>
      <c r="J43" s="11"/>
      <c r="K43" s="11"/>
      <c r="L43" s="11"/>
      <c r="M43" s="11"/>
      <c r="N43" s="11"/>
      <c r="O43" s="11"/>
      <c r="P43" s="11"/>
    </row>
    <row r="44" spans="1:16" s="16" customFormat="1" ht="15" customHeight="1">
      <c r="B44" s="48" t="s">
        <v>205</v>
      </c>
      <c r="C44" s="41" t="s">
        <v>292</v>
      </c>
      <c r="H44" s="11"/>
      <c r="I44" s="11"/>
      <c r="J44" s="11"/>
      <c r="K44" s="11"/>
      <c r="L44" s="11"/>
      <c r="M44" s="11"/>
      <c r="N44" s="11"/>
      <c r="O44" s="11"/>
      <c r="P44" s="11"/>
    </row>
    <row r="45" spans="1:16" s="16" customFormat="1" ht="15" customHeight="1">
      <c r="B45" s="48"/>
      <c r="C45" s="70" t="s">
        <v>307</v>
      </c>
      <c r="D45" s="50"/>
      <c r="E45" s="50"/>
      <c r="F45" s="50"/>
      <c r="G45" s="51"/>
      <c r="H45" s="47"/>
      <c r="I45" s="47"/>
      <c r="J45" s="47"/>
      <c r="K45" s="47"/>
      <c r="L45" s="47"/>
      <c r="M45" s="47"/>
      <c r="N45" s="47">
        <v>1</v>
      </c>
      <c r="O45" s="47"/>
      <c r="P45" s="47"/>
    </row>
    <row r="46" spans="1:16" s="16" customFormat="1" ht="15" customHeight="1">
      <c r="B46" s="48"/>
      <c r="H46" s="11"/>
      <c r="I46" s="11"/>
      <c r="J46" s="11"/>
      <c r="K46" s="11"/>
      <c r="L46" s="11"/>
      <c r="M46" s="11"/>
      <c r="N46" s="11"/>
      <c r="O46" s="11"/>
      <c r="P46" s="11"/>
    </row>
    <row r="47" spans="1:16" s="16" customFormat="1" ht="15" customHeight="1">
      <c r="B47" s="48"/>
      <c r="H47" s="11"/>
      <c r="I47" s="11"/>
      <c r="J47" s="11"/>
      <c r="K47" s="11"/>
      <c r="L47" s="11"/>
      <c r="M47" s="11"/>
      <c r="N47" s="11"/>
      <c r="O47" s="11"/>
      <c r="P47" s="11"/>
    </row>
    <row r="48" spans="1:16" s="16" customFormat="1" ht="15" customHeight="1">
      <c r="B48" s="48"/>
      <c r="H48" s="11"/>
      <c r="I48" s="11"/>
      <c r="J48" s="11"/>
      <c r="K48" s="11"/>
      <c r="L48" s="11"/>
      <c r="M48" s="11"/>
      <c r="N48" s="11"/>
      <c r="O48" s="11"/>
      <c r="P48" s="11"/>
    </row>
    <row r="49" spans="1:16" s="16" customFormat="1" ht="15" customHeight="1">
      <c r="A49" s="43">
        <v>7</v>
      </c>
      <c r="B49" s="52" t="s">
        <v>207</v>
      </c>
      <c r="D49" s="50"/>
      <c r="E49" s="50"/>
      <c r="F49" s="50"/>
      <c r="G49" s="51"/>
      <c r="H49" s="47">
        <v>32</v>
      </c>
      <c r="I49" s="47"/>
      <c r="J49" s="47"/>
      <c r="K49" s="47"/>
      <c r="L49" s="47"/>
      <c r="M49" s="47"/>
      <c r="N49" s="47"/>
      <c r="O49" s="47"/>
      <c r="P49" s="47"/>
    </row>
    <row r="50" spans="1:16" s="16" customFormat="1" ht="15" customHeight="1">
      <c r="A50" s="43"/>
      <c r="B50" s="13"/>
      <c r="H50" s="11"/>
      <c r="I50" s="11"/>
      <c r="J50" s="11"/>
      <c r="K50" s="11"/>
      <c r="L50" s="11"/>
      <c r="M50" s="11"/>
      <c r="N50" s="11"/>
      <c r="O50" s="11"/>
      <c r="P50" s="11"/>
    </row>
    <row r="51" spans="1:16" s="16" customFormat="1" ht="15" customHeight="1">
      <c r="B51" s="23"/>
      <c r="H51" s="11"/>
      <c r="I51" s="11"/>
      <c r="J51" s="11"/>
      <c r="K51" s="11"/>
      <c r="L51" s="11"/>
      <c r="M51" s="11"/>
      <c r="N51" s="11"/>
      <c r="O51" s="11"/>
      <c r="P51" s="11"/>
    </row>
    <row r="52" spans="1:16" s="16" customFormat="1" ht="15" customHeight="1">
      <c r="B52" s="23"/>
      <c r="H52" s="11"/>
      <c r="I52" s="11"/>
      <c r="J52" s="11"/>
      <c r="K52" s="11"/>
      <c r="L52" s="11"/>
      <c r="M52" s="11"/>
      <c r="N52" s="11"/>
      <c r="O52" s="11"/>
      <c r="P52" s="11"/>
    </row>
    <row r="53" spans="1:16" s="16" customFormat="1" ht="15" customHeight="1">
      <c r="A53" s="43">
        <v>8</v>
      </c>
      <c r="B53" s="13" t="s">
        <v>208</v>
      </c>
      <c r="H53" s="11"/>
      <c r="I53" s="11"/>
      <c r="J53" s="11"/>
      <c r="K53" s="11"/>
      <c r="L53" s="11"/>
      <c r="M53" s="11"/>
      <c r="N53" s="11"/>
      <c r="O53" s="11"/>
      <c r="P53" s="11"/>
    </row>
    <row r="54" spans="1:16" s="16" customFormat="1" ht="15" customHeight="1">
      <c r="B54" s="23"/>
      <c r="H54" s="11"/>
      <c r="I54" s="11"/>
      <c r="J54" s="11"/>
      <c r="K54" s="11"/>
      <c r="L54" s="11"/>
      <c r="M54" s="11"/>
      <c r="N54" s="11"/>
      <c r="O54" s="11"/>
      <c r="P54" s="11"/>
    </row>
    <row r="55" spans="1:16" s="16" customFormat="1" ht="15" customHeight="1">
      <c r="B55" s="23" t="s">
        <v>209</v>
      </c>
      <c r="C55" s="70" t="s">
        <v>210</v>
      </c>
      <c r="D55" s="50"/>
      <c r="E55" s="50"/>
      <c r="F55" s="50"/>
      <c r="G55" s="51"/>
      <c r="H55" s="47"/>
      <c r="I55" s="47"/>
      <c r="J55" s="47"/>
      <c r="K55" s="47"/>
      <c r="L55" s="47"/>
      <c r="M55" s="47"/>
      <c r="N55" s="47"/>
      <c r="O55" s="47"/>
      <c r="P55" s="47"/>
    </row>
    <row r="56" spans="1:16" s="16" customFormat="1" ht="15" customHeight="1">
      <c r="B56" s="23"/>
      <c r="C56" s="41"/>
      <c r="H56" s="11"/>
      <c r="I56" s="11"/>
      <c r="J56" s="11"/>
      <c r="K56" s="11"/>
      <c r="L56" s="11"/>
      <c r="M56" s="11"/>
      <c r="N56" s="11"/>
      <c r="O56" s="11"/>
      <c r="P56" s="11"/>
    </row>
    <row r="57" spans="1:16" s="16" customFormat="1" ht="15" customHeight="1">
      <c r="B57" s="23" t="s">
        <v>211</v>
      </c>
      <c r="C57" s="70" t="s">
        <v>212</v>
      </c>
      <c r="D57" s="50"/>
      <c r="E57" s="50"/>
      <c r="F57" s="50"/>
      <c r="G57" s="51"/>
      <c r="H57" s="47">
        <v>13</v>
      </c>
      <c r="I57" s="47">
        <v>1</v>
      </c>
      <c r="J57" s="47"/>
      <c r="K57" s="47"/>
      <c r="L57" s="47"/>
      <c r="M57" s="47"/>
      <c r="N57" s="47"/>
      <c r="O57" s="47"/>
      <c r="P57" s="47"/>
    </row>
    <row r="58" spans="1:16" s="16" customFormat="1" ht="15" customHeight="1"/>
    <row r="59" spans="1:16" s="16" customFormat="1" ht="15" customHeight="1"/>
    <row r="60" spans="1:16" s="16" customFormat="1" ht="15" customHeight="1"/>
    <row r="61" spans="1:16" s="16" customFormat="1" ht="15" hidden="1" customHeight="1">
      <c r="H61" s="16">
        <f>SUM(H10:H57)</f>
        <v>67</v>
      </c>
      <c r="I61" s="16">
        <f t="shared" ref="I61:P61" si="0">SUM(I10:I57)</f>
        <v>2</v>
      </c>
      <c r="J61" s="16">
        <f t="shared" si="0"/>
        <v>0</v>
      </c>
      <c r="K61" s="16">
        <f t="shared" si="0"/>
        <v>0</v>
      </c>
      <c r="L61" s="16">
        <f t="shared" si="0"/>
        <v>0</v>
      </c>
      <c r="M61" s="16">
        <f t="shared" si="0"/>
        <v>1</v>
      </c>
      <c r="N61" s="16">
        <f t="shared" si="0"/>
        <v>1</v>
      </c>
      <c r="O61" s="16">
        <f t="shared" si="0"/>
        <v>1</v>
      </c>
      <c r="P61" s="16">
        <f t="shared" si="0"/>
        <v>0</v>
      </c>
    </row>
    <row r="62" spans="1:16" s="16" customFormat="1" ht="12.75" customHeight="1"/>
    <row r="63" spans="1:16" ht="16.5" customHeight="1">
      <c r="A63" s="16"/>
      <c r="B63" s="16"/>
      <c r="C63" s="16"/>
      <c r="D63" s="16"/>
      <c r="E63" s="16"/>
      <c r="F63" s="54" t="str">
        <f>+Hoja1!D59</f>
        <v>Enero</v>
      </c>
      <c r="G63" s="13">
        <f>+Hoja1!E59</f>
        <v>2023</v>
      </c>
      <c r="H63" s="16"/>
      <c r="I63" s="16"/>
      <c r="J63" s="16"/>
      <c r="K63" s="16"/>
      <c r="L63" s="16"/>
      <c r="M63" s="16"/>
      <c r="O63" s="352" t="s">
        <v>367</v>
      </c>
      <c r="P63" s="352"/>
    </row>
    <row r="64" spans="1:16" ht="12.75" customHeight="1">
      <c r="A64" s="2"/>
      <c r="B64" s="2"/>
      <c r="C64" s="2"/>
      <c r="D64" s="2"/>
      <c r="E64" s="2"/>
      <c r="F64" s="2"/>
      <c r="G64" s="2"/>
    </row>
    <row r="65" spans="1:13" ht="12.75" customHeight="1">
      <c r="A65" s="2"/>
      <c r="B65" s="2"/>
      <c r="C65" s="2"/>
      <c r="D65" s="2"/>
      <c r="E65" s="2"/>
      <c r="F65" s="2"/>
      <c r="G65" s="2"/>
    </row>
    <row r="66" spans="1:13" ht="15" customHeight="1">
      <c r="M66" s="41"/>
    </row>
  </sheetData>
  <sheetProtection password="CC62" sheet="1" objects="1" scenarios="1" selectLockedCells="1"/>
  <mergeCells count="3">
    <mergeCell ref="N1:O1"/>
    <mergeCell ref="A1:M1"/>
    <mergeCell ref="O63:P63"/>
  </mergeCells>
  <pageMargins left="0.33" right="0.24" top="0.4" bottom="0.74803149606299213" header="0.31496062992125984" footer="0.31496062992125984"/>
  <pageSetup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pageSetUpPr fitToPage="1"/>
  </sheetPr>
  <dimension ref="A1:T67"/>
  <sheetViews>
    <sheetView topLeftCell="A41" zoomScaleNormal="100" workbookViewId="0">
      <selection activeCell="A5" sqref="F5"/>
    </sheetView>
  </sheetViews>
  <sheetFormatPr baseColWidth="10" defaultColWidth="17.28515625" defaultRowHeight="15" customHeight="1"/>
  <cols>
    <col min="1" max="1" width="6.28515625" customWidth="1"/>
    <col min="2" max="2" width="8.140625" customWidth="1"/>
    <col min="3" max="3" width="13" customWidth="1"/>
    <col min="4" max="4" width="12" customWidth="1"/>
    <col min="5" max="5" width="17.140625" customWidth="1"/>
    <col min="6" max="6" width="13.5703125" customWidth="1"/>
    <col min="7" max="7" width="9.5703125" customWidth="1"/>
    <col min="8" max="8" width="6.7109375" customWidth="1"/>
    <col min="9" max="10" width="5.85546875" customWidth="1"/>
    <col min="11" max="14" width="6.140625" customWidth="1"/>
    <col min="15" max="15" width="6.28515625" customWidth="1"/>
    <col min="16" max="16" width="7" customWidth="1"/>
    <col min="17" max="17" width="7.28515625" customWidth="1"/>
    <col min="18" max="18" width="5" customWidth="1"/>
  </cols>
  <sheetData>
    <row r="1" spans="1:17" s="16" customFormat="1" ht="15" customHeight="1">
      <c r="A1" s="351" t="s">
        <v>0</v>
      </c>
      <c r="B1" s="351"/>
      <c r="C1" s="351"/>
      <c r="D1" s="351"/>
      <c r="E1" s="351"/>
      <c r="F1" s="351"/>
      <c r="G1" s="351"/>
      <c r="H1" s="351"/>
      <c r="I1" s="351"/>
      <c r="J1" s="351"/>
      <c r="K1" s="351"/>
      <c r="L1" s="351"/>
      <c r="M1" s="351"/>
      <c r="N1" s="351"/>
      <c r="O1" s="362" t="s">
        <v>333</v>
      </c>
      <c r="P1" s="362"/>
      <c r="Q1" s="11">
        <f>+Hoja1!F3</f>
        <v>9</v>
      </c>
    </row>
    <row r="2" spans="1:17" s="16" customFormat="1" ht="12.75" customHeight="1"/>
    <row r="3" spans="1:17" s="16" customFormat="1" ht="12.75" customHeight="1"/>
    <row r="4" spans="1:17" s="16" customFormat="1" ht="12.75" customHeight="1"/>
    <row r="5" spans="1:17" s="16" customFormat="1" ht="12.75" customHeight="1"/>
    <row r="6" spans="1:17" s="16" customFormat="1" ht="16.5" customHeight="1">
      <c r="A6" s="74" t="s">
        <v>1</v>
      </c>
      <c r="B6" s="75" t="s">
        <v>3</v>
      </c>
      <c r="C6" s="76"/>
      <c r="D6" s="76"/>
      <c r="E6" s="76"/>
      <c r="F6" s="76"/>
      <c r="G6" s="76"/>
      <c r="H6" s="77"/>
      <c r="I6" s="77"/>
      <c r="J6" s="77"/>
      <c r="K6" s="77"/>
      <c r="L6" s="77"/>
      <c r="M6" s="77"/>
      <c r="N6" s="77"/>
      <c r="O6" s="77"/>
      <c r="P6" s="77"/>
      <c r="Q6" s="78"/>
    </row>
    <row r="7" spans="1:17" s="16" customFormat="1" ht="12.75" customHeight="1"/>
    <row r="8" spans="1:17" s="16" customFormat="1" ht="12.75" customHeight="1">
      <c r="H8" s="69" t="s">
        <v>24</v>
      </c>
      <c r="I8" s="69" t="s">
        <v>25</v>
      </c>
      <c r="J8" s="69" t="s">
        <v>41</v>
      </c>
      <c r="K8" s="69" t="s">
        <v>42</v>
      </c>
      <c r="L8" s="69" t="s">
        <v>43</v>
      </c>
      <c r="M8" s="69" t="s">
        <v>44</v>
      </c>
      <c r="N8" s="69" t="s">
        <v>45</v>
      </c>
      <c r="O8" s="69" t="s">
        <v>46</v>
      </c>
      <c r="P8" s="69" t="s">
        <v>55</v>
      </c>
      <c r="Q8" s="69" t="s">
        <v>47</v>
      </c>
    </row>
    <row r="9" spans="1:17" s="16" customFormat="1" ht="12.75" customHeight="1">
      <c r="H9" s="25"/>
      <c r="I9" s="25"/>
      <c r="J9" s="25"/>
      <c r="K9" s="25"/>
      <c r="L9" s="25"/>
      <c r="M9" s="25"/>
      <c r="N9" s="25"/>
      <c r="O9" s="25"/>
      <c r="P9" s="25"/>
      <c r="Q9" s="11"/>
    </row>
    <row r="10" spans="1:17" s="16" customFormat="1" ht="13.5" customHeight="1">
      <c r="A10" s="43">
        <v>9</v>
      </c>
      <c r="B10" s="13" t="s">
        <v>299</v>
      </c>
      <c r="H10" s="11"/>
      <c r="I10" s="11"/>
      <c r="J10" s="11"/>
      <c r="K10" s="11"/>
      <c r="L10" s="11"/>
      <c r="M10" s="11"/>
      <c r="N10" s="11"/>
      <c r="O10" s="11"/>
      <c r="P10" s="11"/>
      <c r="Q10" s="11"/>
    </row>
    <row r="11" spans="1:17" s="16" customFormat="1" ht="15" customHeight="1">
      <c r="A11" s="48"/>
      <c r="B11" s="13" t="s">
        <v>117</v>
      </c>
    </row>
    <row r="12" spans="1:17" s="16" customFormat="1" ht="13.5" customHeight="1">
      <c r="A12" s="45"/>
      <c r="B12" s="49" t="s">
        <v>118</v>
      </c>
      <c r="C12" s="50"/>
      <c r="D12" s="50"/>
      <c r="E12" s="50"/>
      <c r="F12" s="50"/>
      <c r="G12" s="51"/>
      <c r="H12" s="47"/>
      <c r="I12" s="47"/>
      <c r="J12" s="47"/>
      <c r="K12" s="47"/>
      <c r="L12" s="47"/>
      <c r="M12" s="47"/>
      <c r="N12" s="47"/>
      <c r="O12" s="47"/>
      <c r="P12" s="47"/>
      <c r="Q12" s="11"/>
    </row>
    <row r="13" spans="1:17" s="16" customFormat="1" ht="12.75" customHeight="1">
      <c r="A13" s="48"/>
      <c r="H13" s="11"/>
      <c r="I13" s="11"/>
      <c r="J13" s="11"/>
      <c r="K13" s="11"/>
      <c r="L13" s="11"/>
      <c r="M13" s="11"/>
      <c r="N13" s="11"/>
      <c r="O13" s="11"/>
      <c r="P13" s="11"/>
      <c r="Q13" s="11"/>
    </row>
    <row r="14" spans="1:17" s="16" customFormat="1" ht="12.75" customHeight="1">
      <c r="A14" s="48"/>
      <c r="H14" s="11"/>
      <c r="I14" s="11"/>
      <c r="J14" s="11"/>
      <c r="K14" s="11"/>
      <c r="L14" s="11"/>
      <c r="M14" s="11"/>
      <c r="N14" s="11"/>
      <c r="O14" s="11"/>
      <c r="P14" s="11"/>
      <c r="Q14" s="11"/>
    </row>
    <row r="15" spans="1:17" s="16" customFormat="1" ht="13.5" customHeight="1">
      <c r="A15" s="45">
        <v>10</v>
      </c>
      <c r="B15" s="49" t="s">
        <v>300</v>
      </c>
      <c r="C15" s="50"/>
      <c r="D15" s="50"/>
      <c r="E15" s="50"/>
      <c r="F15" s="50"/>
      <c r="G15" s="50"/>
      <c r="H15" s="31"/>
      <c r="I15" s="47"/>
      <c r="J15" s="47"/>
      <c r="K15" s="31"/>
      <c r="L15" s="31"/>
      <c r="M15" s="47"/>
      <c r="N15" s="47"/>
      <c r="O15" s="47"/>
      <c r="P15" s="47"/>
      <c r="Q15" s="47">
        <v>1</v>
      </c>
    </row>
    <row r="16" spans="1:17" s="16" customFormat="1" ht="12.75" customHeight="1">
      <c r="A16" s="48"/>
      <c r="H16" s="11"/>
      <c r="I16" s="11"/>
      <c r="J16" s="11"/>
      <c r="K16" s="11"/>
      <c r="L16" s="11"/>
      <c r="M16" s="11"/>
      <c r="N16" s="11"/>
      <c r="O16" s="11"/>
      <c r="P16" s="11"/>
      <c r="Q16" s="11"/>
    </row>
    <row r="17" spans="1:17" s="16" customFormat="1" ht="13.5" customHeight="1">
      <c r="A17" s="45">
        <v>11</v>
      </c>
      <c r="B17" s="13" t="s">
        <v>301</v>
      </c>
      <c r="H17" s="11"/>
      <c r="I17" s="11"/>
      <c r="J17" s="11"/>
      <c r="K17" s="11"/>
      <c r="L17" s="11"/>
      <c r="M17" s="11"/>
      <c r="N17" s="11"/>
      <c r="O17" s="11"/>
      <c r="P17" s="11"/>
      <c r="Q17" s="11"/>
    </row>
    <row r="18" spans="1:17" s="16" customFormat="1" ht="15" customHeight="1">
      <c r="A18" s="48"/>
      <c r="B18" s="13" t="s">
        <v>134</v>
      </c>
      <c r="H18" s="11"/>
      <c r="I18" s="11"/>
      <c r="J18" s="11"/>
      <c r="K18" s="11"/>
      <c r="L18" s="11"/>
      <c r="M18" s="11"/>
      <c r="N18" s="11"/>
      <c r="O18" s="11"/>
      <c r="P18" s="11"/>
      <c r="Q18" s="11"/>
    </row>
    <row r="19" spans="1:17" s="16" customFormat="1" ht="13.5" customHeight="1">
      <c r="A19" s="45"/>
      <c r="B19" s="49" t="s">
        <v>135</v>
      </c>
      <c r="C19" s="50"/>
      <c r="D19" s="50"/>
      <c r="E19" s="50"/>
      <c r="F19" s="50"/>
      <c r="G19" s="51"/>
      <c r="H19" s="47"/>
      <c r="I19" s="47"/>
      <c r="J19" s="47"/>
      <c r="K19" s="47"/>
      <c r="L19" s="47"/>
      <c r="M19" s="47"/>
      <c r="N19" s="47"/>
      <c r="O19" s="47"/>
      <c r="P19" s="47"/>
      <c r="Q19" s="11"/>
    </row>
    <row r="20" spans="1:17" s="16" customFormat="1" ht="15" customHeight="1">
      <c r="A20" s="48"/>
      <c r="B20" s="13"/>
      <c r="H20" s="11"/>
      <c r="I20" s="11"/>
      <c r="J20" s="11"/>
      <c r="K20" s="11"/>
      <c r="L20" s="11"/>
      <c r="M20" s="11"/>
      <c r="N20" s="11"/>
      <c r="O20" s="11"/>
      <c r="P20" s="11"/>
      <c r="Q20" s="11"/>
    </row>
    <row r="21" spans="1:17" s="16" customFormat="1" ht="15" customHeight="1">
      <c r="A21" s="48"/>
      <c r="B21" s="13"/>
      <c r="H21" s="11"/>
      <c r="I21" s="11"/>
      <c r="J21" s="11"/>
      <c r="K21" s="11"/>
      <c r="L21" s="11"/>
      <c r="M21" s="11"/>
      <c r="N21" s="11"/>
      <c r="O21" s="11"/>
      <c r="P21" s="11"/>
      <c r="Q21" s="11"/>
    </row>
    <row r="22" spans="1:17" s="16" customFormat="1" ht="15" customHeight="1">
      <c r="A22" s="45">
        <v>12</v>
      </c>
      <c r="B22" s="13" t="s">
        <v>302</v>
      </c>
      <c r="H22" s="11"/>
      <c r="I22" s="11"/>
      <c r="J22" s="11"/>
      <c r="K22" s="11"/>
      <c r="L22" s="11"/>
      <c r="M22" s="11"/>
      <c r="N22" s="11"/>
      <c r="O22" s="11"/>
      <c r="P22" s="11"/>
      <c r="Q22" s="11"/>
    </row>
    <row r="23" spans="1:17" s="16" customFormat="1" ht="15" customHeight="1">
      <c r="A23" s="45"/>
      <c r="B23" s="49" t="s">
        <v>137</v>
      </c>
      <c r="C23" s="50"/>
      <c r="D23" s="50"/>
      <c r="E23" s="50"/>
      <c r="F23" s="50"/>
      <c r="G23" s="51"/>
      <c r="H23" s="47"/>
      <c r="I23" s="47"/>
      <c r="J23" s="47"/>
      <c r="K23" s="47"/>
      <c r="L23" s="47"/>
      <c r="M23" s="47"/>
      <c r="N23" s="47"/>
      <c r="O23" s="47"/>
      <c r="P23" s="47"/>
      <c r="Q23" s="11"/>
    </row>
    <row r="24" spans="1:17" s="16" customFormat="1" ht="15" customHeight="1">
      <c r="A24" s="48"/>
      <c r="H24" s="26"/>
      <c r="I24" s="11"/>
      <c r="J24" s="11"/>
      <c r="K24" s="11"/>
      <c r="L24" s="11"/>
      <c r="M24" s="11"/>
      <c r="N24" s="11"/>
      <c r="O24" s="11"/>
      <c r="P24" s="11"/>
      <c r="Q24" s="11"/>
    </row>
    <row r="25" spans="1:17" s="16" customFormat="1" ht="15" customHeight="1">
      <c r="A25" s="48"/>
      <c r="H25" s="11"/>
      <c r="I25" s="11"/>
      <c r="J25" s="11"/>
      <c r="K25" s="11"/>
      <c r="L25" s="11"/>
      <c r="M25" s="11"/>
      <c r="N25" s="11"/>
      <c r="O25" s="11"/>
      <c r="P25" s="11"/>
      <c r="Q25" s="11"/>
    </row>
    <row r="26" spans="1:17" s="16" customFormat="1" ht="15" customHeight="1">
      <c r="A26" s="45">
        <v>13</v>
      </c>
      <c r="B26" s="13" t="s">
        <v>158</v>
      </c>
      <c r="H26" s="11"/>
      <c r="I26" s="11"/>
      <c r="J26" s="11"/>
      <c r="K26" s="11"/>
      <c r="L26" s="11"/>
      <c r="M26" s="11"/>
      <c r="N26" s="11"/>
      <c r="O26" s="11"/>
      <c r="P26" s="11"/>
      <c r="Q26" s="11"/>
    </row>
    <row r="27" spans="1:17" s="16" customFormat="1" ht="15" customHeight="1">
      <c r="A27" s="45" t="s">
        <v>160</v>
      </c>
      <c r="B27" s="13" t="s">
        <v>161</v>
      </c>
      <c r="H27" s="11"/>
      <c r="I27" s="11"/>
      <c r="J27" s="11"/>
      <c r="K27" s="11"/>
      <c r="L27" s="11"/>
      <c r="M27" s="11"/>
      <c r="N27" s="11"/>
      <c r="O27" s="11"/>
      <c r="P27" s="11"/>
      <c r="Q27" s="11"/>
    </row>
    <row r="28" spans="1:17" s="16" customFormat="1" ht="15" customHeight="1">
      <c r="A28" s="45" t="s">
        <v>74</v>
      </c>
      <c r="B28" s="41" t="s">
        <v>308</v>
      </c>
      <c r="H28" s="11"/>
      <c r="I28" s="11"/>
      <c r="J28" s="11"/>
      <c r="K28" s="11"/>
      <c r="L28" s="11"/>
      <c r="M28" s="11"/>
      <c r="N28" s="11"/>
      <c r="O28" s="11"/>
      <c r="P28" s="11"/>
      <c r="Q28" s="11"/>
    </row>
    <row r="29" spans="1:17" s="16" customFormat="1" ht="15" customHeight="1">
      <c r="A29" s="45"/>
      <c r="B29" s="70" t="s">
        <v>309</v>
      </c>
      <c r="C29" s="50"/>
      <c r="D29" s="50"/>
      <c r="E29" s="50"/>
      <c r="F29" s="50"/>
      <c r="G29" s="51"/>
      <c r="H29" s="47"/>
      <c r="I29" s="47"/>
      <c r="J29" s="47"/>
      <c r="K29" s="47"/>
      <c r="L29" s="47"/>
      <c r="M29" s="47"/>
      <c r="N29" s="47"/>
      <c r="O29" s="47"/>
      <c r="P29" s="47"/>
      <c r="Q29" s="11"/>
    </row>
    <row r="30" spans="1:17" s="16" customFormat="1" ht="15" customHeight="1">
      <c r="A30" s="45"/>
      <c r="B30" s="13"/>
      <c r="H30" s="11"/>
      <c r="I30" s="11"/>
      <c r="J30" s="11"/>
      <c r="K30" s="11"/>
      <c r="L30" s="11"/>
      <c r="M30" s="11"/>
      <c r="N30" s="11"/>
      <c r="O30" s="11"/>
      <c r="P30" s="11"/>
      <c r="Q30" s="11"/>
    </row>
    <row r="31" spans="1:17" s="16" customFormat="1" ht="15" customHeight="1">
      <c r="A31" s="45" t="s">
        <v>176</v>
      </c>
      <c r="B31" s="41" t="s">
        <v>295</v>
      </c>
      <c r="H31" s="11"/>
      <c r="I31" s="11"/>
      <c r="J31" s="11"/>
      <c r="K31" s="11"/>
      <c r="L31" s="11"/>
      <c r="M31" s="11"/>
      <c r="N31" s="11"/>
      <c r="O31" s="11"/>
      <c r="P31" s="11"/>
      <c r="Q31" s="11"/>
    </row>
    <row r="32" spans="1:17" s="16" customFormat="1" ht="15" customHeight="1">
      <c r="A32" s="45"/>
      <c r="B32" s="41" t="s">
        <v>310</v>
      </c>
      <c r="H32" s="11"/>
      <c r="I32" s="11"/>
      <c r="J32" s="11"/>
      <c r="K32" s="11"/>
      <c r="L32" s="11"/>
      <c r="M32" s="11"/>
      <c r="N32" s="11"/>
      <c r="O32" s="11"/>
      <c r="P32" s="11"/>
      <c r="Q32" s="11"/>
    </row>
    <row r="33" spans="1:17" s="16" customFormat="1" ht="15" customHeight="1">
      <c r="A33" s="45"/>
      <c r="B33" s="70" t="s">
        <v>311</v>
      </c>
      <c r="C33" s="50"/>
      <c r="D33" s="50"/>
      <c r="E33" s="50"/>
      <c r="F33" s="50"/>
      <c r="G33" s="51"/>
      <c r="H33" s="47"/>
      <c r="I33" s="47"/>
      <c r="J33" s="47"/>
      <c r="K33" s="47"/>
      <c r="L33" s="47"/>
      <c r="M33" s="47"/>
      <c r="N33" s="47"/>
      <c r="O33" s="47"/>
      <c r="P33" s="47"/>
      <c r="Q33" s="11"/>
    </row>
    <row r="34" spans="1:17" s="16" customFormat="1" ht="15" customHeight="1">
      <c r="A34" s="48"/>
      <c r="B34" s="13"/>
      <c r="H34" s="26"/>
      <c r="I34" s="11"/>
      <c r="J34" s="11"/>
      <c r="K34" s="11"/>
      <c r="L34" s="11"/>
      <c r="M34" s="11"/>
      <c r="N34" s="11"/>
      <c r="O34" s="11"/>
      <c r="P34" s="26"/>
      <c r="Q34" s="11"/>
    </row>
    <row r="35" spans="1:17" s="16" customFormat="1" ht="15" customHeight="1">
      <c r="A35" s="48"/>
      <c r="B35" s="13"/>
      <c r="H35" s="11"/>
      <c r="I35" s="11"/>
      <c r="J35" s="11"/>
      <c r="K35" s="11"/>
      <c r="L35" s="11"/>
      <c r="M35" s="11"/>
      <c r="N35" s="11"/>
      <c r="O35" s="11"/>
      <c r="P35" s="11"/>
      <c r="Q35" s="11"/>
    </row>
    <row r="36" spans="1:17" s="16" customFormat="1" ht="15" customHeight="1">
      <c r="A36" s="45">
        <v>14</v>
      </c>
      <c r="B36" s="13" t="s">
        <v>191</v>
      </c>
      <c r="H36" s="11"/>
      <c r="I36" s="11"/>
      <c r="J36" s="11"/>
      <c r="K36" s="11"/>
      <c r="L36" s="11"/>
      <c r="M36" s="11"/>
      <c r="N36" s="11"/>
      <c r="O36" s="11"/>
      <c r="P36" s="11"/>
      <c r="Q36" s="11"/>
    </row>
    <row r="37" spans="1:17" s="16" customFormat="1" ht="15" customHeight="1">
      <c r="A37" s="45"/>
      <c r="B37" s="49" t="s">
        <v>194</v>
      </c>
      <c r="C37" s="50"/>
      <c r="D37" s="50"/>
      <c r="E37" s="50"/>
      <c r="F37" s="50"/>
      <c r="G37" s="51"/>
      <c r="H37" s="47">
        <v>1</v>
      </c>
      <c r="I37" s="47"/>
      <c r="J37" s="47"/>
      <c r="K37" s="47"/>
      <c r="L37" s="47"/>
      <c r="M37" s="47"/>
      <c r="N37" s="47"/>
      <c r="O37" s="47"/>
      <c r="P37" s="47"/>
      <c r="Q37" s="11"/>
    </row>
    <row r="38" spans="1:17" s="16" customFormat="1" ht="15" customHeight="1">
      <c r="A38" s="48"/>
      <c r="B38" s="13"/>
      <c r="H38" s="11"/>
      <c r="I38" s="11"/>
      <c r="J38" s="11"/>
      <c r="K38" s="11"/>
      <c r="L38" s="11"/>
      <c r="M38" s="11"/>
      <c r="N38" s="11"/>
      <c r="O38" s="11"/>
      <c r="P38" s="26"/>
      <c r="Q38" s="11"/>
    </row>
    <row r="39" spans="1:17" s="16" customFormat="1" ht="15" customHeight="1">
      <c r="A39" s="48"/>
      <c r="B39" s="13"/>
      <c r="H39" s="11"/>
      <c r="I39" s="11"/>
      <c r="J39" s="11"/>
      <c r="K39" s="11"/>
      <c r="L39" s="11"/>
      <c r="M39" s="11"/>
      <c r="N39" s="11"/>
      <c r="O39" s="11"/>
      <c r="P39" s="11"/>
      <c r="Q39" s="11"/>
    </row>
    <row r="40" spans="1:17" s="16" customFormat="1" ht="16.5" customHeight="1">
      <c r="A40" s="45">
        <v>15</v>
      </c>
      <c r="B40" s="13" t="s">
        <v>218</v>
      </c>
      <c r="H40" s="11"/>
      <c r="I40" s="11"/>
      <c r="J40" s="11"/>
      <c r="K40" s="11"/>
      <c r="L40" s="11"/>
      <c r="M40" s="11"/>
      <c r="N40" s="11"/>
      <c r="O40" s="11"/>
      <c r="P40" s="11"/>
      <c r="Q40" s="11"/>
    </row>
    <row r="41" spans="1:17" s="16" customFormat="1" ht="15" customHeight="1">
      <c r="A41" s="45" t="s">
        <v>219</v>
      </c>
      <c r="B41" s="49" t="s">
        <v>220</v>
      </c>
      <c r="C41" s="50"/>
      <c r="D41" s="50"/>
      <c r="E41" s="50"/>
      <c r="F41" s="50"/>
      <c r="G41" s="51"/>
      <c r="H41" s="47"/>
      <c r="I41" s="47"/>
      <c r="J41" s="47"/>
      <c r="K41" s="47"/>
      <c r="L41" s="47"/>
      <c r="M41" s="47"/>
      <c r="N41" s="47"/>
      <c r="O41" s="47"/>
      <c r="P41" s="47"/>
      <c r="Q41" s="11"/>
    </row>
    <row r="42" spans="1:17" s="16" customFormat="1" ht="15" customHeight="1">
      <c r="A42" s="48"/>
      <c r="H42" s="11"/>
      <c r="I42" s="11"/>
      <c r="J42" s="11"/>
      <c r="K42" s="11"/>
      <c r="L42" s="11"/>
      <c r="M42" s="11"/>
      <c r="N42" s="11"/>
      <c r="O42" s="11"/>
      <c r="P42" s="11"/>
      <c r="Q42" s="11"/>
    </row>
    <row r="43" spans="1:17" s="16" customFormat="1" ht="15" customHeight="1">
      <c r="A43" s="48"/>
      <c r="H43" s="11"/>
      <c r="I43" s="11"/>
      <c r="J43" s="11"/>
      <c r="K43" s="11"/>
      <c r="L43" s="11"/>
      <c r="M43" s="11"/>
      <c r="N43" s="11"/>
      <c r="O43" s="11"/>
      <c r="P43" s="11"/>
      <c r="Q43" s="11"/>
    </row>
    <row r="44" spans="1:17" s="16" customFormat="1" ht="15" customHeight="1">
      <c r="A44" s="45">
        <v>16</v>
      </c>
      <c r="B44" s="13" t="s">
        <v>223</v>
      </c>
      <c r="H44" s="11"/>
      <c r="I44" s="11"/>
      <c r="J44" s="11"/>
      <c r="K44" s="11"/>
      <c r="L44" s="11"/>
      <c r="M44" s="11"/>
      <c r="N44" s="11"/>
      <c r="O44" s="11"/>
      <c r="P44" s="14"/>
      <c r="Q44" s="11"/>
    </row>
    <row r="45" spans="1:17" s="16" customFormat="1" ht="15" customHeight="1">
      <c r="A45" s="48"/>
      <c r="B45" s="49" t="s">
        <v>226</v>
      </c>
      <c r="C45" s="50"/>
      <c r="D45" s="50"/>
      <c r="E45" s="50"/>
      <c r="F45" s="50"/>
      <c r="G45" s="51"/>
      <c r="H45" s="47"/>
      <c r="I45" s="47"/>
      <c r="J45" s="47"/>
      <c r="K45" s="47"/>
      <c r="L45" s="47"/>
      <c r="M45" s="47"/>
      <c r="N45" s="47"/>
      <c r="O45" s="47"/>
      <c r="P45" s="47"/>
      <c r="Q45" s="11"/>
    </row>
    <row r="46" spans="1:17" s="16" customFormat="1" ht="15" customHeight="1">
      <c r="A46" s="45"/>
      <c r="H46" s="11"/>
      <c r="I46" s="11"/>
      <c r="J46" s="11"/>
      <c r="K46" s="11"/>
      <c r="L46" s="11"/>
      <c r="M46" s="11"/>
      <c r="N46" s="11"/>
      <c r="O46" s="11"/>
      <c r="P46" s="11"/>
      <c r="Q46" s="11"/>
    </row>
    <row r="47" spans="1:17" s="16" customFormat="1" ht="15" customHeight="1">
      <c r="A47" s="45"/>
      <c r="H47" s="11"/>
      <c r="I47" s="11"/>
      <c r="J47" s="11"/>
      <c r="K47" s="11"/>
      <c r="L47" s="11"/>
      <c r="M47" s="11"/>
      <c r="N47" s="11"/>
      <c r="O47" s="11"/>
      <c r="P47" s="11"/>
      <c r="Q47" s="11"/>
    </row>
    <row r="48" spans="1:17" s="16" customFormat="1" ht="15" customHeight="1">
      <c r="A48" s="45">
        <v>17</v>
      </c>
      <c r="B48" s="49" t="s">
        <v>228</v>
      </c>
      <c r="C48" s="50"/>
      <c r="D48" s="50"/>
      <c r="E48" s="50"/>
      <c r="F48" s="50"/>
      <c r="G48" s="51"/>
      <c r="H48" s="47"/>
      <c r="I48" s="47"/>
      <c r="J48" s="47"/>
      <c r="K48" s="47"/>
      <c r="L48" s="47"/>
      <c r="M48" s="47"/>
      <c r="N48" s="47"/>
      <c r="O48" s="47"/>
      <c r="P48" s="47"/>
      <c r="Q48" s="11"/>
    </row>
    <row r="49" spans="1:19" s="16" customFormat="1" ht="15" customHeight="1">
      <c r="A49" s="48"/>
      <c r="H49" s="11"/>
      <c r="I49" s="11"/>
      <c r="J49" s="11"/>
      <c r="K49" s="11"/>
      <c r="L49" s="11"/>
      <c r="M49" s="11"/>
      <c r="N49" s="11"/>
      <c r="O49" s="11"/>
      <c r="P49" s="11"/>
      <c r="Q49" s="11"/>
    </row>
    <row r="50" spans="1:19" s="16" customFormat="1" ht="15" customHeight="1">
      <c r="A50" s="48"/>
      <c r="H50" s="11"/>
      <c r="I50" s="11"/>
      <c r="J50" s="11"/>
      <c r="K50" s="11"/>
      <c r="L50" s="11"/>
      <c r="M50" s="11"/>
      <c r="N50" s="11"/>
      <c r="O50" s="11"/>
      <c r="P50" s="11"/>
      <c r="Q50" s="11"/>
    </row>
    <row r="51" spans="1:19" s="16" customFormat="1" ht="15" customHeight="1">
      <c r="A51" s="43">
        <v>18</v>
      </c>
      <c r="B51" s="13" t="s">
        <v>229</v>
      </c>
      <c r="H51" s="11"/>
      <c r="I51" s="11"/>
      <c r="J51" s="11"/>
      <c r="K51" s="11"/>
      <c r="L51" s="11"/>
      <c r="M51" s="11"/>
      <c r="N51" s="11"/>
      <c r="O51" s="11"/>
      <c r="P51" s="11"/>
      <c r="Q51" s="11"/>
    </row>
    <row r="52" spans="1:19" s="16" customFormat="1" ht="15" customHeight="1">
      <c r="A52" s="20"/>
      <c r="B52" s="13" t="s">
        <v>230</v>
      </c>
      <c r="H52" s="11"/>
      <c r="I52" s="11"/>
      <c r="J52" s="11"/>
      <c r="K52" s="11"/>
      <c r="L52" s="11"/>
      <c r="M52" s="11"/>
      <c r="N52" s="11"/>
      <c r="O52" s="11"/>
      <c r="P52" s="11"/>
      <c r="Q52" s="11"/>
    </row>
    <row r="53" spans="1:19" s="16" customFormat="1" ht="15" customHeight="1">
      <c r="A53" s="40"/>
      <c r="B53" s="13" t="s">
        <v>231</v>
      </c>
      <c r="H53" s="11"/>
      <c r="I53" s="11"/>
      <c r="J53" s="11"/>
      <c r="K53" s="11"/>
      <c r="L53" s="11"/>
      <c r="M53" s="11"/>
      <c r="N53" s="11"/>
      <c r="O53" s="11"/>
      <c r="P53" s="11"/>
      <c r="Q53" s="11"/>
      <c r="S53" s="355" t="s">
        <v>312</v>
      </c>
    </row>
    <row r="54" spans="1:19" s="16" customFormat="1" ht="15" customHeight="1">
      <c r="B54" s="49" t="s">
        <v>233</v>
      </c>
      <c r="C54" s="50"/>
      <c r="D54" s="50"/>
      <c r="E54" s="50"/>
      <c r="F54" s="50"/>
      <c r="G54" s="51"/>
      <c r="H54" s="47"/>
      <c r="I54" s="47"/>
      <c r="J54" s="47"/>
      <c r="K54" s="47"/>
      <c r="L54" s="47"/>
      <c r="M54" s="47"/>
      <c r="N54" s="47"/>
      <c r="O54" s="47"/>
      <c r="P54" s="47"/>
      <c r="Q54" s="11"/>
      <c r="S54" s="355"/>
    </row>
    <row r="55" spans="1:19" s="16" customFormat="1" ht="15" customHeight="1">
      <c r="B55" s="19"/>
      <c r="H55" s="11"/>
      <c r="I55" s="11"/>
      <c r="J55" s="11"/>
      <c r="K55" s="11"/>
      <c r="L55" s="11"/>
      <c r="M55" s="11"/>
      <c r="N55" s="11"/>
      <c r="O55" s="11"/>
      <c r="P55" s="11"/>
      <c r="Q55" s="11"/>
      <c r="S55" s="355"/>
    </row>
    <row r="56" spans="1:19" s="16" customFormat="1" ht="15" customHeight="1">
      <c r="B56" s="19"/>
      <c r="H56" s="11"/>
      <c r="I56" s="11"/>
      <c r="J56" s="11"/>
      <c r="K56" s="11"/>
      <c r="L56" s="11"/>
      <c r="M56" s="11"/>
      <c r="N56" s="11"/>
      <c r="O56" s="11"/>
      <c r="P56" s="11"/>
      <c r="Q56" s="11"/>
      <c r="S56" s="355"/>
    </row>
    <row r="57" spans="1:19" s="16" customFormat="1" ht="15" hidden="1" customHeight="1">
      <c r="B57" s="19"/>
      <c r="H57" s="18">
        <f>SUM(H12:H54)</f>
        <v>1</v>
      </c>
      <c r="I57" s="18">
        <f t="shared" ref="I57:Q57" si="0">SUM(I12:I54)</f>
        <v>0</v>
      </c>
      <c r="J57" s="18">
        <f t="shared" si="0"/>
        <v>0</v>
      </c>
      <c r="K57" s="18">
        <f t="shared" si="0"/>
        <v>0</v>
      </c>
      <c r="L57" s="18">
        <f t="shared" si="0"/>
        <v>0</v>
      </c>
      <c r="M57" s="18">
        <f t="shared" si="0"/>
        <v>0</v>
      </c>
      <c r="N57" s="18">
        <f t="shared" si="0"/>
        <v>0</v>
      </c>
      <c r="O57" s="18">
        <f t="shared" si="0"/>
        <v>0</v>
      </c>
      <c r="P57" s="18">
        <f t="shared" si="0"/>
        <v>0</v>
      </c>
      <c r="Q57" s="18">
        <f t="shared" si="0"/>
        <v>1</v>
      </c>
      <c r="S57" s="355"/>
    </row>
    <row r="58" spans="1:19" s="16" customFormat="1" ht="15" customHeight="1">
      <c r="B58" s="19"/>
      <c r="H58" s="11"/>
      <c r="I58" s="11"/>
      <c r="J58" s="11"/>
      <c r="K58" s="11"/>
      <c r="L58" s="11"/>
      <c r="M58" s="11"/>
      <c r="N58" s="11"/>
      <c r="O58" s="11"/>
      <c r="P58" s="11"/>
      <c r="Q58" s="11"/>
      <c r="S58" s="355"/>
    </row>
    <row r="59" spans="1:19" s="16" customFormat="1" ht="24.75" customHeight="1" thickBot="1">
      <c r="A59" s="13"/>
      <c r="H59" s="11"/>
      <c r="I59" s="11"/>
      <c r="J59" s="11"/>
      <c r="K59" s="11"/>
      <c r="L59" s="11"/>
      <c r="M59" s="11"/>
      <c r="N59" s="11"/>
      <c r="O59" s="11"/>
      <c r="P59" s="11"/>
      <c r="Q59" s="11"/>
      <c r="S59" s="355"/>
    </row>
    <row r="60" spans="1:19" s="16" customFormat="1" ht="17.25" customHeight="1" thickBot="1">
      <c r="E60" s="52" t="s">
        <v>234</v>
      </c>
      <c r="F60" s="50"/>
      <c r="G60" s="53"/>
      <c r="H60" s="10">
        <f>+Hoja6!H61+Hoja7!H57</f>
        <v>68</v>
      </c>
      <c r="I60" s="10">
        <f>+Hoja6!I61+Hoja7!I57</f>
        <v>2</v>
      </c>
      <c r="J60" s="10">
        <f>+Hoja6!J61+Hoja7!J57</f>
        <v>0</v>
      </c>
      <c r="K60" s="10">
        <f>+Hoja6!K61+Hoja7!K57</f>
        <v>0</v>
      </c>
      <c r="L60" s="10">
        <f>+Hoja6!L61+Hoja7!L57</f>
        <v>0</v>
      </c>
      <c r="M60" s="10">
        <f>+Hoja6!M61+Hoja7!M57</f>
        <v>1</v>
      </c>
      <c r="N60" s="10">
        <f>+Hoja6!N61+Hoja7!N57</f>
        <v>1</v>
      </c>
      <c r="O60" s="10">
        <f>+Hoja6!O61+Hoja7!O57</f>
        <v>1</v>
      </c>
      <c r="P60" s="10">
        <f>+Hoja6!P61+Hoja7!P57</f>
        <v>0</v>
      </c>
      <c r="Q60" s="32">
        <f>+Q15</f>
        <v>1</v>
      </c>
      <c r="S60" s="355"/>
    </row>
    <row r="61" spans="1:19" s="16" customFormat="1" ht="15" customHeight="1">
      <c r="A61" s="13"/>
      <c r="S61" s="355"/>
    </row>
    <row r="62" spans="1:19" s="16" customFormat="1" ht="15" customHeight="1">
      <c r="A62" s="33"/>
      <c r="B62" s="27"/>
      <c r="O62" s="13"/>
      <c r="S62" s="355"/>
    </row>
    <row r="63" spans="1:19" s="41" customFormat="1" ht="16.5" customHeight="1">
      <c r="F63" s="17" t="str">
        <f>+Hoja1!D59</f>
        <v>Enero</v>
      </c>
      <c r="G63" s="11">
        <f>+Hoja1!E59</f>
        <v>2023</v>
      </c>
      <c r="O63" s="352" t="s">
        <v>368</v>
      </c>
      <c r="P63" s="352"/>
      <c r="Q63" s="352"/>
    </row>
    <row r="65" spans="8:20" ht="15" customHeight="1">
      <c r="H65" s="189" t="str">
        <f>IF(H60=H67,"OK","VERIFICAR")</f>
        <v>OK</v>
      </c>
      <c r="I65" s="189" t="str">
        <f t="shared" ref="I65:Q65" si="1">IF(I60=I67,"OK","VERIFICAR")</f>
        <v>OK</v>
      </c>
      <c r="J65" s="189" t="str">
        <f t="shared" si="1"/>
        <v>OK</v>
      </c>
      <c r="K65" s="189" t="str">
        <f t="shared" si="1"/>
        <v>OK</v>
      </c>
      <c r="L65" s="189" t="str">
        <f t="shared" si="1"/>
        <v>OK</v>
      </c>
      <c r="M65" s="189" t="str">
        <f t="shared" si="1"/>
        <v>OK</v>
      </c>
      <c r="N65" s="189" t="str">
        <f t="shared" si="1"/>
        <v>OK</v>
      </c>
      <c r="O65" s="189" t="str">
        <f t="shared" si="1"/>
        <v>OK</v>
      </c>
      <c r="P65" s="189" t="str">
        <f t="shared" si="1"/>
        <v>OK</v>
      </c>
      <c r="Q65" s="189" t="str">
        <f t="shared" si="1"/>
        <v>OK</v>
      </c>
      <c r="S65" s="363" t="s">
        <v>320</v>
      </c>
      <c r="T65" s="363"/>
    </row>
    <row r="66" spans="8:20" ht="15" customHeight="1">
      <c r="H66" s="129">
        <v>5.0999999999999996</v>
      </c>
      <c r="I66" s="129">
        <v>5.2</v>
      </c>
      <c r="J66" s="129">
        <v>5.3</v>
      </c>
      <c r="K66" s="129">
        <v>5.4</v>
      </c>
      <c r="L66" s="129">
        <v>5.5</v>
      </c>
      <c r="M66" s="129">
        <v>5.6</v>
      </c>
      <c r="N66" s="129">
        <v>5.7</v>
      </c>
      <c r="O66" s="129">
        <v>5.8</v>
      </c>
      <c r="P66" s="129">
        <v>5.9</v>
      </c>
      <c r="Q66" s="131" t="s">
        <v>319</v>
      </c>
      <c r="S66" s="363"/>
      <c r="T66" s="363"/>
    </row>
    <row r="67" spans="8:20" ht="15" customHeight="1">
      <c r="H67" s="130">
        <f>+Hoja5!J35</f>
        <v>68</v>
      </c>
      <c r="I67" s="130">
        <f>+Hoja5!J37</f>
        <v>2</v>
      </c>
      <c r="J67" s="130">
        <f>+Hoja5!J39</f>
        <v>0</v>
      </c>
      <c r="K67" s="130">
        <f>+Hoja5!J41</f>
        <v>0</v>
      </c>
      <c r="L67" s="130">
        <f>+Hoja5!J43</f>
        <v>0</v>
      </c>
      <c r="M67" s="130">
        <f>+Hoja5!J45</f>
        <v>1</v>
      </c>
      <c r="N67" s="130">
        <f>+Hoja5!J47</f>
        <v>1</v>
      </c>
      <c r="O67" s="130">
        <f>+Hoja5!J49</f>
        <v>1</v>
      </c>
      <c r="P67" s="130">
        <f>+Hoja5!J51</f>
        <v>0</v>
      </c>
      <c r="Q67" s="130">
        <f>+Hoja5!J53</f>
        <v>1</v>
      </c>
      <c r="S67" s="363"/>
      <c r="T67" s="363"/>
    </row>
  </sheetData>
  <sheetProtection password="CC62" sheet="1" selectLockedCells="1"/>
  <mergeCells count="5">
    <mergeCell ref="O63:Q63"/>
    <mergeCell ref="S65:T67"/>
    <mergeCell ref="S53:S62"/>
    <mergeCell ref="O1:P1"/>
    <mergeCell ref="A1:N1"/>
  </mergeCells>
  <conditionalFormatting sqref="H65:Q65">
    <cfRule type="containsText" dxfId="7" priority="1" stopIfTrue="1" operator="containsText" text="VERIFICAR">
      <formula>NOT(ISERROR(SEARCH("VERIFICAR",H65)))</formula>
    </cfRule>
  </conditionalFormatting>
  <pageMargins left="0.37" right="0.27" top="0.4" bottom="0.74803149606299213" header="0.31496062992125984" footer="0.31496062992125984"/>
  <pageSetup scale="71"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pageSetUpPr fitToPage="1"/>
  </sheetPr>
  <dimension ref="A1:Z64"/>
  <sheetViews>
    <sheetView topLeftCell="B13" zoomScaleNormal="100" workbookViewId="0">
      <selection activeCell="A5" sqref="F5"/>
    </sheetView>
  </sheetViews>
  <sheetFormatPr baseColWidth="10" defaultColWidth="17.28515625" defaultRowHeight="15" customHeight="1"/>
  <cols>
    <col min="1" max="1" width="6.140625" customWidth="1"/>
    <col min="2" max="2" width="9" customWidth="1"/>
    <col min="3" max="3" width="22.7109375" customWidth="1"/>
    <col min="4" max="4" width="22.28515625" customWidth="1"/>
    <col min="5" max="5" width="8.28515625" customWidth="1"/>
    <col min="6" max="6" width="13.28515625" customWidth="1"/>
    <col min="7" max="7" width="1.140625" customWidth="1"/>
    <col min="8" max="8" width="11.5703125" customWidth="1"/>
    <col min="9" max="9" width="1.140625" customWidth="1"/>
    <col min="10" max="10" width="11.5703125" customWidth="1"/>
    <col min="11" max="11" width="1.7109375" customWidth="1"/>
    <col min="12" max="12" width="12" customWidth="1"/>
    <col min="13" max="13" width="1.140625" customWidth="1"/>
    <col min="14" max="14" width="12" customWidth="1"/>
    <col min="15" max="15" width="1.140625" customWidth="1"/>
    <col min="16" max="16" width="12" customWidth="1"/>
    <col min="17" max="17" width="4" customWidth="1"/>
    <col min="18" max="18" width="15.28515625" customWidth="1"/>
    <col min="19" max="19" width="3.42578125" customWidth="1"/>
    <col min="20" max="20" width="12" customWidth="1"/>
    <col min="21" max="21" width="2.85546875" customWidth="1"/>
    <col min="22" max="22" width="12" customWidth="1"/>
    <col min="23" max="23" width="2.7109375" customWidth="1"/>
    <col min="24" max="24" width="9.28515625" customWidth="1"/>
    <col min="25" max="25" width="4.140625" customWidth="1"/>
    <col min="26" max="26" width="12" customWidth="1"/>
  </cols>
  <sheetData>
    <row r="1" spans="1:25" ht="12.75" customHeight="1">
      <c r="A1" s="351" t="s">
        <v>0</v>
      </c>
      <c r="B1" s="351"/>
      <c r="C1" s="351"/>
      <c r="D1" s="351"/>
      <c r="E1" s="351"/>
      <c r="F1" s="351"/>
      <c r="G1" s="351"/>
      <c r="H1" s="351"/>
      <c r="I1" s="351"/>
      <c r="J1" s="351"/>
      <c r="K1" s="351"/>
      <c r="L1" s="43"/>
      <c r="M1" s="13"/>
      <c r="N1" s="43" t="s">
        <v>333</v>
      </c>
      <c r="O1" s="13"/>
      <c r="P1" s="11">
        <f>+Hoja1!F3</f>
        <v>9</v>
      </c>
      <c r="Q1" s="13"/>
      <c r="R1" s="13"/>
      <c r="S1" s="13"/>
      <c r="T1" s="13"/>
      <c r="U1" s="13"/>
      <c r="V1" s="2"/>
      <c r="W1" s="2"/>
      <c r="X1" s="2"/>
      <c r="Y1" s="2"/>
    </row>
    <row r="2" spans="1:25" s="16" customFormat="1" ht="12.75" customHeight="1"/>
    <row r="3" spans="1:25" s="16" customFormat="1" ht="12.75" customHeight="1">
      <c r="A3" s="79" t="s">
        <v>31</v>
      </c>
      <c r="B3" s="76"/>
      <c r="C3" s="76"/>
      <c r="D3" s="76"/>
      <c r="E3" s="76"/>
      <c r="F3" s="76"/>
      <c r="G3" s="76"/>
      <c r="H3" s="76"/>
      <c r="I3" s="76"/>
      <c r="J3" s="76"/>
      <c r="K3" s="76"/>
      <c r="L3" s="76"/>
      <c r="M3" s="76"/>
      <c r="N3" s="76"/>
      <c r="O3" s="76"/>
      <c r="P3" s="80"/>
      <c r="R3" s="370" t="s">
        <v>312</v>
      </c>
    </row>
    <row r="4" spans="1:25" s="16" customFormat="1" ht="12.75" customHeight="1">
      <c r="R4" s="370"/>
    </row>
    <row r="5" spans="1:25" s="16" customFormat="1" ht="14.25" customHeight="1">
      <c r="B5" s="24" t="s">
        <v>40</v>
      </c>
      <c r="C5" s="13"/>
      <c r="D5" s="13"/>
      <c r="E5" s="13"/>
      <c r="F5" s="19"/>
      <c r="G5" s="19"/>
      <c r="H5" s="19"/>
      <c r="I5" s="19"/>
      <c r="J5" s="47">
        <v>2</v>
      </c>
      <c r="K5" s="13"/>
      <c r="L5" s="13"/>
      <c r="M5" s="13"/>
      <c r="N5" s="13"/>
      <c r="O5" s="13"/>
      <c r="P5" s="13"/>
      <c r="R5" s="370"/>
    </row>
    <row r="6" spans="1:25" s="16" customFormat="1" ht="14.25" customHeight="1">
      <c r="B6" s="24"/>
      <c r="C6" s="13"/>
      <c r="D6" s="13"/>
      <c r="E6" s="13"/>
      <c r="F6" s="19"/>
      <c r="G6" s="19"/>
      <c r="H6" s="19"/>
      <c r="I6" s="19"/>
      <c r="J6" s="11"/>
      <c r="K6" s="13"/>
      <c r="L6" s="13"/>
      <c r="M6" s="13"/>
      <c r="N6" s="13"/>
      <c r="O6" s="13"/>
      <c r="P6" s="13"/>
      <c r="R6" s="370"/>
    </row>
    <row r="7" spans="1:25" s="16" customFormat="1" ht="15" customHeight="1">
      <c r="B7" s="24" t="s">
        <v>79</v>
      </c>
      <c r="C7" s="13"/>
      <c r="D7" s="13"/>
      <c r="E7" s="13"/>
      <c r="F7" s="19"/>
      <c r="G7" s="19"/>
      <c r="H7" s="19"/>
      <c r="I7" s="19"/>
      <c r="J7" s="47">
        <v>0</v>
      </c>
      <c r="K7" s="13"/>
      <c r="L7" s="13"/>
      <c r="M7" s="13"/>
      <c r="N7" s="13"/>
      <c r="O7" s="13"/>
      <c r="P7" s="13"/>
      <c r="R7" s="370"/>
    </row>
    <row r="8" spans="1:25" s="16" customFormat="1" ht="15" customHeight="1">
      <c r="B8" s="24"/>
      <c r="C8" s="13"/>
      <c r="D8" s="13"/>
      <c r="E8" s="13"/>
      <c r="F8" s="19"/>
      <c r="G8" s="19"/>
      <c r="H8" s="19"/>
      <c r="I8" s="19"/>
      <c r="J8" s="26"/>
      <c r="K8" s="13"/>
      <c r="L8" s="13"/>
      <c r="M8" s="13"/>
      <c r="N8" s="13"/>
      <c r="O8" s="13"/>
      <c r="P8" s="13"/>
      <c r="R8" s="370"/>
    </row>
    <row r="9" spans="1:25" s="16" customFormat="1" ht="9.75" customHeight="1">
      <c r="A9" s="35"/>
      <c r="B9" s="28"/>
      <c r="C9" s="34"/>
      <c r="D9" s="34"/>
      <c r="E9" s="34"/>
      <c r="F9" s="36"/>
      <c r="G9" s="36"/>
      <c r="H9" s="36"/>
      <c r="I9" s="36"/>
      <c r="J9" s="34"/>
      <c r="R9" s="370"/>
    </row>
    <row r="10" spans="1:25" s="16" customFormat="1" ht="16.5" customHeight="1">
      <c r="A10" s="71" t="s">
        <v>136</v>
      </c>
      <c r="B10" s="81"/>
      <c r="C10" s="81"/>
      <c r="D10" s="81"/>
      <c r="E10" s="81"/>
      <c r="F10" s="81"/>
      <c r="G10" s="81"/>
      <c r="H10" s="81"/>
      <c r="I10" s="81"/>
      <c r="J10" s="81"/>
      <c r="K10" s="81"/>
      <c r="L10" s="81"/>
      <c r="M10" s="81"/>
      <c r="N10" s="81"/>
      <c r="O10" s="81"/>
      <c r="P10" s="82"/>
      <c r="R10" s="370"/>
      <c r="T10" s="343" t="s">
        <v>322</v>
      </c>
      <c r="U10" s="343"/>
      <c r="V10" s="343"/>
      <c r="W10" s="343"/>
      <c r="X10" s="343"/>
    </row>
    <row r="11" spans="1:25" s="16" customFormat="1" ht="3.75" customHeight="1">
      <c r="R11" s="370"/>
      <c r="T11" s="343"/>
      <c r="U11" s="343"/>
      <c r="V11" s="343"/>
      <c r="W11" s="343"/>
      <c r="X11" s="343"/>
    </row>
    <row r="12" spans="1:25" s="16" customFormat="1" ht="18" customHeight="1">
      <c r="F12" s="28"/>
      <c r="G12" s="28"/>
      <c r="H12" s="28"/>
      <c r="I12" s="28"/>
      <c r="J12" s="36" t="s">
        <v>143</v>
      </c>
      <c r="K12" s="36"/>
      <c r="L12" s="36"/>
      <c r="M12" s="36"/>
      <c r="N12" s="36"/>
      <c r="O12" s="36"/>
      <c r="P12" s="36"/>
      <c r="R12" s="370"/>
      <c r="T12" s="343"/>
      <c r="U12" s="343"/>
      <c r="V12" s="343"/>
      <c r="W12" s="343"/>
      <c r="X12" s="343"/>
    </row>
    <row r="13" spans="1:25" s="16" customFormat="1" ht="29.25" customHeight="1">
      <c r="F13" s="102" t="s">
        <v>144</v>
      </c>
      <c r="G13" s="42"/>
      <c r="H13" s="103">
        <v>2020</v>
      </c>
      <c r="I13" s="42"/>
      <c r="J13" s="103">
        <v>2021</v>
      </c>
      <c r="K13" s="42"/>
      <c r="L13" s="103">
        <v>2022</v>
      </c>
      <c r="M13" s="42"/>
      <c r="N13" s="103">
        <v>2023</v>
      </c>
      <c r="O13" s="42"/>
      <c r="P13" s="104" t="s">
        <v>146</v>
      </c>
      <c r="T13" s="343"/>
      <c r="U13" s="343"/>
      <c r="V13" s="343"/>
      <c r="W13" s="343"/>
      <c r="X13" s="343"/>
    </row>
    <row r="14" spans="1:25" s="16" customFormat="1" ht="9.75" customHeight="1">
      <c r="H14" s="21"/>
      <c r="J14" s="21"/>
      <c r="K14" s="21"/>
      <c r="L14" s="18"/>
      <c r="M14" s="18"/>
      <c r="N14" s="18"/>
      <c r="O14" s="18"/>
      <c r="P14" s="59"/>
      <c r="T14" s="343"/>
      <c r="U14" s="343"/>
      <c r="V14" s="343"/>
      <c r="W14" s="343"/>
      <c r="X14" s="343"/>
    </row>
    <row r="15" spans="1:25" s="16" customFormat="1" ht="18" customHeight="1">
      <c r="A15" s="147">
        <v>8.1</v>
      </c>
      <c r="B15" s="147" t="s">
        <v>216</v>
      </c>
      <c r="F15" s="93">
        <v>1</v>
      </c>
      <c r="G15" s="18"/>
      <c r="H15" s="93">
        <v>3</v>
      </c>
      <c r="I15" s="18"/>
      <c r="J15" s="93">
        <v>9</v>
      </c>
      <c r="K15" s="18"/>
      <c r="L15" s="93">
        <v>0</v>
      </c>
      <c r="M15" s="11"/>
      <c r="N15" s="93">
        <v>0</v>
      </c>
      <c r="O15" s="11"/>
      <c r="P15" s="95">
        <f>SUM(F15:N15)</f>
        <v>13</v>
      </c>
      <c r="T15" s="343"/>
      <c r="U15" s="343"/>
      <c r="V15" s="343"/>
      <c r="W15" s="343"/>
      <c r="X15" s="343"/>
    </row>
    <row r="16" spans="1:25" s="16" customFormat="1" ht="10.5" customHeight="1">
      <c r="A16" s="41"/>
      <c r="F16" s="21"/>
      <c r="G16" s="21"/>
      <c r="H16" s="21"/>
      <c r="I16" s="21"/>
      <c r="J16" s="21"/>
      <c r="K16" s="21"/>
      <c r="L16" s="18"/>
      <c r="M16" s="18"/>
      <c r="N16" s="18"/>
      <c r="O16" s="18"/>
      <c r="P16" s="59"/>
    </row>
    <row r="17" spans="1:25" s="16" customFormat="1" ht="29.25" customHeight="1" thickBot="1">
      <c r="A17" s="204">
        <v>8.1999999999999993</v>
      </c>
      <c r="B17" s="368" t="s">
        <v>241</v>
      </c>
      <c r="C17" s="369"/>
      <c r="D17" s="369"/>
      <c r="E17" s="369"/>
      <c r="F17" s="96">
        <f>SUM(F19,F24,F31)</f>
        <v>419</v>
      </c>
      <c r="G17" s="63"/>
      <c r="H17" s="96">
        <f>SUM(H19,H24,H31)</f>
        <v>127</v>
      </c>
      <c r="I17" s="63"/>
      <c r="J17" s="96">
        <f>SUM(J19,J24,J31)</f>
        <v>201</v>
      </c>
      <c r="K17" s="63"/>
      <c r="L17" s="96">
        <f>SUM(L19,L24,L31)</f>
        <v>644</v>
      </c>
      <c r="M17" s="9"/>
      <c r="N17" s="96">
        <f>SUM(N19,N24,N31)</f>
        <v>102</v>
      </c>
      <c r="O17" s="9"/>
      <c r="P17" s="96">
        <f>SUM(F17:N17)</f>
        <v>1493</v>
      </c>
      <c r="Q17" s="128" t="s">
        <v>318</v>
      </c>
      <c r="R17" s="188">
        <f>+T17+V17-X17</f>
        <v>1493</v>
      </c>
      <c r="S17" s="124" t="s">
        <v>315</v>
      </c>
      <c r="T17" s="137">
        <v>1404</v>
      </c>
      <c r="U17" s="124" t="s">
        <v>316</v>
      </c>
      <c r="V17" s="124">
        <f>+Hoja1!G35</f>
        <v>102</v>
      </c>
      <c r="W17" s="124" t="s">
        <v>317</v>
      </c>
      <c r="X17" s="124">
        <f>+P15</f>
        <v>13</v>
      </c>
    </row>
    <row r="18" spans="1:25" s="16" customFormat="1" ht="12" customHeight="1" thickTop="1">
      <c r="F18" s="18"/>
      <c r="G18" s="18"/>
      <c r="H18" s="18"/>
      <c r="I18" s="18"/>
      <c r="J18" s="18"/>
      <c r="K18" s="18"/>
      <c r="L18" s="18"/>
      <c r="M18" s="18"/>
      <c r="N18" s="18"/>
      <c r="O18" s="18"/>
      <c r="P18" s="97"/>
    </row>
    <row r="19" spans="1:25" s="16" customFormat="1" ht="17.25" customHeight="1" thickBot="1">
      <c r="B19" s="205" t="s">
        <v>247</v>
      </c>
      <c r="C19" s="16" t="s">
        <v>248</v>
      </c>
      <c r="F19" s="15">
        <f>SUM(F20:F22)</f>
        <v>307</v>
      </c>
      <c r="G19" s="11"/>
      <c r="H19" s="15">
        <f>SUM(H20:H22)</f>
        <v>98</v>
      </c>
      <c r="I19" s="11"/>
      <c r="J19" s="15">
        <f>SUM(J20:J22)</f>
        <v>166</v>
      </c>
      <c r="K19" s="11"/>
      <c r="L19" s="15">
        <f>SUM(L20:L22)</f>
        <v>574</v>
      </c>
      <c r="M19" s="11"/>
      <c r="N19" s="15">
        <f>SUM(N20:N22)</f>
        <v>102</v>
      </c>
      <c r="O19" s="11"/>
      <c r="P19" s="98">
        <f>SUM(P20:P22)</f>
        <v>1247</v>
      </c>
      <c r="S19" s="343" t="s">
        <v>323</v>
      </c>
      <c r="T19" s="343"/>
      <c r="U19" s="343"/>
      <c r="W19" s="364" t="s">
        <v>324</v>
      </c>
      <c r="X19" s="364"/>
      <c r="Y19" s="364"/>
    </row>
    <row r="20" spans="1:25" s="16" customFormat="1" ht="18" customHeight="1">
      <c r="B20" s="23" t="s">
        <v>249</v>
      </c>
      <c r="C20" s="16" t="s">
        <v>250</v>
      </c>
      <c r="F20" s="93">
        <v>306</v>
      </c>
      <c r="G20" s="18"/>
      <c r="H20" s="93">
        <v>98</v>
      </c>
      <c r="I20" s="18"/>
      <c r="J20" s="93">
        <v>166</v>
      </c>
      <c r="K20" s="18"/>
      <c r="L20" s="93">
        <v>485</v>
      </c>
      <c r="M20" s="18"/>
      <c r="N20" s="93">
        <v>91</v>
      </c>
      <c r="O20" s="18"/>
      <c r="P20" s="95">
        <f>SUM(F20:N20)</f>
        <v>1146</v>
      </c>
      <c r="S20" s="343"/>
      <c r="T20" s="343"/>
      <c r="U20" s="343"/>
      <c r="W20" s="364"/>
      <c r="X20" s="364"/>
      <c r="Y20" s="364"/>
    </row>
    <row r="21" spans="1:25" s="16" customFormat="1" ht="18" customHeight="1">
      <c r="B21" s="23" t="s">
        <v>254</v>
      </c>
      <c r="C21" s="16" t="s">
        <v>335</v>
      </c>
      <c r="F21" s="93">
        <v>1</v>
      </c>
      <c r="G21" s="18"/>
      <c r="H21" s="93">
        <v>0</v>
      </c>
      <c r="I21" s="18"/>
      <c r="J21" s="93">
        <v>0</v>
      </c>
      <c r="K21" s="18"/>
      <c r="L21" s="93">
        <v>7</v>
      </c>
      <c r="M21" s="18"/>
      <c r="N21" s="93">
        <v>2</v>
      </c>
      <c r="O21" s="18"/>
      <c r="P21" s="95">
        <f>SUM(F21:N21)</f>
        <v>10</v>
      </c>
      <c r="S21" s="343"/>
      <c r="T21" s="343"/>
      <c r="U21" s="343"/>
      <c r="W21" s="364"/>
      <c r="X21" s="364"/>
      <c r="Y21" s="364"/>
    </row>
    <row r="22" spans="1:25" s="16" customFormat="1" ht="18" customHeight="1">
      <c r="B22" s="23" t="s">
        <v>109</v>
      </c>
      <c r="C22" s="16" t="s">
        <v>334</v>
      </c>
      <c r="F22" s="93">
        <v>0</v>
      </c>
      <c r="G22" s="18"/>
      <c r="H22" s="93">
        <v>0</v>
      </c>
      <c r="I22" s="18"/>
      <c r="J22" s="93">
        <v>0</v>
      </c>
      <c r="K22" s="18"/>
      <c r="L22" s="93">
        <v>82</v>
      </c>
      <c r="M22" s="18"/>
      <c r="N22" s="93">
        <v>9</v>
      </c>
      <c r="O22" s="18"/>
      <c r="P22" s="95">
        <f>SUM(F22:N22)</f>
        <v>91</v>
      </c>
      <c r="Q22" s="128" t="s">
        <v>318</v>
      </c>
      <c r="R22" s="188">
        <f>+Hoja1!G48</f>
        <v>91</v>
      </c>
      <c r="S22" s="343"/>
      <c r="T22" s="343"/>
      <c r="U22" s="343"/>
      <c r="W22" s="364"/>
      <c r="X22" s="364"/>
      <c r="Y22" s="364"/>
    </row>
    <row r="23" spans="1:25" s="16" customFormat="1" ht="16.5" customHeight="1">
      <c r="B23" s="43"/>
      <c r="F23" s="37"/>
      <c r="G23" s="18"/>
      <c r="H23" s="37"/>
      <c r="I23" s="18"/>
      <c r="J23" s="37"/>
      <c r="K23" s="18"/>
      <c r="L23" s="37"/>
      <c r="M23" s="18"/>
      <c r="N23" s="37"/>
      <c r="O23" s="18"/>
      <c r="P23" s="99"/>
      <c r="S23" s="343"/>
      <c r="T23" s="343"/>
      <c r="U23" s="343"/>
      <c r="W23" s="364"/>
      <c r="X23" s="364"/>
      <c r="Y23" s="364"/>
    </row>
    <row r="24" spans="1:25" s="16" customFormat="1" ht="20.25" customHeight="1" thickBot="1">
      <c r="B24" s="205" t="s">
        <v>255</v>
      </c>
      <c r="C24" s="16" t="s">
        <v>256</v>
      </c>
      <c r="F24" s="15">
        <f>SUM(F25:F29)</f>
        <v>61</v>
      </c>
      <c r="G24" s="11"/>
      <c r="H24" s="15">
        <f>SUM(H25:H29)</f>
        <v>19</v>
      </c>
      <c r="I24" s="11"/>
      <c r="J24" s="15">
        <f>SUM(J25:J29)</f>
        <v>25</v>
      </c>
      <c r="K24" s="11"/>
      <c r="L24" s="15">
        <f>SUM(L25:L29)</f>
        <v>61</v>
      </c>
      <c r="M24" s="11"/>
      <c r="N24" s="15">
        <f>SUM(N25:N29)</f>
        <v>0</v>
      </c>
      <c r="O24" s="11"/>
      <c r="P24" s="98">
        <f>SUM(P25:P29)</f>
        <v>166</v>
      </c>
      <c r="U24" s="364" t="s">
        <v>327</v>
      </c>
      <c r="V24" s="364"/>
      <c r="W24" s="364"/>
    </row>
    <row r="25" spans="1:25" s="16" customFormat="1" ht="18" customHeight="1">
      <c r="B25" s="23" t="s">
        <v>257</v>
      </c>
      <c r="C25" s="16" t="s">
        <v>258</v>
      </c>
      <c r="F25" s="93">
        <v>25</v>
      </c>
      <c r="G25" s="18"/>
      <c r="H25" s="93">
        <v>5</v>
      </c>
      <c r="I25" s="18"/>
      <c r="J25" s="93">
        <v>4</v>
      </c>
      <c r="K25" s="18"/>
      <c r="L25" s="93">
        <v>31</v>
      </c>
      <c r="M25" s="18"/>
      <c r="N25" s="93">
        <v>0</v>
      </c>
      <c r="O25" s="18"/>
      <c r="P25" s="95">
        <f>SUM(F25:N25)</f>
        <v>65</v>
      </c>
      <c r="U25" s="364"/>
      <c r="V25" s="364"/>
      <c r="W25" s="364"/>
    </row>
    <row r="26" spans="1:25" s="16" customFormat="1" ht="18" customHeight="1">
      <c r="B26" s="23" t="s">
        <v>259</v>
      </c>
      <c r="C26" s="41" t="s">
        <v>260</v>
      </c>
      <c r="F26" s="93">
        <v>9</v>
      </c>
      <c r="G26" s="18"/>
      <c r="H26" s="93">
        <v>3</v>
      </c>
      <c r="I26" s="18"/>
      <c r="J26" s="93">
        <v>10</v>
      </c>
      <c r="K26" s="18"/>
      <c r="L26" s="93">
        <v>20</v>
      </c>
      <c r="M26" s="18"/>
      <c r="N26" s="93">
        <v>0</v>
      </c>
      <c r="O26" s="18"/>
      <c r="P26" s="95">
        <f>SUM(F26:N26)</f>
        <v>42</v>
      </c>
      <c r="U26" s="364"/>
      <c r="V26" s="364"/>
      <c r="W26" s="364"/>
    </row>
    <row r="27" spans="1:25" s="16" customFormat="1" ht="18" customHeight="1">
      <c r="B27" s="23" t="s">
        <v>261</v>
      </c>
      <c r="C27" s="16" t="s">
        <v>262</v>
      </c>
      <c r="F27" s="93">
        <v>2</v>
      </c>
      <c r="G27" s="18"/>
      <c r="H27" s="93">
        <v>0</v>
      </c>
      <c r="I27" s="18"/>
      <c r="J27" s="93">
        <v>0</v>
      </c>
      <c r="K27" s="18"/>
      <c r="L27" s="93">
        <v>1</v>
      </c>
      <c r="M27" s="18"/>
      <c r="N27" s="93">
        <v>0</v>
      </c>
      <c r="O27" s="18"/>
      <c r="P27" s="95">
        <f>SUM(F27:N27)</f>
        <v>3</v>
      </c>
    </row>
    <row r="28" spans="1:25" s="16" customFormat="1" ht="18" customHeight="1">
      <c r="B28" s="23" t="s">
        <v>263</v>
      </c>
      <c r="C28" s="16" t="s">
        <v>264</v>
      </c>
      <c r="F28" s="93">
        <v>22</v>
      </c>
      <c r="G28" s="18"/>
      <c r="H28" s="93">
        <v>10</v>
      </c>
      <c r="I28" s="18"/>
      <c r="J28" s="93">
        <v>10</v>
      </c>
      <c r="K28" s="18"/>
      <c r="L28" s="93">
        <v>9</v>
      </c>
      <c r="M28" s="18"/>
      <c r="N28" s="93">
        <v>0</v>
      </c>
      <c r="O28" s="18"/>
      <c r="P28" s="95">
        <f>SUM(F28:N28)</f>
        <v>51</v>
      </c>
    </row>
    <row r="29" spans="1:25" s="16" customFormat="1" ht="18" customHeight="1">
      <c r="B29" s="23" t="s">
        <v>265</v>
      </c>
      <c r="C29" s="16" t="s">
        <v>266</v>
      </c>
      <c r="F29" s="93">
        <v>3</v>
      </c>
      <c r="G29" s="18"/>
      <c r="H29" s="93">
        <v>1</v>
      </c>
      <c r="I29" s="18"/>
      <c r="J29" s="93">
        <v>1</v>
      </c>
      <c r="K29" s="18"/>
      <c r="L29" s="93">
        <v>0</v>
      </c>
      <c r="M29" s="18"/>
      <c r="N29" s="93">
        <v>0</v>
      </c>
      <c r="O29" s="18"/>
      <c r="P29" s="95">
        <f>SUM(F29:N29)</f>
        <v>5</v>
      </c>
    </row>
    <row r="30" spans="1:25" s="16" customFormat="1" ht="10.5" customHeight="1">
      <c r="B30" s="23"/>
      <c r="F30" s="38"/>
      <c r="G30" s="18"/>
      <c r="H30" s="38"/>
      <c r="I30" s="18"/>
      <c r="J30" s="38"/>
      <c r="K30" s="18"/>
      <c r="L30" s="38"/>
      <c r="M30" s="18"/>
      <c r="N30" s="38"/>
      <c r="O30" s="18"/>
      <c r="P30" s="100"/>
    </row>
    <row r="31" spans="1:25" s="16" customFormat="1" ht="17.25" customHeight="1" thickBot="1">
      <c r="B31" s="205" t="s">
        <v>267</v>
      </c>
      <c r="C31" s="16" t="s">
        <v>268</v>
      </c>
      <c r="F31" s="15">
        <f>SUM(F33:F34)</f>
        <v>51</v>
      </c>
      <c r="G31" s="11"/>
      <c r="H31" s="15">
        <f>SUM(H33:H34)</f>
        <v>10</v>
      </c>
      <c r="I31" s="11"/>
      <c r="J31" s="15">
        <f>SUM(J33:J34)</f>
        <v>10</v>
      </c>
      <c r="K31" s="11"/>
      <c r="L31" s="15">
        <f>SUM(L33:L34)</f>
        <v>9</v>
      </c>
      <c r="M31" s="11"/>
      <c r="N31" s="15">
        <f>SUM(N33:N34)</f>
        <v>0</v>
      </c>
      <c r="O31" s="11"/>
      <c r="P31" s="98">
        <f>SUM(P33:P34)</f>
        <v>80</v>
      </c>
    </row>
    <row r="32" spans="1:25" s="16" customFormat="1" ht="16.5" customHeight="1">
      <c r="B32" s="23"/>
      <c r="C32" s="16" t="s">
        <v>269</v>
      </c>
      <c r="F32" s="11"/>
      <c r="G32" s="11"/>
      <c r="H32" s="11"/>
      <c r="I32" s="11"/>
      <c r="J32" s="11"/>
      <c r="K32" s="11"/>
      <c r="L32" s="11"/>
      <c r="M32" s="11"/>
      <c r="N32" s="11"/>
      <c r="O32" s="11"/>
      <c r="P32" s="59"/>
    </row>
    <row r="33" spans="1:16" s="16" customFormat="1" ht="18" customHeight="1">
      <c r="B33" s="23" t="s">
        <v>270</v>
      </c>
      <c r="C33" s="16" t="s">
        <v>271</v>
      </c>
      <c r="F33" s="93">
        <v>44</v>
      </c>
      <c r="G33" s="18"/>
      <c r="H33" s="93">
        <v>10</v>
      </c>
      <c r="I33" s="18"/>
      <c r="J33" s="93">
        <v>10</v>
      </c>
      <c r="K33" s="18"/>
      <c r="L33" s="93">
        <v>9</v>
      </c>
      <c r="M33" s="18"/>
      <c r="N33" s="93">
        <v>0</v>
      </c>
      <c r="O33" s="18"/>
      <c r="P33" s="95">
        <f>SUM(F33:N33)</f>
        <v>73</v>
      </c>
    </row>
    <row r="34" spans="1:16" s="16" customFormat="1" ht="18" customHeight="1">
      <c r="B34" s="23" t="s">
        <v>272</v>
      </c>
      <c r="C34" s="16" t="s">
        <v>273</v>
      </c>
      <c r="F34" s="93">
        <v>7</v>
      </c>
      <c r="G34" s="18"/>
      <c r="H34" s="93">
        <v>0</v>
      </c>
      <c r="I34" s="18"/>
      <c r="J34" s="93">
        <v>0</v>
      </c>
      <c r="K34" s="18"/>
      <c r="L34" s="93">
        <v>0</v>
      </c>
      <c r="M34" s="18"/>
      <c r="N34" s="93">
        <v>0</v>
      </c>
      <c r="O34" s="18"/>
      <c r="P34" s="95">
        <f>SUM(F34:N34)</f>
        <v>7</v>
      </c>
    </row>
    <row r="35" spans="1:16" s="16" customFormat="1" ht="6" customHeight="1">
      <c r="B35" s="23"/>
      <c r="F35" s="18"/>
      <c r="G35" s="18"/>
      <c r="H35" s="18"/>
      <c r="I35" s="18"/>
      <c r="J35" s="18"/>
      <c r="K35" s="18"/>
      <c r="L35" s="18"/>
      <c r="M35" s="18"/>
      <c r="N35" s="18"/>
      <c r="O35" s="18"/>
      <c r="P35" s="97"/>
    </row>
    <row r="36" spans="1:16" s="16" customFormat="1" ht="6" customHeight="1">
      <c r="B36" s="23"/>
      <c r="F36" s="18"/>
      <c r="G36" s="18"/>
      <c r="H36" s="18"/>
      <c r="I36" s="18"/>
      <c r="J36" s="18"/>
      <c r="K36" s="18"/>
      <c r="L36" s="18"/>
      <c r="M36" s="18"/>
      <c r="N36" s="18"/>
      <c r="O36" s="18"/>
      <c r="P36" s="97"/>
    </row>
    <row r="37" spans="1:16" s="16" customFormat="1" ht="11.25" customHeight="1">
      <c r="B37" s="23"/>
      <c r="F37" s="18"/>
      <c r="G37" s="18"/>
      <c r="H37" s="18"/>
      <c r="I37" s="18"/>
      <c r="J37" s="18"/>
      <c r="K37" s="18"/>
      <c r="L37" s="18"/>
      <c r="M37" s="18"/>
      <c r="N37" s="18"/>
      <c r="O37" s="18"/>
      <c r="P37" s="97"/>
    </row>
    <row r="38" spans="1:16" s="16" customFormat="1" ht="18.75" customHeight="1" thickBot="1">
      <c r="A38" s="147">
        <v>8.3000000000000007</v>
      </c>
      <c r="B38" s="147" t="s">
        <v>274</v>
      </c>
      <c r="F38" s="94">
        <v>33</v>
      </c>
      <c r="G38" s="18"/>
      <c r="H38" s="94">
        <v>0</v>
      </c>
      <c r="I38" s="18"/>
      <c r="J38" s="94">
        <v>0</v>
      </c>
      <c r="K38" s="18"/>
      <c r="L38" s="94">
        <v>0</v>
      </c>
      <c r="M38" s="18"/>
      <c r="N38" s="94">
        <v>0</v>
      </c>
      <c r="O38" s="18"/>
      <c r="P38" s="98">
        <f>SUM(F38:N38)</f>
        <v>33</v>
      </c>
    </row>
    <row r="39" spans="1:16" s="16" customFormat="1" ht="16.5" customHeight="1">
      <c r="F39" s="18"/>
      <c r="G39" s="18"/>
      <c r="H39" s="18"/>
      <c r="I39" s="18"/>
      <c r="J39" s="18"/>
      <c r="K39" s="18"/>
      <c r="L39" s="18"/>
      <c r="M39" s="18"/>
      <c r="N39" s="18"/>
      <c r="O39" s="18"/>
      <c r="P39" s="18"/>
    </row>
    <row r="40" spans="1:16" s="16" customFormat="1" ht="16.5" customHeight="1"/>
    <row r="41" spans="1:16" s="16" customFormat="1" ht="21.75" customHeight="1"/>
    <row r="42" spans="1:16" s="16" customFormat="1" ht="16.5" customHeight="1">
      <c r="A42" s="365" t="s">
        <v>275</v>
      </c>
      <c r="B42" s="366"/>
      <c r="C42" s="366"/>
      <c r="D42" s="366"/>
      <c r="E42" s="366"/>
      <c r="F42" s="366"/>
      <c r="G42" s="366"/>
      <c r="H42" s="366"/>
      <c r="I42" s="366"/>
      <c r="J42" s="366"/>
      <c r="K42" s="366"/>
      <c r="L42" s="366"/>
      <c r="M42" s="366"/>
      <c r="N42" s="366"/>
      <c r="O42" s="366"/>
      <c r="P42" s="367"/>
    </row>
    <row r="43" spans="1:16" s="16" customFormat="1" ht="6" customHeight="1"/>
    <row r="44" spans="1:16" s="16" customFormat="1" ht="11.25" customHeight="1"/>
    <row r="45" spans="1:16" s="16" customFormat="1" ht="16.5" customHeight="1">
      <c r="A45" s="79" t="s">
        <v>276</v>
      </c>
      <c r="B45" s="75"/>
      <c r="C45" s="75"/>
      <c r="D45" s="75"/>
      <c r="E45" s="75"/>
      <c r="F45" s="75"/>
      <c r="G45" s="75"/>
      <c r="H45" s="75"/>
      <c r="I45" s="75"/>
      <c r="J45" s="75"/>
      <c r="K45" s="75"/>
      <c r="L45" s="75"/>
      <c r="M45" s="75"/>
      <c r="N45" s="75"/>
      <c r="O45" s="75"/>
      <c r="P45" s="101"/>
    </row>
    <row r="46" spans="1:16" s="16" customFormat="1" ht="6.75" customHeight="1"/>
    <row r="47" spans="1:16" s="16" customFormat="1" ht="15" customHeight="1">
      <c r="A47" s="16">
        <v>9.1</v>
      </c>
      <c r="B47" s="16" t="s">
        <v>277</v>
      </c>
    </row>
    <row r="48" spans="1:16" s="16" customFormat="1" ht="8.25" customHeight="1">
      <c r="J48" s="18"/>
    </row>
    <row r="49" spans="1:26" s="16" customFormat="1" ht="15" customHeight="1">
      <c r="B49" s="16" t="s">
        <v>278</v>
      </c>
      <c r="C49" s="16" t="s">
        <v>36</v>
      </c>
      <c r="F49" s="47">
        <v>1</v>
      </c>
      <c r="J49" s="18"/>
    </row>
    <row r="50" spans="1:26" s="16" customFormat="1" ht="5.25" customHeight="1">
      <c r="J50" s="18"/>
    </row>
    <row r="51" spans="1:26" ht="15" customHeight="1">
      <c r="A51" s="1"/>
      <c r="B51" s="16" t="s">
        <v>279</v>
      </c>
      <c r="C51" s="16" t="s">
        <v>280</v>
      </c>
      <c r="D51" s="1"/>
      <c r="E51" s="1"/>
      <c r="F51" s="47">
        <v>0</v>
      </c>
      <c r="G51" s="1"/>
      <c r="H51" s="1"/>
      <c r="I51" s="1"/>
      <c r="J51" s="4"/>
      <c r="K51" s="1"/>
      <c r="L51" s="1"/>
      <c r="M51" s="1"/>
      <c r="N51" s="1"/>
      <c r="O51" s="1"/>
      <c r="P51" s="1"/>
      <c r="Q51" s="2"/>
      <c r="R51" s="2"/>
      <c r="S51" s="2"/>
      <c r="T51" s="2"/>
      <c r="U51" s="2"/>
      <c r="V51" s="2"/>
      <c r="W51" s="2"/>
      <c r="X51" s="2"/>
      <c r="Y51" s="2"/>
      <c r="Z51" s="2"/>
    </row>
    <row r="52" spans="1:26" ht="5.25" customHeight="1">
      <c r="A52" s="1"/>
      <c r="B52" s="1"/>
      <c r="C52" s="1"/>
      <c r="D52" s="1"/>
      <c r="E52" s="1"/>
      <c r="F52" s="4"/>
      <c r="G52" s="1"/>
      <c r="H52" s="1"/>
      <c r="I52" s="1"/>
      <c r="J52" s="4"/>
      <c r="K52" s="1"/>
      <c r="L52" s="1"/>
      <c r="M52" s="1"/>
      <c r="N52" s="1"/>
      <c r="O52" s="1"/>
      <c r="P52" s="1"/>
      <c r="Q52" s="2"/>
      <c r="R52" s="2"/>
      <c r="S52" s="2"/>
      <c r="T52" s="2"/>
      <c r="U52" s="2"/>
      <c r="V52" s="2"/>
      <c r="W52" s="2"/>
      <c r="X52" s="2"/>
      <c r="Y52" s="2"/>
      <c r="Z52" s="2"/>
    </row>
    <row r="53" spans="1:26" ht="17.25" customHeight="1">
      <c r="A53" s="1"/>
      <c r="B53" s="16" t="s">
        <v>281</v>
      </c>
      <c r="C53" s="16" t="s">
        <v>282</v>
      </c>
      <c r="D53" s="1"/>
      <c r="E53" s="1"/>
      <c r="F53" s="47">
        <v>0</v>
      </c>
      <c r="G53" s="1"/>
      <c r="H53" s="1"/>
      <c r="I53" s="1"/>
      <c r="J53" s="1"/>
      <c r="K53" s="1"/>
      <c r="L53" s="1"/>
      <c r="M53" s="1"/>
      <c r="N53" s="1"/>
      <c r="O53" s="1"/>
      <c r="P53" s="1"/>
      <c r="Q53" s="2"/>
      <c r="R53" s="2"/>
      <c r="S53" s="2"/>
      <c r="T53" s="2"/>
      <c r="U53" s="2"/>
      <c r="V53" s="2"/>
      <c r="W53" s="2"/>
      <c r="X53" s="2"/>
      <c r="Y53" s="2"/>
      <c r="Z53" s="2"/>
    </row>
    <row r="54" spans="1:26" ht="15" customHeight="1">
      <c r="A54" s="1"/>
      <c r="B54" s="1"/>
      <c r="C54" s="141" t="s">
        <v>283</v>
      </c>
      <c r="D54" s="142"/>
      <c r="E54" s="3"/>
      <c r="F54" s="1"/>
      <c r="G54" s="1"/>
      <c r="H54" s="1"/>
      <c r="I54" s="1"/>
      <c r="J54" s="1"/>
      <c r="K54" s="1"/>
      <c r="L54" s="1"/>
      <c r="M54" s="1"/>
      <c r="N54" s="1"/>
      <c r="O54" s="1"/>
      <c r="P54" s="1"/>
      <c r="Q54" s="2"/>
      <c r="R54" s="2"/>
      <c r="S54" s="2"/>
      <c r="T54" s="2"/>
      <c r="U54" s="2"/>
      <c r="V54" s="2"/>
      <c r="W54" s="2"/>
      <c r="X54" s="2"/>
      <c r="Y54" s="2"/>
      <c r="Z54" s="2"/>
    </row>
    <row r="55" spans="1:26" ht="15" customHeight="1">
      <c r="A55" s="1"/>
      <c r="B55" s="1"/>
      <c r="C55" s="142"/>
      <c r="D55" s="142"/>
      <c r="E55" s="3"/>
      <c r="F55" s="1"/>
      <c r="G55" s="1"/>
      <c r="H55" s="1"/>
      <c r="I55" s="1"/>
      <c r="K55" s="1"/>
      <c r="M55" s="1"/>
      <c r="N55" s="1"/>
      <c r="O55" s="1"/>
      <c r="P55" s="1"/>
      <c r="Q55" s="2"/>
      <c r="R55" s="2"/>
      <c r="S55" s="2"/>
      <c r="T55" s="2"/>
      <c r="U55" s="2"/>
      <c r="V55" s="2"/>
      <c r="W55" s="2"/>
      <c r="X55" s="2"/>
      <c r="Y55" s="2"/>
      <c r="Z55" s="2"/>
    </row>
    <row r="56" spans="1:26" ht="15" customHeight="1">
      <c r="A56" s="1"/>
      <c r="B56" s="1"/>
      <c r="C56" s="142"/>
      <c r="D56" s="142"/>
      <c r="E56" s="3"/>
      <c r="F56" s="1"/>
      <c r="G56" s="1"/>
      <c r="H56" s="1"/>
      <c r="I56" s="1"/>
      <c r="J56" s="1"/>
      <c r="K56" s="1"/>
      <c r="L56" s="1"/>
      <c r="M56" s="1"/>
      <c r="N56" s="1"/>
      <c r="O56" s="1"/>
      <c r="P56" s="1"/>
      <c r="Q56" s="2"/>
      <c r="R56" s="2"/>
      <c r="S56" s="2"/>
      <c r="T56" s="2"/>
      <c r="U56" s="2"/>
      <c r="V56" s="2"/>
      <c r="W56" s="2"/>
      <c r="X56" s="2"/>
      <c r="Y56" s="2"/>
      <c r="Z56" s="2"/>
    </row>
    <row r="57" spans="1:26" ht="16.5" customHeight="1">
      <c r="A57" s="41"/>
      <c r="B57" s="41"/>
      <c r="C57" s="41"/>
      <c r="D57" s="41"/>
      <c r="E57" s="17" t="str">
        <f>+Hoja1!F5</f>
        <v>Enero</v>
      </c>
      <c r="F57" s="40">
        <f>+Hoja1!E59</f>
        <v>2023</v>
      </c>
      <c r="G57" s="41"/>
      <c r="H57" s="41"/>
      <c r="I57" s="41"/>
      <c r="J57" s="41"/>
      <c r="K57" s="41"/>
      <c r="L57" s="352" t="s">
        <v>369</v>
      </c>
      <c r="M57" s="352"/>
      <c r="N57" s="352"/>
      <c r="O57" s="352"/>
      <c r="P57" s="352"/>
      <c r="Q57" s="2"/>
      <c r="R57" s="2"/>
      <c r="S57" s="2"/>
      <c r="T57" s="2"/>
      <c r="U57" s="2"/>
      <c r="V57" s="2"/>
      <c r="W57" s="2"/>
      <c r="X57" s="2"/>
      <c r="Y57" s="2"/>
      <c r="Z57" s="2"/>
    </row>
    <row r="58" spans="1:26" ht="16.5" customHeight="1">
      <c r="A58" s="1"/>
      <c r="B58" s="1"/>
      <c r="C58" s="1"/>
      <c r="D58" s="1"/>
      <c r="E58" s="1"/>
      <c r="F58" s="1"/>
      <c r="G58" s="1"/>
      <c r="H58" s="1"/>
      <c r="I58" s="1"/>
      <c r="J58" s="1"/>
      <c r="K58" s="1"/>
      <c r="L58" s="2"/>
      <c r="M58" s="3"/>
      <c r="N58" s="3"/>
      <c r="O58" s="3"/>
      <c r="P58" s="1"/>
      <c r="Q58" s="2"/>
      <c r="R58" s="2"/>
      <c r="S58" s="2"/>
      <c r="T58" s="2"/>
      <c r="U58" s="2"/>
      <c r="V58" s="2"/>
      <c r="W58" s="2"/>
      <c r="X58" s="2"/>
      <c r="Y58" s="2"/>
      <c r="Z58" s="2"/>
    </row>
    <row r="59" spans="1:26" ht="11.25" customHeight="1">
      <c r="A59" s="1"/>
      <c r="B59" s="1"/>
      <c r="C59" s="1"/>
      <c r="D59" s="1"/>
      <c r="E59" s="1"/>
      <c r="F59" s="1"/>
      <c r="G59" s="1"/>
      <c r="H59" s="1"/>
      <c r="I59" s="1"/>
      <c r="J59" s="1"/>
      <c r="K59" s="1"/>
      <c r="L59" s="1"/>
      <c r="M59" s="1"/>
      <c r="N59" s="1"/>
      <c r="O59" s="1"/>
      <c r="P59" s="1"/>
      <c r="Q59" s="2"/>
      <c r="R59" s="2"/>
      <c r="S59" s="2"/>
      <c r="T59" s="2"/>
      <c r="U59" s="2"/>
      <c r="V59" s="2"/>
      <c r="W59" s="2"/>
      <c r="X59" s="2"/>
      <c r="Y59" s="2"/>
      <c r="Z59" s="2"/>
    </row>
    <row r="60" spans="1:26" ht="15" hidden="1" customHeight="1">
      <c r="A60" s="1"/>
      <c r="B60" s="1"/>
      <c r="C60" s="1"/>
      <c r="D60" s="1"/>
      <c r="E60" s="1"/>
      <c r="F60" s="1"/>
      <c r="G60" s="1"/>
      <c r="H60" s="1"/>
      <c r="I60" s="1"/>
      <c r="J60" s="1"/>
      <c r="K60" s="1"/>
      <c r="L60" s="1"/>
      <c r="M60" s="1"/>
      <c r="N60" s="1"/>
      <c r="O60" s="1"/>
      <c r="P60" s="1"/>
      <c r="Q60" s="2"/>
      <c r="R60" s="2"/>
      <c r="S60" s="2"/>
      <c r="T60" s="2"/>
      <c r="U60" s="2"/>
      <c r="V60" s="2"/>
      <c r="W60" s="2"/>
      <c r="X60" s="2"/>
      <c r="Y60" s="2"/>
      <c r="Z60" s="2"/>
    </row>
    <row r="61" spans="1:26" ht="16.5" customHeight="1">
      <c r="A61" s="3"/>
      <c r="B61" s="1"/>
      <c r="C61" s="1"/>
      <c r="D61" s="1"/>
      <c r="E61" s="1"/>
      <c r="F61" s="1"/>
      <c r="G61" s="1"/>
      <c r="H61" s="1"/>
      <c r="I61" s="1"/>
      <c r="J61" s="1"/>
      <c r="K61" s="1"/>
      <c r="L61" s="1"/>
      <c r="M61" s="1"/>
      <c r="N61" s="1"/>
      <c r="O61" s="1"/>
      <c r="P61" s="1"/>
      <c r="Q61" s="2"/>
      <c r="R61" s="2"/>
      <c r="S61" s="2"/>
      <c r="T61" s="2"/>
      <c r="U61" s="2"/>
      <c r="V61" s="2"/>
      <c r="W61" s="2"/>
      <c r="X61" s="2"/>
      <c r="Y61" s="2"/>
      <c r="Z61" s="2"/>
    </row>
    <row r="62" spans="1:26" ht="15" customHeight="1">
      <c r="A62" s="1"/>
      <c r="B62" s="1"/>
      <c r="C62" s="1"/>
      <c r="D62" s="1"/>
      <c r="E62" s="1"/>
      <c r="F62" s="1"/>
      <c r="G62" s="1"/>
      <c r="H62" s="1"/>
      <c r="I62" s="1"/>
      <c r="J62" s="1"/>
      <c r="K62" s="1"/>
      <c r="L62" s="1"/>
      <c r="M62" s="1"/>
      <c r="N62" s="1"/>
      <c r="O62" s="1"/>
      <c r="P62" s="1"/>
      <c r="Q62" s="2"/>
      <c r="R62" s="2"/>
      <c r="S62" s="2"/>
      <c r="T62" s="2"/>
      <c r="U62" s="2"/>
      <c r="V62" s="2"/>
      <c r="W62" s="2"/>
      <c r="X62" s="2"/>
      <c r="Y62" s="2"/>
      <c r="Z62" s="2"/>
    </row>
    <row r="63" spans="1:26" ht="16.5" customHeight="1">
      <c r="A63" s="1"/>
      <c r="B63" s="1"/>
      <c r="C63" s="1"/>
      <c r="D63" s="1"/>
      <c r="E63" s="1"/>
      <c r="F63" s="1"/>
      <c r="G63" s="1"/>
      <c r="H63" s="1"/>
      <c r="I63" s="1"/>
      <c r="J63" s="1"/>
      <c r="K63" s="1"/>
      <c r="L63" s="3"/>
      <c r="M63" s="3"/>
      <c r="N63" s="3"/>
      <c r="O63" s="3"/>
      <c r="P63" s="1"/>
      <c r="Q63" s="2"/>
      <c r="R63" s="2"/>
      <c r="S63" s="2"/>
      <c r="T63" s="2"/>
      <c r="U63" s="2"/>
      <c r="V63" s="2"/>
      <c r="W63" s="2"/>
      <c r="X63" s="2"/>
      <c r="Y63" s="2"/>
      <c r="Z63" s="2"/>
    </row>
    <row r="64" spans="1:26" ht="15" customHeight="1">
      <c r="A64" s="1"/>
      <c r="B64" s="1"/>
      <c r="C64" s="1"/>
      <c r="D64" s="1"/>
      <c r="E64" s="1"/>
      <c r="F64" s="1"/>
      <c r="G64" s="1"/>
      <c r="H64" s="1"/>
      <c r="I64" s="1"/>
      <c r="J64" s="1"/>
      <c r="K64" s="1"/>
      <c r="L64" s="1"/>
      <c r="M64" s="1"/>
      <c r="N64" s="1"/>
      <c r="O64" s="1"/>
      <c r="P64" s="1"/>
      <c r="Q64" s="2"/>
      <c r="R64" s="2"/>
      <c r="S64" s="2"/>
      <c r="T64" s="2"/>
      <c r="U64" s="2"/>
      <c r="V64" s="2"/>
      <c r="W64" s="2"/>
      <c r="X64" s="2"/>
      <c r="Y64" s="2"/>
      <c r="Z64" s="2"/>
    </row>
  </sheetData>
  <sheetProtection password="CC62" sheet="1" objects="1" scenarios="1" selectLockedCells="1"/>
  <mergeCells count="9">
    <mergeCell ref="L57:P57"/>
    <mergeCell ref="A42:P42"/>
    <mergeCell ref="B17:E17"/>
    <mergeCell ref="R3:R12"/>
    <mergeCell ref="U24:W26"/>
    <mergeCell ref="T10:X15"/>
    <mergeCell ref="S19:U23"/>
    <mergeCell ref="W19:Y23"/>
    <mergeCell ref="A1:K1"/>
  </mergeCells>
  <conditionalFormatting sqref="R17">
    <cfRule type="cellIs" dxfId="6" priority="2" stopIfTrue="1" operator="notEqual">
      <formula>$P$17</formula>
    </cfRule>
  </conditionalFormatting>
  <conditionalFormatting sqref="R22">
    <cfRule type="cellIs" dxfId="5" priority="1" stopIfTrue="1" operator="notEqual">
      <formula>$P$17</formula>
    </cfRule>
  </conditionalFormatting>
  <pageMargins left="0.70866141732283472" right="0.70866141732283472" top="0.74803149606299213" bottom="0.74803149606299213" header="0.31496062992125984" footer="0.31496062992125984"/>
  <pageSetup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45"/>
  <sheetViews>
    <sheetView topLeftCell="A15" zoomScaleNormal="100" workbookViewId="0">
      <selection activeCell="A5" sqref="F5"/>
    </sheetView>
  </sheetViews>
  <sheetFormatPr baseColWidth="10" defaultRowHeight="12.75"/>
  <cols>
    <col min="1" max="1" width="3.42578125" customWidth="1"/>
    <col min="2" max="2" width="56.140625" customWidth="1"/>
    <col min="4" max="4" width="37.42578125" customWidth="1"/>
    <col min="6" max="6" width="6.7109375" customWidth="1"/>
  </cols>
  <sheetData>
    <row r="1" spans="1:23" ht="12.75" customHeight="1">
      <c r="A1" s="344" t="s">
        <v>0</v>
      </c>
      <c r="B1" s="344"/>
      <c r="C1" s="344"/>
      <c r="D1" s="215" t="s">
        <v>333</v>
      </c>
      <c r="E1" s="42">
        <f>+Hoja1!F3</f>
        <v>9</v>
      </c>
      <c r="G1" s="13"/>
      <c r="H1" s="13"/>
      <c r="I1" s="13"/>
      <c r="J1" s="13"/>
      <c r="K1" s="13"/>
      <c r="O1" s="13"/>
      <c r="P1" s="13"/>
      <c r="Q1" s="13"/>
      <c r="R1" s="13"/>
      <c r="S1" s="13"/>
      <c r="T1" s="2"/>
      <c r="U1" s="2"/>
      <c r="V1" s="2"/>
      <c r="W1" s="2"/>
    </row>
    <row r="2" spans="1:23">
      <c r="A2" s="147"/>
      <c r="B2" s="147"/>
      <c r="C2" s="147"/>
      <c r="D2" s="147"/>
      <c r="E2" s="147"/>
      <c r="F2" s="147"/>
    </row>
    <row r="3" spans="1:23" s="148" customFormat="1" ht="15">
      <c r="B3" s="40" t="str">
        <f>CONCATENATE(Hoja1!D3,"  ",Hoja1!F3)</f>
        <v>TRIBUNAL UNITARIO AGRARIO DISTRITO:  9</v>
      </c>
      <c r="C3" s="371"/>
      <c r="D3" s="371"/>
      <c r="E3" s="147"/>
      <c r="F3" s="147"/>
      <c r="G3"/>
      <c r="H3"/>
      <c r="I3"/>
      <c r="J3"/>
      <c r="K3"/>
      <c r="L3"/>
    </row>
    <row r="4" spans="1:23" s="148" customFormat="1" ht="3.75" customHeight="1">
      <c r="B4" s="40"/>
      <c r="C4" s="206"/>
      <c r="D4" s="206"/>
      <c r="E4" s="147"/>
      <c r="F4" s="147"/>
      <c r="G4"/>
      <c r="H4"/>
      <c r="I4"/>
      <c r="J4"/>
      <c r="K4"/>
      <c r="L4"/>
    </row>
    <row r="5" spans="1:23" s="148" customFormat="1" ht="15">
      <c r="B5" s="13" t="str">
        <f>CONCATENATE(Hoja1!D4," ",Hoja1!E4)</f>
        <v>CON SEDE EN: Toluca, Estado de México</v>
      </c>
      <c r="C5" s="147"/>
      <c r="D5" s="41"/>
      <c r="E5" s="147"/>
      <c r="F5" s="147"/>
      <c r="G5"/>
      <c r="H5"/>
      <c r="I5"/>
      <c r="J5"/>
      <c r="K5"/>
      <c r="L5"/>
    </row>
    <row r="6" spans="1:23" s="148" customFormat="1" ht="15">
      <c r="B6" s="13"/>
      <c r="C6" s="147"/>
      <c r="D6" s="41"/>
      <c r="E6" s="147"/>
      <c r="F6" s="147"/>
      <c r="G6"/>
      <c r="H6"/>
      <c r="I6"/>
      <c r="J6"/>
      <c r="K6"/>
      <c r="L6"/>
    </row>
    <row r="7" spans="1:23" s="148" customFormat="1" ht="15.75">
      <c r="B7" s="351" t="s">
        <v>452</v>
      </c>
      <c r="C7" s="351"/>
      <c r="D7" s="374" t="str">
        <f>CONCATENATE(Hoja1!F5," ",Hoja1!E59)</f>
        <v>Enero 2023</v>
      </c>
      <c r="E7" s="374"/>
      <c r="F7" s="147"/>
      <c r="G7"/>
      <c r="H7"/>
      <c r="I7"/>
      <c r="J7"/>
      <c r="K7"/>
      <c r="L7"/>
    </row>
    <row r="8" spans="1:23" ht="15.75" thickBot="1">
      <c r="B8" s="207"/>
      <c r="C8" s="207"/>
      <c r="D8" s="207"/>
      <c r="E8" s="207"/>
    </row>
    <row r="9" spans="1:23" ht="21" customHeight="1">
      <c r="B9" s="219" t="s">
        <v>425</v>
      </c>
      <c r="C9" s="220" t="s">
        <v>426</v>
      </c>
      <c r="D9" s="220" t="s">
        <v>427</v>
      </c>
      <c r="E9" s="221" t="s">
        <v>426</v>
      </c>
    </row>
    <row r="10" spans="1:23" ht="33.75" customHeight="1">
      <c r="B10" s="213" t="s">
        <v>428</v>
      </c>
      <c r="C10" s="299"/>
      <c r="D10" s="208" t="s">
        <v>429</v>
      </c>
      <c r="E10" s="298">
        <f>+Hoja8!F25</f>
        <v>25</v>
      </c>
      <c r="H10" s="378" t="s">
        <v>466</v>
      </c>
      <c r="I10" s="378"/>
      <c r="J10" s="378"/>
    </row>
    <row r="11" spans="1:23" ht="33.75" customHeight="1">
      <c r="B11" s="213" t="s">
        <v>430</v>
      </c>
      <c r="C11" s="223"/>
      <c r="D11" s="208" t="s">
        <v>431</v>
      </c>
      <c r="E11" s="298">
        <f>+Hoja8!F26</f>
        <v>9</v>
      </c>
      <c r="H11" s="378"/>
      <c r="I11" s="378"/>
      <c r="J11" s="378"/>
    </row>
    <row r="12" spans="1:23" ht="33.75" customHeight="1">
      <c r="B12" s="213" t="s">
        <v>432</v>
      </c>
      <c r="C12" s="223"/>
      <c r="D12" s="208" t="s">
        <v>433</v>
      </c>
      <c r="E12" s="298">
        <f>+Hoja8!F29</f>
        <v>3</v>
      </c>
      <c r="H12" s="378"/>
      <c r="I12" s="378"/>
      <c r="J12" s="378"/>
    </row>
    <row r="13" spans="1:23" ht="33.75" customHeight="1">
      <c r="B13" s="213" t="s">
        <v>434</v>
      </c>
      <c r="C13" s="223"/>
      <c r="D13" s="208" t="s">
        <v>435</v>
      </c>
      <c r="E13" s="298">
        <f>+Hoja8!F28</f>
        <v>22</v>
      </c>
    </row>
    <row r="14" spans="1:23" ht="33.75" customHeight="1">
      <c r="B14" s="213" t="s">
        <v>436</v>
      </c>
      <c r="C14" s="223"/>
      <c r="D14" s="208" t="s">
        <v>437</v>
      </c>
      <c r="E14" s="298">
        <f>+Hoja8!F27</f>
        <v>2</v>
      </c>
    </row>
    <row r="15" spans="1:23" ht="33.75" customHeight="1">
      <c r="B15" s="213" t="s">
        <v>438</v>
      </c>
      <c r="C15" s="223">
        <v>9</v>
      </c>
      <c r="D15" s="209"/>
      <c r="E15" s="214"/>
    </row>
    <row r="16" spans="1:23" ht="33.75" customHeight="1">
      <c r="B16" s="213" t="s">
        <v>439</v>
      </c>
      <c r="C16" s="223">
        <v>61</v>
      </c>
      <c r="D16" s="210"/>
      <c r="E16" s="214"/>
    </row>
    <row r="17" spans="2:13" ht="33.75" customHeight="1">
      <c r="B17" s="213" t="s">
        <v>440</v>
      </c>
      <c r="C17" s="223">
        <v>80</v>
      </c>
      <c r="D17" s="210"/>
      <c r="E17" s="214"/>
    </row>
    <row r="18" spans="2:13" ht="33.75" customHeight="1">
      <c r="B18" s="213" t="s">
        <v>441</v>
      </c>
      <c r="C18" s="223">
        <v>13</v>
      </c>
      <c r="D18" s="209"/>
      <c r="E18" s="214"/>
    </row>
    <row r="19" spans="2:13" ht="33.75" customHeight="1">
      <c r="B19" s="213" t="s">
        <v>442</v>
      </c>
      <c r="C19" s="223">
        <v>17</v>
      </c>
      <c r="D19" s="210"/>
      <c r="E19" s="214"/>
    </row>
    <row r="20" spans="2:13" ht="33.75" customHeight="1">
      <c r="B20" s="213" t="s">
        <v>443</v>
      </c>
      <c r="C20" s="223">
        <v>19</v>
      </c>
      <c r="D20" s="210"/>
      <c r="E20" s="214"/>
    </row>
    <row r="21" spans="2:13" ht="33.75" customHeight="1">
      <c r="B21" s="213" t="s">
        <v>444</v>
      </c>
      <c r="C21" s="223">
        <v>0</v>
      </c>
      <c r="D21" s="211"/>
      <c r="E21" s="214"/>
    </row>
    <row r="22" spans="2:13" ht="33.75" customHeight="1">
      <c r="B22" s="213" t="s">
        <v>445</v>
      </c>
      <c r="C22" s="223">
        <v>11</v>
      </c>
      <c r="D22" s="211"/>
      <c r="E22" s="214"/>
    </row>
    <row r="23" spans="2:13" ht="33.75" customHeight="1">
      <c r="B23" s="213" t="s">
        <v>446</v>
      </c>
      <c r="C23" s="223">
        <v>67</v>
      </c>
      <c r="D23" s="211"/>
      <c r="E23" s="214"/>
      <c r="G23" s="301" t="str">
        <f>IF(C23&lt;=Hoja9!J61,"OK","VERIFICAR")</f>
        <v>OK</v>
      </c>
      <c r="H23" s="377" t="s">
        <v>474</v>
      </c>
      <c r="I23" s="377"/>
      <c r="J23" s="377"/>
      <c r="K23" s="377"/>
      <c r="L23" s="377"/>
      <c r="M23" s="377"/>
    </row>
    <row r="24" spans="2:13" ht="33.75" customHeight="1">
      <c r="B24" s="213" t="s">
        <v>447</v>
      </c>
      <c r="C24" s="223">
        <v>20</v>
      </c>
      <c r="D24" s="211"/>
      <c r="E24" s="214"/>
    </row>
    <row r="25" spans="2:13" ht="33.75" customHeight="1">
      <c r="B25" s="213" t="s">
        <v>476</v>
      </c>
      <c r="C25" s="223">
        <v>7</v>
      </c>
      <c r="D25" s="210"/>
      <c r="E25" s="214"/>
    </row>
    <row r="26" spans="2:13" ht="33.75" customHeight="1">
      <c r="B26" s="213" t="s">
        <v>477</v>
      </c>
      <c r="C26" s="223">
        <v>3</v>
      </c>
      <c r="D26" s="211"/>
      <c r="E26" s="214"/>
    </row>
    <row r="27" spans="2:13" ht="33.75" customHeight="1">
      <c r="B27" s="213" t="s">
        <v>448</v>
      </c>
      <c r="C27" s="296">
        <f>+Hoja8!F33</f>
        <v>44</v>
      </c>
      <c r="D27" s="210"/>
      <c r="E27" s="214"/>
    </row>
    <row r="28" spans="2:13" ht="33.75" customHeight="1">
      <c r="B28" s="213" t="s">
        <v>449</v>
      </c>
      <c r="C28" s="296">
        <f>+Hoja8!F34</f>
        <v>7</v>
      </c>
      <c r="D28" s="211"/>
      <c r="E28" s="214"/>
    </row>
    <row r="29" spans="2:13" ht="31.5" customHeight="1">
      <c r="B29" s="217" t="s">
        <v>450</v>
      </c>
      <c r="C29" s="212">
        <f>SUM(C11:C28)</f>
        <v>358</v>
      </c>
      <c r="D29" s="218" t="s">
        <v>450</v>
      </c>
      <c r="E29" s="216">
        <f>SUM(E10:E28)</f>
        <v>61</v>
      </c>
      <c r="G29" s="297" t="str">
        <f>IF(E29=Hoja8!F24,"OK","VERIFICAR")</f>
        <v>OK</v>
      </c>
      <c r="H29" s="379" t="s">
        <v>467</v>
      </c>
      <c r="I29" s="379"/>
      <c r="J29" s="379"/>
      <c r="K29" s="379"/>
    </row>
    <row r="30" spans="2:13" ht="29.25" customHeight="1" thickBot="1">
      <c r="B30" s="375" t="s">
        <v>451</v>
      </c>
      <c r="C30" s="376"/>
      <c r="D30" s="376"/>
      <c r="E30" s="222">
        <f>+C29+E29</f>
        <v>419</v>
      </c>
    </row>
    <row r="33" spans="1:24" ht="16.5" customHeight="1">
      <c r="A33" s="41"/>
      <c r="B33" s="54" t="str">
        <f>+Hoja1!F5</f>
        <v>Enero</v>
      </c>
      <c r="C33" s="11">
        <f>+Hoja1!E59</f>
        <v>2023</v>
      </c>
      <c r="D33" s="41"/>
      <c r="E33" s="205" t="s">
        <v>453</v>
      </c>
      <c r="F33" s="224"/>
      <c r="G33" s="224"/>
      <c r="H33" s="41"/>
      <c r="I33" s="41"/>
      <c r="J33" s="41"/>
      <c r="K33" s="41"/>
      <c r="O33" s="2"/>
      <c r="P33" s="2"/>
      <c r="Q33" s="2"/>
      <c r="R33" s="2"/>
      <c r="S33" s="2"/>
      <c r="T33" s="2"/>
      <c r="U33" s="2"/>
      <c r="V33" s="2"/>
      <c r="W33" s="2"/>
      <c r="X33" s="2"/>
    </row>
    <row r="37" spans="1:24">
      <c r="B37" s="379" t="s">
        <v>468</v>
      </c>
      <c r="C37" s="380" t="str">
        <f>IF(C29=(Hoja8!F19+Hoja8!F31),"OK","VERIFICAR")</f>
        <v>OK</v>
      </c>
    </row>
    <row r="38" spans="1:24">
      <c r="B38" s="379"/>
      <c r="C38" s="380"/>
    </row>
    <row r="40" spans="1:24" ht="12.75" customHeight="1">
      <c r="B40" s="372" t="s">
        <v>469</v>
      </c>
      <c r="C40" s="372"/>
    </row>
    <row r="41" spans="1:24">
      <c r="B41" s="372"/>
      <c r="C41" s="372"/>
    </row>
    <row r="42" spans="1:24">
      <c r="B42" s="372"/>
      <c r="C42" s="372"/>
    </row>
    <row r="43" spans="1:24">
      <c r="B43" s="372"/>
      <c r="C43" s="372"/>
    </row>
    <row r="44" spans="1:24">
      <c r="B44" s="372"/>
      <c r="C44" s="372"/>
    </row>
    <row r="45" spans="1:24">
      <c r="B45" s="373" t="s">
        <v>470</v>
      </c>
      <c r="C45" s="373"/>
    </row>
  </sheetData>
  <sheetProtection password="CC62" sheet="1" objects="1" scenarios="1" selectLockedCells="1"/>
  <mergeCells count="12">
    <mergeCell ref="H23:M23"/>
    <mergeCell ref="H10:J12"/>
    <mergeCell ref="H29:K29"/>
    <mergeCell ref="B37:B38"/>
    <mergeCell ref="C37:C38"/>
    <mergeCell ref="A1:C1"/>
    <mergeCell ref="C3:D3"/>
    <mergeCell ref="B40:C44"/>
    <mergeCell ref="B45:C45"/>
    <mergeCell ref="B7:C7"/>
    <mergeCell ref="D7:E7"/>
    <mergeCell ref="B30:D30"/>
  </mergeCells>
  <conditionalFormatting sqref="C37">
    <cfRule type="containsText" dxfId="4" priority="3" stopIfTrue="1" operator="containsText" text="VERIFICAR">
      <formula>NOT(ISERROR(SEARCH("VERIFICAR",C37)))</formula>
    </cfRule>
  </conditionalFormatting>
  <conditionalFormatting sqref="G23">
    <cfRule type="containsText" dxfId="3" priority="2" stopIfTrue="1" operator="containsText" text="VERIFICAR">
      <formula>NOT(ISERROR(SEARCH("VERIFICAR",G23)))</formula>
    </cfRule>
  </conditionalFormatting>
  <conditionalFormatting sqref="G29">
    <cfRule type="containsText" dxfId="2" priority="4" stopIfTrue="1" operator="containsText" text="VERIFICAR">
      <formula>NOT(ISERROR(SEARCH("VERIFICAR",G29)))</formula>
    </cfRule>
  </conditionalFormatting>
  <pageMargins left="0.36" right="0.43" top="0.34" bottom="0.4" header="0.31496062992125984" footer="0.31496062992125984"/>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24</vt:i4>
      </vt:variant>
    </vt:vector>
  </HeadingPairs>
  <TitlesOfParts>
    <vt:vector size="40" baseType="lpstr">
      <vt:lpstr>Hoja1</vt:lpstr>
      <vt:lpstr>Hoja2</vt:lpstr>
      <vt:lpstr>Hoja3</vt:lpstr>
      <vt:lpstr>Hoja4</vt:lpstr>
      <vt:lpstr>Hoja5</vt:lpstr>
      <vt:lpstr>Hoja6</vt:lpstr>
      <vt:lpstr>Hoja7</vt:lpstr>
      <vt:lpstr>Hoja8</vt:lpstr>
      <vt:lpstr>Hoja8bis</vt:lpstr>
      <vt:lpstr>Hoja9</vt:lpstr>
      <vt:lpstr>Hoja 10</vt:lpstr>
      <vt:lpstr>Hoja11</vt:lpstr>
      <vt:lpstr>Hoja12</vt:lpstr>
      <vt:lpstr>Hoja13</vt:lpstr>
      <vt:lpstr>Hoja13 (2)</vt:lpstr>
      <vt:lpstr>Hoja14</vt:lpstr>
      <vt:lpstr>'Hoja 10'!Área_de_impresión</vt:lpstr>
      <vt:lpstr>Hoja1!Área_de_impresión</vt:lpstr>
      <vt:lpstr>Hoja11!Área_de_impresión</vt:lpstr>
      <vt:lpstr>Hoja12!Área_de_impresión</vt:lpstr>
      <vt:lpstr>Hoja13!Área_de_impresión</vt:lpstr>
      <vt:lpstr>'Hoja13 (2)'!Área_de_impresión</vt:lpstr>
      <vt:lpstr>Hoja14!Área_de_impresión</vt:lpstr>
      <vt:lpstr>Hoja2!Área_de_impresión</vt:lpstr>
      <vt:lpstr>Hoja3!Área_de_impresión</vt:lpstr>
      <vt:lpstr>Hoja4!Área_de_impresión</vt:lpstr>
      <vt:lpstr>Hoja5!Área_de_impresión</vt:lpstr>
      <vt:lpstr>Hoja6!Área_de_impresión</vt:lpstr>
      <vt:lpstr>Hoja7!Área_de_impresión</vt:lpstr>
      <vt:lpstr>Hoja8!Área_de_impresión</vt:lpstr>
      <vt:lpstr>Hoja8bis!Área_de_impresión</vt:lpstr>
      <vt:lpstr>Hoja9!Área_de_impresión</vt:lpstr>
      <vt:lpstr>Hoja14!Print_Area</vt:lpstr>
      <vt:lpstr>Hoja2!Print_Area</vt:lpstr>
      <vt:lpstr>Hoja3!Print_Area</vt:lpstr>
      <vt:lpstr>Hoja4!Print_Area</vt:lpstr>
      <vt:lpstr>Hoja5!Print_Area</vt:lpstr>
      <vt:lpstr>Hoja6!Print_Area</vt:lpstr>
      <vt:lpstr>Hoja7!Print_Area</vt:lpstr>
      <vt:lpstr>Hoja8!Print_Area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UTIC</dc:creator>
  <cp:lastModifiedBy>Rocío Rincon Rivera</cp:lastModifiedBy>
  <cp:lastPrinted>2023-02-03T20:34:12Z</cp:lastPrinted>
  <dcterms:created xsi:type="dcterms:W3CDTF">2015-01-05T18:38:53Z</dcterms:created>
  <dcterms:modified xsi:type="dcterms:W3CDTF">2024-03-05T21:26:54Z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ecdb6899-337b-4c4b-8676-d7d500f7f2c0</vt:lpwstr>
  </property>
</Properties>
</file>