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oue\Documents\R4年度明石高専\R4年度講義科目\R4年度情報ネットワーク応用\"/>
    </mc:Choice>
  </mc:AlternateContent>
  <xr:revisionPtr revIDLastSave="0" documentId="8_{592C0F67-F0C4-9E44-A260-62DE01F2F4BF}" xr6:coauthVersionLast="47" xr6:coauthVersionMax="47" xr10:uidLastSave="{00000000-0000-0000-0000-000000000000}"/>
  <bookViews>
    <workbookView xWindow="-28920" yWindow="5550" windowWidth="29040" windowHeight="15720" xr2:uid="{F1E6D57B-6C38-47EF-B3E3-DE9EA8709D79}"/>
  </bookViews>
  <sheets>
    <sheet name="ランダム関数" sheetId="1" r:id="rId1"/>
    <sheet name="コピー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8" i="1" l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9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13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R43" i="1"/>
  <c r="S43" i="1"/>
  <c r="R44" i="1"/>
  <c r="S44" i="1"/>
  <c r="R45" i="1"/>
  <c r="S45" i="1"/>
  <c r="R46" i="1"/>
  <c r="S46" i="1"/>
  <c r="R47" i="1"/>
  <c r="S47" i="1"/>
  <c r="R48" i="1"/>
  <c r="S48" i="1"/>
  <c r="R13" i="1"/>
  <c r="S13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9" i="1"/>
  <c r="M9" i="1"/>
  <c r="F48" i="1"/>
  <c r="F32" i="1"/>
  <c r="F31" i="1"/>
  <c r="F27" i="1"/>
  <c r="F26" i="1"/>
  <c r="F21" i="1"/>
  <c r="W13" i="1"/>
  <c r="W5" i="1"/>
  <c r="W8" i="1"/>
  <c r="W12" i="1"/>
  <c r="W11" i="1"/>
  <c r="W6" i="1"/>
  <c r="W7" i="1"/>
  <c r="W10" i="1"/>
  <c r="W9" i="1"/>
  <c r="W14" i="1"/>
</calcChain>
</file>

<file path=xl/sharedStrings.xml><?xml version="1.0" encoding="utf-8"?>
<sst xmlns="http://schemas.openxmlformats.org/spreadsheetml/2006/main" count="39" uniqueCount="35">
  <si>
    <t>ρ
混雑度</t>
    <rPh sb="2" eb="5">
      <t>コンザツド</t>
    </rPh>
    <phoneticPr fontId="1"/>
  </si>
  <si>
    <t>L
平均待ち行列</t>
    <rPh sb="2" eb="5">
      <t>ヘイキンマ</t>
    </rPh>
    <rPh sb="6" eb="8">
      <t>ギョウレツ</t>
    </rPh>
    <phoneticPr fontId="1"/>
  </si>
  <si>
    <t>平均出発μ
区間数２</t>
    <rPh sb="6" eb="9">
      <t>クカンスウ</t>
    </rPh>
    <phoneticPr fontId="1"/>
  </si>
  <si>
    <t xml:space="preserve">
＃ポート</t>
    <phoneticPr fontId="1"/>
  </si>
  <si>
    <t>#1</t>
    <phoneticPr fontId="1"/>
  </si>
  <si>
    <t>#0</t>
    <phoneticPr fontId="1"/>
  </si>
  <si>
    <t>#2</t>
    <phoneticPr fontId="1"/>
  </si>
  <si>
    <t>#3</t>
    <phoneticPr fontId="1"/>
  </si>
  <si>
    <t>#4</t>
    <phoneticPr fontId="1"/>
  </si>
  <si>
    <t>#5</t>
    <phoneticPr fontId="1"/>
  </si>
  <si>
    <t>#6</t>
    <phoneticPr fontId="1"/>
  </si>
  <si>
    <t>#7</t>
    <phoneticPr fontId="1"/>
  </si>
  <si>
    <t>#8</t>
    <phoneticPr fontId="1"/>
  </si>
  <si>
    <t>Time</t>
    <phoneticPr fontId="1"/>
  </si>
  <si>
    <t>パケットの到着とスイッチング</t>
    <rPh sb="5" eb="7">
      <t>トウチャク</t>
    </rPh>
    <phoneticPr fontId="1"/>
  </si>
  <si>
    <t>Ingress
＃ポート</t>
    <phoneticPr fontId="1"/>
  </si>
  <si>
    <t>Egresss
＃ポート</t>
    <phoneticPr fontId="1"/>
  </si>
  <si>
    <t>到着
パケット数</t>
    <rPh sb="0" eb="2">
      <t>トウチャク</t>
    </rPh>
    <rPh sb="7" eb="8">
      <t>スウ</t>
    </rPh>
    <phoneticPr fontId="1"/>
  </si>
  <si>
    <t>スイッチング後
各ポートのパケット数</t>
    <rPh sb="6" eb="7">
      <t>ゴ</t>
    </rPh>
    <rPh sb="8" eb="9">
      <t>カク</t>
    </rPh>
    <rPh sb="17" eb="18">
      <t>スウ</t>
    </rPh>
    <phoneticPr fontId="1"/>
  </si>
  <si>
    <t>最大到着
クランプ</t>
    <rPh sb="0" eb="4">
      <t>サイダイトウチャク</t>
    </rPh>
    <phoneticPr fontId="1"/>
  </si>
  <si>
    <t>ポートあたりの
処理性能100pps</t>
    <rPh sb="8" eb="12">
      <t>ショリセイノウ</t>
    </rPh>
    <phoneticPr fontId="1"/>
  </si>
  <si>
    <t>64Byteパケット長
 1Gbpsの帯域性能</t>
    <rPh sb="10" eb="11">
      <t>チョウ</t>
    </rPh>
    <rPh sb="19" eb="23">
      <t>タイイキセイノウ</t>
    </rPh>
    <phoneticPr fontId="1"/>
  </si>
  <si>
    <t>#９</t>
    <phoneticPr fontId="1"/>
  </si>
  <si>
    <t>Tw (nsec)
平均待ち時間</t>
    <rPh sb="10" eb="12">
      <t>ヘイキン</t>
    </rPh>
    <rPh sb="12" eb="13">
      <t>マ</t>
    </rPh>
    <rPh sb="14" eb="16">
      <t>ジカン</t>
    </rPh>
    <phoneticPr fontId="1"/>
  </si>
  <si>
    <t>クランプに
注意</t>
    <rPh sb="6" eb="8">
      <t>チュウイ</t>
    </rPh>
    <phoneticPr fontId="1"/>
  </si>
  <si>
    <t>平均出発μ
区間数3</t>
    <rPh sb="6" eb="9">
      <t>クカンスウ</t>
    </rPh>
    <phoneticPr fontId="1"/>
  </si>
  <si>
    <t>L
平均待ち
行列</t>
    <rPh sb="2" eb="5">
      <t>ヘイキンマ</t>
    </rPh>
    <rPh sb="7" eb="9">
      <t>ギョウレツ</t>
    </rPh>
    <phoneticPr fontId="1"/>
  </si>
  <si>
    <t>Tw (nsec)
平均待ち
時間</t>
    <rPh sb="10" eb="12">
      <t>ヘイキン</t>
    </rPh>
    <rPh sb="12" eb="13">
      <t>マ</t>
    </rPh>
    <rPh sb="15" eb="17">
      <t>ジカン</t>
    </rPh>
    <phoneticPr fontId="1"/>
  </si>
  <si>
    <t>平均到着λ
区間数２</t>
    <rPh sb="0" eb="2">
      <t>ヘイキン</t>
    </rPh>
    <rPh sb="2" eb="4">
      <t>トウチャク</t>
    </rPh>
    <rPh sb="6" eb="8">
      <t>クカン</t>
    </rPh>
    <rPh sb="8" eb="9">
      <t>スウ</t>
    </rPh>
    <phoneticPr fontId="1"/>
  </si>
  <si>
    <t>平均到着λ
区間数3</t>
    <rPh sb="0" eb="2">
      <t>ヘイキン</t>
    </rPh>
    <rPh sb="2" eb="4">
      <t>トウチャク</t>
    </rPh>
    <rPh sb="6" eb="8">
      <t>クカン</t>
    </rPh>
    <rPh sb="8" eb="9">
      <t>スウ</t>
    </rPh>
    <phoneticPr fontId="1"/>
  </si>
  <si>
    <t>time</t>
    <phoneticPr fontId="1"/>
  </si>
  <si>
    <t>待ち行列L</t>
    <rPh sb="0" eb="1">
      <t>マ</t>
    </rPh>
    <rPh sb="2" eb="4">
      <t>ギョウレツ</t>
    </rPh>
    <phoneticPr fontId="1"/>
  </si>
  <si>
    <t>令和4年度後期情報ネットワーク応用（担当井上）　中間（パケットバッファの解析）</t>
    <rPh sb="0" eb="2">
      <t>レイワ</t>
    </rPh>
    <rPh sb="3" eb="5">
      <t>ネンド</t>
    </rPh>
    <rPh sb="5" eb="7">
      <t>コウキ</t>
    </rPh>
    <rPh sb="7" eb="9">
      <t>ジョウホウ</t>
    </rPh>
    <rPh sb="15" eb="17">
      <t>オウヨウ</t>
    </rPh>
    <rPh sb="18" eb="20">
      <t>タントウ</t>
    </rPh>
    <rPh sb="20" eb="22">
      <t>イノウエ</t>
    </rPh>
    <rPh sb="24" eb="26">
      <t>チュウカン</t>
    </rPh>
    <rPh sb="36" eb="38">
      <t>カイセキ</t>
    </rPh>
    <phoneticPr fontId="1"/>
  </si>
  <si>
    <t>問題２　区間数３
出力ポート１のグラフ
を作成しなさい。</t>
    <rPh sb="0" eb="2">
      <t>モンダイ</t>
    </rPh>
    <rPh sb="4" eb="7">
      <t>クカンスウ</t>
    </rPh>
    <rPh sb="9" eb="11">
      <t>シュツリョク</t>
    </rPh>
    <rPh sb="21" eb="23">
      <t>サクセイ</t>
    </rPh>
    <phoneticPr fontId="1"/>
  </si>
  <si>
    <t>問題１　出力キューの解析を行い、表中に記入しなさい。（区間数２，区間数３に注意すること）</t>
    <rPh sb="0" eb="2">
      <t>モンダイ</t>
    </rPh>
    <rPh sb="4" eb="6">
      <t>シュツリョク</t>
    </rPh>
    <rPh sb="10" eb="12">
      <t>カイセキ</t>
    </rPh>
    <rPh sb="13" eb="14">
      <t>オコナ</t>
    </rPh>
    <rPh sb="16" eb="18">
      <t>ヒョウチュウ</t>
    </rPh>
    <rPh sb="19" eb="21">
      <t>キニュウ</t>
    </rPh>
    <rPh sb="27" eb="30">
      <t>クカンスウ</t>
    </rPh>
    <rPh sb="32" eb="35">
      <t>クカンスウ</t>
    </rPh>
    <rPh sb="37" eb="39">
      <t>チュウイ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</si>
</sst>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 "/>
    <numFmt numFmtId="177" formatCode="0.00_ "/>
    <numFmt numFmtId="178" formatCode="#,##0.00_ "/>
    <numFmt numFmtId="179" formatCode="0.0_ "/>
    <numFmt numFmtId="180" formatCode="0.000_ 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b/>
      <sz val="10"/>
      <color theme="7" tint="-0.499984740745262"/>
      <name val="メイリオ"/>
      <family val="3"/>
      <charset val="128"/>
    </font>
    <font>
      <b/>
      <sz val="11"/>
      <color theme="7" tint="-0.499984740745262"/>
      <name val="メイリオ"/>
      <family val="3"/>
      <charset val="128"/>
    </font>
    <font>
      <b/>
      <sz val="12"/>
      <color theme="7" tint="-0.499984740745262"/>
      <name val="メイリオ"/>
      <family val="3"/>
      <charset val="128"/>
    </font>
    <font>
      <b/>
      <sz val="10"/>
      <color rgb="FFFF000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2" fillId="0" borderId="7" xfId="0" applyFont="1" applyBorder="1">
      <alignment vertical="center"/>
    </xf>
    <xf numFmtId="177" fontId="2" fillId="0" borderId="2" xfId="0" applyNumberFormat="1" applyFont="1" applyBorder="1">
      <alignment vertical="center"/>
    </xf>
    <xf numFmtId="0" fontId="2" fillId="0" borderId="6" xfId="0" applyFont="1" applyBorder="1" applyAlignment="1">
      <alignment vertical="center" wrapText="1"/>
    </xf>
    <xf numFmtId="177" fontId="2" fillId="0" borderId="6" xfId="0" applyNumberFormat="1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6" fillId="0" borderId="6" xfId="0" applyFont="1" applyBorder="1">
      <alignment vertical="center"/>
    </xf>
    <xf numFmtId="0" fontId="8" fillId="0" borderId="6" xfId="0" applyFont="1" applyBorder="1">
      <alignment vertical="center"/>
    </xf>
    <xf numFmtId="0" fontId="5" fillId="0" borderId="1" xfId="0" applyFont="1" applyBorder="1">
      <alignment vertical="center"/>
    </xf>
    <xf numFmtId="0" fontId="8" fillId="0" borderId="10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7" fillId="0" borderId="10" xfId="0" applyFont="1" applyBorder="1">
      <alignment vertical="center"/>
    </xf>
    <xf numFmtId="0" fontId="2" fillId="4" borderId="2" xfId="0" applyFont="1" applyFill="1" applyBorder="1">
      <alignment vertical="center"/>
    </xf>
    <xf numFmtId="176" fontId="2" fillId="4" borderId="2" xfId="0" applyNumberFormat="1" applyFont="1" applyFill="1" applyBorder="1">
      <alignment vertical="center"/>
    </xf>
    <xf numFmtId="177" fontId="2" fillId="4" borderId="2" xfId="0" applyNumberFormat="1" applyFont="1" applyFill="1" applyBorder="1">
      <alignment vertical="center"/>
    </xf>
    <xf numFmtId="0" fontId="2" fillId="4" borderId="3" xfId="0" applyFont="1" applyFill="1" applyBorder="1">
      <alignment vertical="center"/>
    </xf>
    <xf numFmtId="176" fontId="2" fillId="4" borderId="3" xfId="0" applyNumberFormat="1" applyFont="1" applyFill="1" applyBorder="1">
      <alignment vertical="center"/>
    </xf>
    <xf numFmtId="177" fontId="2" fillId="4" borderId="3" xfId="0" applyNumberFormat="1" applyFont="1" applyFill="1" applyBorder="1">
      <alignment vertical="center"/>
    </xf>
    <xf numFmtId="0" fontId="2" fillId="4" borderId="4" xfId="0" applyFont="1" applyFill="1" applyBorder="1">
      <alignment vertical="center"/>
    </xf>
    <xf numFmtId="176" fontId="2" fillId="4" borderId="4" xfId="0" applyNumberFormat="1" applyFont="1" applyFill="1" applyBorder="1">
      <alignment vertical="center"/>
    </xf>
    <xf numFmtId="177" fontId="2" fillId="4" borderId="4" xfId="0" applyNumberFormat="1" applyFont="1" applyFill="1" applyBorder="1">
      <alignment vertical="center"/>
    </xf>
    <xf numFmtId="178" fontId="2" fillId="0" borderId="2" xfId="0" applyNumberFormat="1" applyFont="1" applyBorder="1">
      <alignment vertical="center"/>
    </xf>
    <xf numFmtId="176" fontId="9" fillId="0" borderId="6" xfId="0" applyNumberFormat="1" applyFont="1" applyBorder="1" applyAlignment="1">
      <alignment vertical="center" wrapText="1"/>
    </xf>
    <xf numFmtId="178" fontId="2" fillId="4" borderId="2" xfId="0" applyNumberFormat="1" applyFont="1" applyFill="1" applyBorder="1">
      <alignment vertical="center"/>
    </xf>
    <xf numFmtId="178" fontId="2" fillId="4" borderId="3" xfId="0" applyNumberFormat="1" applyFont="1" applyFill="1" applyBorder="1">
      <alignment vertical="center"/>
    </xf>
    <xf numFmtId="178" fontId="2" fillId="4" borderId="4" xfId="0" applyNumberFormat="1" applyFont="1" applyFill="1" applyBorder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8" fillId="0" borderId="1" xfId="0" applyFont="1" applyBorder="1">
      <alignment vertical="center"/>
    </xf>
    <xf numFmtId="0" fontId="2" fillId="3" borderId="6" xfId="0" applyFont="1" applyFill="1" applyBorder="1">
      <alignment vertical="center"/>
    </xf>
    <xf numFmtId="0" fontId="9" fillId="5" borderId="6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left" vertical="center"/>
    </xf>
    <xf numFmtId="177" fontId="2" fillId="0" borderId="5" xfId="0" applyNumberFormat="1" applyFont="1" applyBorder="1">
      <alignment vertical="center"/>
    </xf>
    <xf numFmtId="0" fontId="3" fillId="0" borderId="5" xfId="0" applyFont="1" applyBorder="1">
      <alignment vertical="center"/>
    </xf>
    <xf numFmtId="0" fontId="3" fillId="3" borderId="5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4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2" fillId="6" borderId="0" xfId="0" applyFont="1" applyFill="1">
      <alignment vertical="center"/>
    </xf>
    <xf numFmtId="176" fontId="2" fillId="6" borderId="0" xfId="0" applyNumberFormat="1" applyFont="1" applyFill="1">
      <alignment vertical="center"/>
    </xf>
    <xf numFmtId="176" fontId="9" fillId="2" borderId="6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77" fontId="2" fillId="0" borderId="8" xfId="0" applyNumberFormat="1" applyFont="1" applyBorder="1" applyAlignment="1">
      <alignment horizontal="center" vertical="center" wrapText="1"/>
    </xf>
    <xf numFmtId="177" fontId="2" fillId="0" borderId="9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179" fontId="2" fillId="0" borderId="3" xfId="0" applyNumberFormat="1" applyFont="1" applyBorder="1">
      <alignment vertical="center"/>
    </xf>
    <xf numFmtId="180" fontId="2" fillId="0" borderId="2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出力ポート１の待ち行列</a:t>
            </a:r>
            <a:r>
              <a:rPr lang="en-US" altLang="ja-JP"/>
              <a:t>L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226366441036974"/>
          <c:y val="0.16418274111675124"/>
          <c:w val="0.83849656950775886"/>
          <c:h val="0.7294283544506174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ランダム関数!$V$5:$V$14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ランダム関数!$W$5:$W$14</c:f>
              <c:numCache>
                <c:formatCode>0.00_ </c:formatCode>
                <c:ptCount val="10"/>
                <c:pt idx="0">
                  <c:v>0.9108280254777068</c:v>
                </c:pt>
                <c:pt idx="1">
                  <c:v>3.1095890410958913</c:v>
                </c:pt>
                <c:pt idx="2">
                  <c:v>9.0000000000000018</c:v>
                </c:pt>
                <c:pt idx="3">
                  <c:v>9.0000000000000018</c:v>
                </c:pt>
                <c:pt idx="4">
                  <c:v>9.0000000000000018</c:v>
                </c:pt>
                <c:pt idx="5">
                  <c:v>0.40845070422535212</c:v>
                </c:pt>
                <c:pt idx="6">
                  <c:v>0.98675496688741704</c:v>
                </c:pt>
                <c:pt idx="7">
                  <c:v>3.4776119402985088</c:v>
                </c:pt>
                <c:pt idx="8">
                  <c:v>2.2967032967032979</c:v>
                </c:pt>
                <c:pt idx="9">
                  <c:v>2.2967032967032979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11-465B-B7E7-52B788D2B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932784"/>
        <c:axId val="950924880"/>
      </c:scatterChart>
      <c:valAx>
        <c:axId val="95093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50924880"/>
        <c:crosses val="autoZero"/>
        <c:crossBetween val="midCat"/>
      </c:valAx>
      <c:valAx>
        <c:axId val="95092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50932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215900</xdr:colOff>
      <xdr:row>14</xdr:row>
      <xdr:rowOff>140985</xdr:rowOff>
    </xdr:from>
    <xdr:to>
      <xdr:col>26</xdr:col>
      <xdr:colOff>317500</xdr:colOff>
      <xdr:row>29</xdr:row>
      <xdr:rowOff>175910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7D0E94B8-9F09-E2F2-1AB5-B0A9D5480F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4300-732B-4348-8109-F27B24B69596}">
  <sheetPr>
    <pageSetUpPr fitToPage="1"/>
  </sheetPr>
  <dimension ref="A1:W48"/>
  <sheetViews>
    <sheetView tabSelected="1" workbookViewId="0">
      <selection activeCell="X10" sqref="X10"/>
    </sheetView>
  </sheetViews>
  <sheetFormatPr defaultColWidth="8.703125" defaultRowHeight="16.5" x14ac:dyDescent="0.2"/>
  <cols>
    <col min="1" max="1" width="6.00390625" style="5" customWidth="1"/>
    <col min="2" max="2" width="7.4765625" style="5" customWidth="1"/>
    <col min="3" max="3" width="9.4375" style="5" customWidth="1"/>
    <col min="4" max="4" width="7.4765625" style="5" customWidth="1"/>
    <col min="5" max="5" width="8.703125" style="5"/>
    <col min="6" max="6" width="9.31640625" style="5" customWidth="1"/>
    <col min="7" max="7" width="5.515625" style="5" customWidth="1"/>
    <col min="8" max="8" width="7.59765625" style="5" customWidth="1"/>
    <col min="9" max="9" width="2.328125" style="5" customWidth="1"/>
    <col min="10" max="10" width="9.31640625" style="6" customWidth="1"/>
    <col min="11" max="11" width="8.578125" style="5" customWidth="1"/>
    <col min="12" max="12" width="6.6171875" style="7" customWidth="1"/>
    <col min="13" max="13" width="8.578125" style="7" customWidth="1"/>
    <col min="14" max="14" width="10.91015625" style="7" customWidth="1"/>
    <col min="15" max="15" width="3.30859375" style="5" customWidth="1"/>
    <col min="16" max="16" width="9.55859375" style="5" customWidth="1"/>
    <col min="17" max="18" width="8.703125" style="5"/>
    <col min="19" max="19" width="7.59765625" style="5" customWidth="1"/>
    <col min="20" max="20" width="11.03125" style="5" customWidth="1"/>
    <col min="21" max="21" width="8.703125" style="5"/>
    <col min="22" max="22" width="9.68359375" style="5" customWidth="1"/>
    <col min="23" max="23" width="11.27734375" style="5" customWidth="1"/>
    <col min="24" max="16384" width="8.703125" style="5"/>
  </cols>
  <sheetData>
    <row r="1" spans="1:23" ht="35.450000000000003" customHeight="1" x14ac:dyDescent="0.2">
      <c r="A1" s="46" t="s">
        <v>32</v>
      </c>
      <c r="B1" s="47"/>
      <c r="C1" s="47"/>
      <c r="D1" s="47"/>
      <c r="E1" s="47"/>
      <c r="F1" s="47"/>
      <c r="G1" s="48"/>
      <c r="H1" s="48"/>
      <c r="I1" s="48"/>
      <c r="J1" s="49"/>
      <c r="K1" s="48"/>
    </row>
    <row r="2" spans="1:23" ht="35.450000000000003" customHeight="1" thickBot="1" x14ac:dyDescent="0.25">
      <c r="A2" s="4"/>
      <c r="B2" s="19" t="s">
        <v>14</v>
      </c>
      <c r="C2" s="16"/>
      <c r="D2" s="16"/>
      <c r="E2" s="16"/>
      <c r="F2" s="16"/>
      <c r="H2" s="17" t="s">
        <v>34</v>
      </c>
      <c r="I2" s="38"/>
      <c r="J2" s="18"/>
      <c r="V2" s="58" t="s">
        <v>33</v>
      </c>
      <c r="W2" s="58"/>
    </row>
    <row r="3" spans="1:23" ht="29.1" customHeight="1" thickBot="1" x14ac:dyDescent="0.4">
      <c r="A3" s="13"/>
      <c r="B3" s="14"/>
      <c r="C3" s="13"/>
      <c r="D3" s="13"/>
      <c r="E3" s="40" t="s">
        <v>19</v>
      </c>
      <c r="F3" s="41">
        <v>90</v>
      </c>
      <c r="H3" s="15"/>
      <c r="I3" s="15"/>
      <c r="J3" s="30" t="s">
        <v>24</v>
      </c>
      <c r="K3" s="56" t="s">
        <v>20</v>
      </c>
      <c r="L3" s="57"/>
      <c r="M3" s="54" t="s">
        <v>21</v>
      </c>
      <c r="N3" s="55"/>
      <c r="P3" s="30" t="s">
        <v>24</v>
      </c>
      <c r="Q3" s="56" t="s">
        <v>20</v>
      </c>
      <c r="R3" s="57"/>
      <c r="S3" s="54" t="s">
        <v>21</v>
      </c>
      <c r="T3" s="55"/>
      <c r="V3" s="58"/>
      <c r="W3" s="58"/>
    </row>
    <row r="4" spans="1:23" ht="46.5" thickBot="1" x14ac:dyDescent="0.4">
      <c r="A4" s="39" t="s">
        <v>13</v>
      </c>
      <c r="B4" s="11" t="s">
        <v>15</v>
      </c>
      <c r="C4" s="11" t="s">
        <v>17</v>
      </c>
      <c r="D4" s="11" t="s">
        <v>16</v>
      </c>
      <c r="E4" s="59" t="s">
        <v>18</v>
      </c>
      <c r="F4" s="59"/>
      <c r="G4" s="8"/>
      <c r="H4" s="34" t="s">
        <v>3</v>
      </c>
      <c r="I4" s="11"/>
      <c r="J4" s="50" t="s">
        <v>28</v>
      </c>
      <c r="K4" s="11" t="s">
        <v>2</v>
      </c>
      <c r="L4" s="12" t="s">
        <v>0</v>
      </c>
      <c r="M4" s="12" t="s">
        <v>26</v>
      </c>
      <c r="N4" s="12" t="s">
        <v>27</v>
      </c>
      <c r="P4" s="50" t="s">
        <v>29</v>
      </c>
      <c r="Q4" s="11" t="s">
        <v>25</v>
      </c>
      <c r="R4" s="12" t="s">
        <v>0</v>
      </c>
      <c r="S4" s="12" t="s">
        <v>1</v>
      </c>
      <c r="T4" s="12" t="s">
        <v>23</v>
      </c>
      <c r="V4" s="44" t="s">
        <v>30</v>
      </c>
      <c r="W4" s="43" t="s">
        <v>31</v>
      </c>
    </row>
    <row r="5" spans="1:23" x14ac:dyDescent="0.2">
      <c r="A5" s="51" t="s">
        <v>5</v>
      </c>
      <c r="B5" s="1">
        <v>1</v>
      </c>
      <c r="C5" s="1">
        <v>61</v>
      </c>
      <c r="D5" s="1">
        <v>3</v>
      </c>
      <c r="E5" s="35">
        <v>1</v>
      </c>
      <c r="F5" s="1">
        <v>0</v>
      </c>
      <c r="H5" s="35">
        <v>1</v>
      </c>
      <c r="I5" s="1"/>
      <c r="J5" s="21"/>
      <c r="K5" s="20"/>
      <c r="L5" s="22"/>
      <c r="M5" s="22"/>
      <c r="N5" s="22"/>
      <c r="P5" s="21"/>
      <c r="Q5" s="20"/>
      <c r="R5" s="22"/>
      <c r="S5" s="22"/>
      <c r="T5" s="22"/>
      <c r="V5" s="45">
        <v>10</v>
      </c>
      <c r="W5" s="42">
        <f>S13</f>
        <v>0.9108280254777068</v>
      </c>
    </row>
    <row r="6" spans="1:23" ht="18.600000000000001" customHeight="1" x14ac:dyDescent="0.2">
      <c r="A6" s="52"/>
      <c r="B6" s="2">
        <v>2</v>
      </c>
      <c r="C6" s="2">
        <v>84</v>
      </c>
      <c r="D6" s="2">
        <v>2</v>
      </c>
      <c r="E6" s="36">
        <v>2</v>
      </c>
      <c r="F6" s="2">
        <v>233</v>
      </c>
      <c r="H6" s="36">
        <v>2</v>
      </c>
      <c r="I6" s="2"/>
      <c r="J6" s="24"/>
      <c r="K6" s="23"/>
      <c r="L6" s="25"/>
      <c r="M6" s="25"/>
      <c r="N6" s="25"/>
      <c r="P6" s="24"/>
      <c r="Q6" s="23"/>
      <c r="R6" s="25"/>
      <c r="S6" s="25"/>
      <c r="T6" s="25"/>
      <c r="V6" s="45">
        <v>20</v>
      </c>
      <c r="W6" s="42">
        <f>S17</f>
        <v>3.1095890410958913</v>
      </c>
    </row>
    <row r="7" spans="1:23" ht="18.600000000000001" customHeight="1" x14ac:dyDescent="0.2">
      <c r="A7" s="52"/>
      <c r="B7" s="2">
        <v>3</v>
      </c>
      <c r="C7" s="2">
        <v>74</v>
      </c>
      <c r="D7" s="2">
        <v>2</v>
      </c>
      <c r="E7" s="36">
        <v>3</v>
      </c>
      <c r="F7" s="2">
        <v>0</v>
      </c>
      <c r="H7" s="36">
        <v>3</v>
      </c>
      <c r="I7" s="2"/>
      <c r="J7" s="24"/>
      <c r="K7" s="23"/>
      <c r="L7" s="25"/>
      <c r="M7" s="25"/>
      <c r="N7" s="25"/>
      <c r="P7" s="24"/>
      <c r="Q7" s="23"/>
      <c r="R7" s="25"/>
      <c r="S7" s="25"/>
      <c r="T7" s="25"/>
      <c r="V7" s="45">
        <v>30</v>
      </c>
      <c r="W7" s="42">
        <f>S21</f>
        <v>9.0000000000000018</v>
      </c>
    </row>
    <row r="8" spans="1:23" ht="18.600000000000001" customHeight="1" thickBot="1" x14ac:dyDescent="0.25">
      <c r="A8" s="53"/>
      <c r="B8" s="3">
        <v>4</v>
      </c>
      <c r="C8" s="3">
        <v>85</v>
      </c>
      <c r="D8" s="3">
        <v>2</v>
      </c>
      <c r="E8" s="37">
        <v>4</v>
      </c>
      <c r="F8" s="3">
        <v>0</v>
      </c>
      <c r="H8" s="37">
        <v>4</v>
      </c>
      <c r="I8" s="3"/>
      <c r="J8" s="27"/>
      <c r="K8" s="26"/>
      <c r="L8" s="28"/>
      <c r="M8" s="28"/>
      <c r="N8" s="28"/>
      <c r="P8" s="27"/>
      <c r="Q8" s="26"/>
      <c r="R8" s="28"/>
      <c r="S8" s="28"/>
      <c r="T8" s="28"/>
      <c r="V8" s="45">
        <v>40</v>
      </c>
      <c r="W8" s="42">
        <f>S25</f>
        <v>9.0000000000000018</v>
      </c>
    </row>
    <row r="9" spans="1:23" ht="17.25" thickBot="1" x14ac:dyDescent="0.25">
      <c r="A9" s="51" t="s">
        <v>4</v>
      </c>
      <c r="B9" s="1">
        <v>1</v>
      </c>
      <c r="C9" s="1">
        <v>63</v>
      </c>
      <c r="D9" s="1">
        <v>2</v>
      </c>
      <c r="E9" s="35">
        <v>1</v>
      </c>
      <c r="F9" s="1">
        <v>0</v>
      </c>
      <c r="G9" s="9"/>
      <c r="H9" s="35">
        <v>1</v>
      </c>
      <c r="I9" s="1"/>
      <c r="J9" s="60">
        <f>MIN((F5+F9)/2,90)</f>
        <v>0</v>
      </c>
      <c r="K9" s="1">
        <v>100</v>
      </c>
      <c r="L9" s="61">
        <f>J9/K9</f>
        <v>0</v>
      </c>
      <c r="M9" s="10">
        <f>L9/(1-L9)</f>
        <v>0</v>
      </c>
      <c r="N9" s="29">
        <f>M9*512</f>
        <v>0</v>
      </c>
      <c r="P9" s="21"/>
      <c r="Q9" s="20"/>
      <c r="R9" s="22"/>
      <c r="S9" s="22"/>
      <c r="T9" s="31"/>
      <c r="V9" s="45">
        <v>50</v>
      </c>
      <c r="W9" s="42">
        <f>S29</f>
        <v>9.0000000000000018</v>
      </c>
    </row>
    <row r="10" spans="1:23" ht="17.25" thickBot="1" x14ac:dyDescent="0.25">
      <c r="A10" s="52"/>
      <c r="B10" s="2">
        <v>2</v>
      </c>
      <c r="C10" s="2">
        <v>76</v>
      </c>
      <c r="D10" s="2">
        <v>2</v>
      </c>
      <c r="E10" s="36">
        <v>2</v>
      </c>
      <c r="F10" s="2">
        <v>139</v>
      </c>
      <c r="G10" s="9"/>
      <c r="H10" s="36">
        <v>2</v>
      </c>
      <c r="I10" s="2"/>
      <c r="J10" s="60">
        <f>MIN((F6+F10)/2,90)</f>
        <v>90</v>
      </c>
      <c r="K10" s="2">
        <v>100</v>
      </c>
      <c r="L10" s="61">
        <f t="shared" ref="L10:L48" si="0">J10/K10</f>
        <v>0.9</v>
      </c>
      <c r="M10" s="10">
        <f t="shared" ref="M10:M48" si="1">L10/(1-L10)</f>
        <v>9.0000000000000018</v>
      </c>
      <c r="N10" s="29">
        <f t="shared" ref="N10:N48" si="2">M10*512</f>
        <v>4608.0000000000009</v>
      </c>
      <c r="P10" s="24"/>
      <c r="Q10" s="23"/>
      <c r="R10" s="25"/>
      <c r="S10" s="25"/>
      <c r="T10" s="32"/>
      <c r="V10" s="45">
        <v>60</v>
      </c>
      <c r="W10" s="42">
        <f>S33</f>
        <v>0.40845070422535212</v>
      </c>
    </row>
    <row r="11" spans="1:23" ht="17.25" thickBot="1" x14ac:dyDescent="0.25">
      <c r="A11" s="52"/>
      <c r="B11" s="2">
        <v>3</v>
      </c>
      <c r="C11" s="2">
        <v>76</v>
      </c>
      <c r="D11" s="2">
        <v>4</v>
      </c>
      <c r="E11" s="36">
        <v>3</v>
      </c>
      <c r="F11" s="2">
        <v>72</v>
      </c>
      <c r="G11" s="9"/>
      <c r="H11" s="36">
        <v>3</v>
      </c>
      <c r="I11" s="2"/>
      <c r="J11" s="60">
        <f t="shared" ref="J11:J48" si="3">MIN((F7+F11)/2,90)</f>
        <v>36</v>
      </c>
      <c r="K11" s="2">
        <v>100</v>
      </c>
      <c r="L11" s="61">
        <f t="shared" si="0"/>
        <v>0.36</v>
      </c>
      <c r="M11" s="10">
        <f t="shared" si="1"/>
        <v>0.5625</v>
      </c>
      <c r="N11" s="29">
        <f t="shared" si="2"/>
        <v>288</v>
      </c>
      <c r="P11" s="24"/>
      <c r="Q11" s="23"/>
      <c r="R11" s="25"/>
      <c r="S11" s="25"/>
      <c r="T11" s="32"/>
      <c r="V11" s="45">
        <v>70</v>
      </c>
      <c r="W11" s="42">
        <f>S37</f>
        <v>0.98675496688741704</v>
      </c>
    </row>
    <row r="12" spans="1:23" ht="17.25" thickBot="1" x14ac:dyDescent="0.25">
      <c r="A12" s="53"/>
      <c r="B12" s="3">
        <v>4</v>
      </c>
      <c r="C12" s="3">
        <v>72</v>
      </c>
      <c r="D12" s="3">
        <v>3</v>
      </c>
      <c r="E12" s="37">
        <v>4</v>
      </c>
      <c r="F12" s="3">
        <v>76</v>
      </c>
      <c r="G12" s="9"/>
      <c r="H12" s="37">
        <v>4</v>
      </c>
      <c r="I12" s="3"/>
      <c r="J12" s="60">
        <f t="shared" si="3"/>
        <v>38</v>
      </c>
      <c r="K12" s="3">
        <v>100</v>
      </c>
      <c r="L12" s="61">
        <f t="shared" si="0"/>
        <v>0.38</v>
      </c>
      <c r="M12" s="10">
        <f t="shared" si="1"/>
        <v>0.61290322580645162</v>
      </c>
      <c r="N12" s="29">
        <f t="shared" si="2"/>
        <v>313.80645161290323</v>
      </c>
      <c r="P12" s="27"/>
      <c r="Q12" s="26"/>
      <c r="R12" s="28"/>
      <c r="S12" s="28"/>
      <c r="T12" s="33"/>
      <c r="V12" s="45">
        <v>80</v>
      </c>
      <c r="W12" s="42">
        <f>S41</f>
        <v>3.4776119402985088</v>
      </c>
    </row>
    <row r="13" spans="1:23" ht="17.25" thickBot="1" x14ac:dyDescent="0.25">
      <c r="A13" s="51" t="s">
        <v>6</v>
      </c>
      <c r="B13" s="1">
        <v>1</v>
      </c>
      <c r="C13" s="1">
        <v>67</v>
      </c>
      <c r="D13" s="1">
        <v>1</v>
      </c>
      <c r="E13" s="35">
        <v>1</v>
      </c>
      <c r="F13" s="1">
        <v>143</v>
      </c>
      <c r="G13" s="9"/>
      <c r="H13" s="35">
        <v>1</v>
      </c>
      <c r="I13" s="1"/>
      <c r="J13" s="60">
        <f t="shared" si="3"/>
        <v>71.5</v>
      </c>
      <c r="K13" s="1">
        <v>100</v>
      </c>
      <c r="L13" s="61">
        <f t="shared" si="0"/>
        <v>0.71499999999999997</v>
      </c>
      <c r="M13" s="10">
        <f t="shared" si="1"/>
        <v>2.5087719298245612</v>
      </c>
      <c r="N13" s="29">
        <f t="shared" si="2"/>
        <v>1284.4912280701753</v>
      </c>
      <c r="P13" s="60">
        <f>MIN((F5+F9+F13)/3,90)</f>
        <v>47.666666666666664</v>
      </c>
      <c r="Q13" s="1">
        <v>100</v>
      </c>
      <c r="R13" s="61">
        <f>P13/Q13</f>
        <v>0.47666666666666663</v>
      </c>
      <c r="S13" s="10">
        <f>R13/(1-R13)</f>
        <v>0.9108280254777068</v>
      </c>
      <c r="T13" s="29">
        <f>S13*512</f>
        <v>466.34394904458588</v>
      </c>
      <c r="V13" s="45">
        <v>90</v>
      </c>
      <c r="W13" s="42">
        <f>S45</f>
        <v>2.2967032967032979</v>
      </c>
    </row>
    <row r="14" spans="1:23" ht="17.25" thickBot="1" x14ac:dyDescent="0.25">
      <c r="A14" s="52"/>
      <c r="B14" s="2">
        <v>2</v>
      </c>
      <c r="C14" s="2">
        <v>63</v>
      </c>
      <c r="D14" s="2">
        <v>3</v>
      </c>
      <c r="E14" s="36">
        <v>2</v>
      </c>
      <c r="F14" s="2">
        <v>0</v>
      </c>
      <c r="G14" s="9"/>
      <c r="H14" s="36">
        <v>2</v>
      </c>
      <c r="I14" s="2"/>
      <c r="J14" s="60">
        <f t="shared" si="3"/>
        <v>69.5</v>
      </c>
      <c r="K14" s="2">
        <v>100</v>
      </c>
      <c r="L14" s="61">
        <f t="shared" si="0"/>
        <v>0.69499999999999995</v>
      </c>
      <c r="M14" s="10">
        <f t="shared" si="1"/>
        <v>2.2786885245901636</v>
      </c>
      <c r="N14" s="29">
        <f t="shared" si="2"/>
        <v>1166.6885245901638</v>
      </c>
      <c r="P14" s="60">
        <f t="shared" ref="P14:P48" si="4">MIN((F6+F10+F14)/3,90)</f>
        <v>90</v>
      </c>
      <c r="Q14" s="2">
        <v>100</v>
      </c>
      <c r="R14" s="61">
        <f t="shared" ref="R14:R48" si="5">P14/Q14</f>
        <v>0.9</v>
      </c>
      <c r="S14" s="10">
        <f t="shared" ref="S14:S48" si="6">R14/(1-R14)</f>
        <v>9.0000000000000018</v>
      </c>
      <c r="T14" s="29">
        <f t="shared" ref="T14:T48" si="7">S14*512</f>
        <v>4608.0000000000009</v>
      </c>
      <c r="V14" s="45">
        <v>100</v>
      </c>
      <c r="W14" s="42">
        <f>S45</f>
        <v>2.2967032967032979</v>
      </c>
    </row>
    <row r="15" spans="1:23" ht="17.25" thickBot="1" x14ac:dyDescent="0.25">
      <c r="A15" s="52"/>
      <c r="B15" s="2">
        <v>3</v>
      </c>
      <c r="C15" s="2">
        <v>66</v>
      </c>
      <c r="D15" s="2">
        <v>1</v>
      </c>
      <c r="E15" s="36">
        <v>3</v>
      </c>
      <c r="F15" s="2">
        <v>133</v>
      </c>
      <c r="G15" s="9"/>
      <c r="H15" s="36">
        <v>3</v>
      </c>
      <c r="I15" s="2"/>
      <c r="J15" s="60">
        <f t="shared" si="3"/>
        <v>90</v>
      </c>
      <c r="K15" s="2">
        <v>100</v>
      </c>
      <c r="L15" s="61">
        <f t="shared" si="0"/>
        <v>0.9</v>
      </c>
      <c r="M15" s="10">
        <f t="shared" si="1"/>
        <v>9.0000000000000018</v>
      </c>
      <c r="N15" s="29">
        <f t="shared" si="2"/>
        <v>4608.0000000000009</v>
      </c>
      <c r="P15" s="60">
        <f t="shared" si="4"/>
        <v>68.333333333333329</v>
      </c>
      <c r="Q15" s="2">
        <v>100</v>
      </c>
      <c r="R15" s="61">
        <f t="shared" si="5"/>
        <v>0.68333333333333324</v>
      </c>
      <c r="S15" s="10">
        <f t="shared" si="6"/>
        <v>2.1578947368421044</v>
      </c>
      <c r="T15" s="29">
        <f t="shared" si="7"/>
        <v>1104.8421052631575</v>
      </c>
    </row>
    <row r="16" spans="1:23" ht="17.25" thickBot="1" x14ac:dyDescent="0.25">
      <c r="A16" s="53"/>
      <c r="B16" s="3">
        <v>4</v>
      </c>
      <c r="C16" s="3">
        <v>70</v>
      </c>
      <c r="D16" s="3">
        <v>3</v>
      </c>
      <c r="E16" s="37">
        <v>4</v>
      </c>
      <c r="F16" s="3">
        <v>0</v>
      </c>
      <c r="G16" s="9"/>
      <c r="H16" s="37">
        <v>4</v>
      </c>
      <c r="I16" s="3"/>
      <c r="J16" s="60">
        <f t="shared" si="3"/>
        <v>38</v>
      </c>
      <c r="K16" s="3">
        <v>100</v>
      </c>
      <c r="L16" s="61">
        <f t="shared" si="0"/>
        <v>0.38</v>
      </c>
      <c r="M16" s="10">
        <f t="shared" si="1"/>
        <v>0.61290322580645162</v>
      </c>
      <c r="N16" s="29">
        <f t="shared" si="2"/>
        <v>313.80645161290323</v>
      </c>
      <c r="P16" s="60">
        <f t="shared" si="4"/>
        <v>25.333333333333332</v>
      </c>
      <c r="Q16" s="3">
        <v>100</v>
      </c>
      <c r="R16" s="61">
        <f t="shared" si="5"/>
        <v>0.2533333333333333</v>
      </c>
      <c r="S16" s="10">
        <f t="shared" si="6"/>
        <v>0.33928571428571425</v>
      </c>
      <c r="T16" s="29">
        <f t="shared" si="7"/>
        <v>173.71428571428569</v>
      </c>
    </row>
    <row r="17" spans="1:20" ht="17.25" thickBot="1" x14ac:dyDescent="0.25">
      <c r="A17" s="51" t="s">
        <v>7</v>
      </c>
      <c r="B17" s="1">
        <v>1</v>
      </c>
      <c r="C17" s="1">
        <v>83</v>
      </c>
      <c r="D17" s="1">
        <v>2</v>
      </c>
      <c r="E17" s="35">
        <v>1</v>
      </c>
      <c r="F17" s="1">
        <v>84</v>
      </c>
      <c r="G17" s="9"/>
      <c r="H17" s="35">
        <v>1</v>
      </c>
      <c r="I17" s="1"/>
      <c r="J17" s="60">
        <f t="shared" si="3"/>
        <v>90</v>
      </c>
      <c r="K17" s="1">
        <v>100</v>
      </c>
      <c r="L17" s="61">
        <f t="shared" si="0"/>
        <v>0.9</v>
      </c>
      <c r="M17" s="10">
        <f t="shared" si="1"/>
        <v>9.0000000000000018</v>
      </c>
      <c r="N17" s="29">
        <f t="shared" si="2"/>
        <v>4608.0000000000009</v>
      </c>
      <c r="P17" s="60">
        <f t="shared" si="4"/>
        <v>75.666666666666671</v>
      </c>
      <c r="Q17" s="1">
        <v>100</v>
      </c>
      <c r="R17" s="61">
        <f t="shared" si="5"/>
        <v>0.75666666666666671</v>
      </c>
      <c r="S17" s="10">
        <f t="shared" si="6"/>
        <v>3.1095890410958913</v>
      </c>
      <c r="T17" s="29">
        <f t="shared" si="7"/>
        <v>1592.1095890410963</v>
      </c>
    </row>
    <row r="18" spans="1:20" ht="17.25" thickBot="1" x14ac:dyDescent="0.25">
      <c r="A18" s="52"/>
      <c r="B18" s="2">
        <v>2</v>
      </c>
      <c r="C18" s="2">
        <v>84</v>
      </c>
      <c r="D18" s="2">
        <v>1</v>
      </c>
      <c r="E18" s="36">
        <v>2</v>
      </c>
      <c r="F18" s="2">
        <v>83</v>
      </c>
      <c r="G18" s="9"/>
      <c r="H18" s="36">
        <v>2</v>
      </c>
      <c r="I18" s="2"/>
      <c r="J18" s="60">
        <f t="shared" si="3"/>
        <v>41.5</v>
      </c>
      <c r="K18" s="2">
        <v>100</v>
      </c>
      <c r="L18" s="61">
        <f t="shared" si="0"/>
        <v>0.41499999999999998</v>
      </c>
      <c r="M18" s="10">
        <f t="shared" si="1"/>
        <v>0.70940170940170943</v>
      </c>
      <c r="N18" s="29">
        <f t="shared" si="2"/>
        <v>363.21367521367523</v>
      </c>
      <c r="P18" s="60">
        <f t="shared" si="4"/>
        <v>74</v>
      </c>
      <c r="Q18" s="2">
        <v>100</v>
      </c>
      <c r="R18" s="61">
        <f t="shared" si="5"/>
        <v>0.74</v>
      </c>
      <c r="S18" s="10">
        <f t="shared" si="6"/>
        <v>2.8461538461538458</v>
      </c>
      <c r="T18" s="29">
        <f t="shared" si="7"/>
        <v>1457.2307692307691</v>
      </c>
    </row>
    <row r="19" spans="1:20" ht="17.25" thickBot="1" x14ac:dyDescent="0.25">
      <c r="A19" s="52"/>
      <c r="B19" s="2">
        <v>3</v>
      </c>
      <c r="C19" s="2">
        <v>80</v>
      </c>
      <c r="D19" s="2">
        <v>4</v>
      </c>
      <c r="E19" s="36">
        <v>3</v>
      </c>
      <c r="F19" s="2">
        <v>72</v>
      </c>
      <c r="G19" s="9"/>
      <c r="H19" s="36">
        <v>3</v>
      </c>
      <c r="I19" s="2"/>
      <c r="J19" s="60">
        <f t="shared" si="3"/>
        <v>90</v>
      </c>
      <c r="K19" s="2">
        <v>100</v>
      </c>
      <c r="L19" s="61">
        <f t="shared" si="0"/>
        <v>0.9</v>
      </c>
      <c r="M19" s="10">
        <f t="shared" si="1"/>
        <v>9.0000000000000018</v>
      </c>
      <c r="N19" s="29">
        <f t="shared" si="2"/>
        <v>4608.0000000000009</v>
      </c>
      <c r="P19" s="60">
        <f t="shared" si="4"/>
        <v>90</v>
      </c>
      <c r="Q19" s="2">
        <v>100</v>
      </c>
      <c r="R19" s="61">
        <f t="shared" si="5"/>
        <v>0.9</v>
      </c>
      <c r="S19" s="10">
        <f t="shared" si="6"/>
        <v>9.0000000000000018</v>
      </c>
      <c r="T19" s="29">
        <f t="shared" si="7"/>
        <v>4608.0000000000009</v>
      </c>
    </row>
    <row r="20" spans="1:20" ht="17.25" thickBot="1" x14ac:dyDescent="0.25">
      <c r="A20" s="53"/>
      <c r="B20" s="3">
        <v>4</v>
      </c>
      <c r="C20" s="3">
        <v>72</v>
      </c>
      <c r="D20" s="3">
        <v>3</v>
      </c>
      <c r="E20" s="37">
        <v>4</v>
      </c>
      <c r="F20" s="3">
        <v>80</v>
      </c>
      <c r="G20" s="9"/>
      <c r="H20" s="37">
        <v>4</v>
      </c>
      <c r="I20" s="3"/>
      <c r="J20" s="60">
        <f t="shared" si="3"/>
        <v>40</v>
      </c>
      <c r="K20" s="3">
        <v>100</v>
      </c>
      <c r="L20" s="61">
        <f t="shared" si="0"/>
        <v>0.4</v>
      </c>
      <c r="M20" s="10">
        <f t="shared" si="1"/>
        <v>0.66666666666666674</v>
      </c>
      <c r="N20" s="29">
        <f t="shared" si="2"/>
        <v>341.33333333333337</v>
      </c>
      <c r="P20" s="60">
        <f t="shared" si="4"/>
        <v>52</v>
      </c>
      <c r="Q20" s="3">
        <v>100</v>
      </c>
      <c r="R20" s="61">
        <f t="shared" si="5"/>
        <v>0.52</v>
      </c>
      <c r="S20" s="10">
        <f t="shared" si="6"/>
        <v>1.0833333333333335</v>
      </c>
      <c r="T20" s="29">
        <f t="shared" si="7"/>
        <v>554.66666666666674</v>
      </c>
    </row>
    <row r="21" spans="1:20" ht="17.25" thickBot="1" x14ac:dyDescent="0.25">
      <c r="A21" s="51" t="s">
        <v>8</v>
      </c>
      <c r="B21" s="1">
        <v>1</v>
      </c>
      <c r="C21" s="1">
        <v>65</v>
      </c>
      <c r="D21" s="1">
        <v>1</v>
      </c>
      <c r="E21" s="35">
        <v>1</v>
      </c>
      <c r="F21" s="1">
        <f>65+73+71+81</f>
        <v>290</v>
      </c>
      <c r="G21" s="9"/>
      <c r="H21" s="35">
        <v>1</v>
      </c>
      <c r="I21" s="1"/>
      <c r="J21" s="60">
        <f t="shared" si="3"/>
        <v>90</v>
      </c>
      <c r="K21" s="1">
        <v>100</v>
      </c>
      <c r="L21" s="61">
        <f t="shared" si="0"/>
        <v>0.9</v>
      </c>
      <c r="M21" s="10">
        <f t="shared" si="1"/>
        <v>9.0000000000000018</v>
      </c>
      <c r="N21" s="29">
        <f t="shared" si="2"/>
        <v>4608.0000000000009</v>
      </c>
      <c r="P21" s="60">
        <f t="shared" si="4"/>
        <v>90</v>
      </c>
      <c r="Q21" s="1">
        <v>100</v>
      </c>
      <c r="R21" s="61">
        <f t="shared" si="5"/>
        <v>0.9</v>
      </c>
      <c r="S21" s="10">
        <f t="shared" si="6"/>
        <v>9.0000000000000018</v>
      </c>
      <c r="T21" s="29">
        <f t="shared" si="7"/>
        <v>4608.0000000000009</v>
      </c>
    </row>
    <row r="22" spans="1:20" ht="17.25" thickBot="1" x14ac:dyDescent="0.25">
      <c r="A22" s="52"/>
      <c r="B22" s="2">
        <v>2</v>
      </c>
      <c r="C22" s="2">
        <v>73</v>
      </c>
      <c r="D22" s="2">
        <v>1</v>
      </c>
      <c r="E22" s="36">
        <v>2</v>
      </c>
      <c r="F22" s="2">
        <v>0</v>
      </c>
      <c r="G22" s="9"/>
      <c r="H22" s="36">
        <v>2</v>
      </c>
      <c r="I22" s="2"/>
      <c r="J22" s="60">
        <f t="shared" si="3"/>
        <v>41.5</v>
      </c>
      <c r="K22" s="2">
        <v>100</v>
      </c>
      <c r="L22" s="61">
        <f t="shared" si="0"/>
        <v>0.41499999999999998</v>
      </c>
      <c r="M22" s="10">
        <f t="shared" si="1"/>
        <v>0.70940170940170943</v>
      </c>
      <c r="N22" s="29">
        <f t="shared" si="2"/>
        <v>363.21367521367523</v>
      </c>
      <c r="P22" s="60">
        <f t="shared" si="4"/>
        <v>27.666666666666668</v>
      </c>
      <c r="Q22" s="2">
        <v>100</v>
      </c>
      <c r="R22" s="61">
        <f t="shared" si="5"/>
        <v>0.27666666666666667</v>
      </c>
      <c r="S22" s="10">
        <f t="shared" si="6"/>
        <v>0.38248847926267276</v>
      </c>
      <c r="T22" s="29">
        <f t="shared" si="7"/>
        <v>195.83410138248846</v>
      </c>
    </row>
    <row r="23" spans="1:20" ht="17.25" thickBot="1" x14ac:dyDescent="0.25">
      <c r="A23" s="52"/>
      <c r="B23" s="2">
        <v>3</v>
      </c>
      <c r="C23" s="2">
        <v>71</v>
      </c>
      <c r="D23" s="2">
        <v>1</v>
      </c>
      <c r="E23" s="36">
        <v>3</v>
      </c>
      <c r="F23" s="2">
        <v>0</v>
      </c>
      <c r="G23" s="9"/>
      <c r="H23" s="36">
        <v>3</v>
      </c>
      <c r="I23" s="2"/>
      <c r="J23" s="60">
        <f t="shared" si="3"/>
        <v>36</v>
      </c>
      <c r="K23" s="2">
        <v>100</v>
      </c>
      <c r="L23" s="61">
        <f t="shared" si="0"/>
        <v>0.36</v>
      </c>
      <c r="M23" s="10">
        <f t="shared" si="1"/>
        <v>0.5625</v>
      </c>
      <c r="N23" s="29">
        <f t="shared" si="2"/>
        <v>288</v>
      </c>
      <c r="P23" s="60">
        <f t="shared" si="4"/>
        <v>68.333333333333329</v>
      </c>
      <c r="Q23" s="2">
        <v>100</v>
      </c>
      <c r="R23" s="61">
        <f t="shared" si="5"/>
        <v>0.68333333333333324</v>
      </c>
      <c r="S23" s="10">
        <f t="shared" si="6"/>
        <v>2.1578947368421044</v>
      </c>
      <c r="T23" s="29">
        <f t="shared" si="7"/>
        <v>1104.8421052631575</v>
      </c>
    </row>
    <row r="24" spans="1:20" ht="17.25" thickBot="1" x14ac:dyDescent="0.25">
      <c r="A24" s="53"/>
      <c r="B24" s="3">
        <v>4</v>
      </c>
      <c r="C24" s="3">
        <v>81</v>
      </c>
      <c r="D24" s="3">
        <v>1</v>
      </c>
      <c r="E24" s="37">
        <v>4</v>
      </c>
      <c r="F24" s="3">
        <v>0</v>
      </c>
      <c r="G24" s="9"/>
      <c r="H24" s="37">
        <v>4</v>
      </c>
      <c r="I24" s="3"/>
      <c r="J24" s="60">
        <f t="shared" si="3"/>
        <v>40</v>
      </c>
      <c r="K24" s="3">
        <v>100</v>
      </c>
      <c r="L24" s="61">
        <f t="shared" si="0"/>
        <v>0.4</v>
      </c>
      <c r="M24" s="10">
        <f t="shared" si="1"/>
        <v>0.66666666666666674</v>
      </c>
      <c r="N24" s="29">
        <f t="shared" si="2"/>
        <v>341.33333333333337</v>
      </c>
      <c r="P24" s="60">
        <f t="shared" si="4"/>
        <v>26.666666666666668</v>
      </c>
      <c r="Q24" s="3">
        <v>100</v>
      </c>
      <c r="R24" s="61">
        <f t="shared" si="5"/>
        <v>0.26666666666666666</v>
      </c>
      <c r="S24" s="10">
        <f t="shared" si="6"/>
        <v>0.36363636363636359</v>
      </c>
      <c r="T24" s="29">
        <f t="shared" si="7"/>
        <v>186.18181818181816</v>
      </c>
    </row>
    <row r="25" spans="1:20" ht="17.25" thickBot="1" x14ac:dyDescent="0.25">
      <c r="A25" s="51" t="s">
        <v>9</v>
      </c>
      <c r="B25" s="1">
        <v>1</v>
      </c>
      <c r="C25" s="1">
        <v>67</v>
      </c>
      <c r="D25" s="1">
        <v>3</v>
      </c>
      <c r="E25" s="35">
        <v>1</v>
      </c>
      <c r="F25" s="1">
        <v>0</v>
      </c>
      <c r="G25" s="9"/>
      <c r="H25" s="35">
        <v>1</v>
      </c>
      <c r="I25" s="1"/>
      <c r="J25" s="60">
        <f t="shared" si="3"/>
        <v>90</v>
      </c>
      <c r="K25" s="1">
        <v>100</v>
      </c>
      <c r="L25" s="61">
        <f t="shared" si="0"/>
        <v>0.9</v>
      </c>
      <c r="M25" s="10">
        <f t="shared" si="1"/>
        <v>9.0000000000000018</v>
      </c>
      <c r="N25" s="29">
        <f t="shared" si="2"/>
        <v>4608.0000000000009</v>
      </c>
      <c r="P25" s="60">
        <f t="shared" si="4"/>
        <v>90</v>
      </c>
      <c r="Q25" s="1">
        <v>100</v>
      </c>
      <c r="R25" s="61">
        <f t="shared" si="5"/>
        <v>0.9</v>
      </c>
      <c r="S25" s="10">
        <f t="shared" si="6"/>
        <v>9.0000000000000018</v>
      </c>
      <c r="T25" s="29">
        <f t="shared" si="7"/>
        <v>4608.0000000000009</v>
      </c>
    </row>
    <row r="26" spans="1:20" ht="17.25" thickBot="1" x14ac:dyDescent="0.25">
      <c r="A26" s="52"/>
      <c r="B26" s="2">
        <v>2</v>
      </c>
      <c r="C26" s="2">
        <v>73</v>
      </c>
      <c r="D26" s="2">
        <v>2</v>
      </c>
      <c r="E26" s="36">
        <v>2</v>
      </c>
      <c r="F26" s="2">
        <f>73+77</f>
        <v>150</v>
      </c>
      <c r="G26" s="9"/>
      <c r="H26" s="36">
        <v>2</v>
      </c>
      <c r="I26" s="2"/>
      <c r="J26" s="60">
        <f t="shared" si="3"/>
        <v>75</v>
      </c>
      <c r="K26" s="2">
        <v>100</v>
      </c>
      <c r="L26" s="61">
        <f t="shared" si="0"/>
        <v>0.75</v>
      </c>
      <c r="M26" s="10">
        <f t="shared" si="1"/>
        <v>3</v>
      </c>
      <c r="N26" s="29">
        <f t="shared" si="2"/>
        <v>1536</v>
      </c>
      <c r="P26" s="60">
        <f t="shared" si="4"/>
        <v>77.666666666666671</v>
      </c>
      <c r="Q26" s="2">
        <v>100</v>
      </c>
      <c r="R26" s="61">
        <f t="shared" si="5"/>
        <v>0.77666666666666673</v>
      </c>
      <c r="S26" s="10">
        <f t="shared" si="6"/>
        <v>3.4776119402985088</v>
      </c>
      <c r="T26" s="29">
        <f t="shared" si="7"/>
        <v>1780.5373134328365</v>
      </c>
    </row>
    <row r="27" spans="1:20" ht="17.25" thickBot="1" x14ac:dyDescent="0.25">
      <c r="A27" s="52"/>
      <c r="B27" s="2">
        <v>3</v>
      </c>
      <c r="C27" s="2">
        <v>77</v>
      </c>
      <c r="D27" s="2">
        <v>3</v>
      </c>
      <c r="E27" s="36">
        <v>3</v>
      </c>
      <c r="F27" s="2">
        <f>67+77</f>
        <v>144</v>
      </c>
      <c r="G27" s="9"/>
      <c r="H27" s="36">
        <v>3</v>
      </c>
      <c r="I27" s="2"/>
      <c r="J27" s="60">
        <f t="shared" si="3"/>
        <v>72</v>
      </c>
      <c r="K27" s="2">
        <v>100</v>
      </c>
      <c r="L27" s="61">
        <f t="shared" si="0"/>
        <v>0.72</v>
      </c>
      <c r="M27" s="10">
        <f t="shared" si="1"/>
        <v>2.5714285714285712</v>
      </c>
      <c r="N27" s="29">
        <f t="shared" si="2"/>
        <v>1316.5714285714284</v>
      </c>
      <c r="P27" s="60">
        <f t="shared" si="4"/>
        <v>72</v>
      </c>
      <c r="Q27" s="2">
        <v>100</v>
      </c>
      <c r="R27" s="61">
        <f t="shared" si="5"/>
        <v>0.72</v>
      </c>
      <c r="S27" s="10">
        <f t="shared" si="6"/>
        <v>2.5714285714285712</v>
      </c>
      <c r="T27" s="29">
        <f t="shared" si="7"/>
        <v>1316.5714285714284</v>
      </c>
    </row>
    <row r="28" spans="1:20" ht="17.25" thickBot="1" x14ac:dyDescent="0.25">
      <c r="A28" s="53"/>
      <c r="B28" s="3">
        <v>4</v>
      </c>
      <c r="C28" s="3">
        <v>77</v>
      </c>
      <c r="D28" s="3">
        <v>2</v>
      </c>
      <c r="E28" s="37">
        <v>4</v>
      </c>
      <c r="F28" s="3">
        <v>0</v>
      </c>
      <c r="G28" s="9"/>
      <c r="H28" s="37">
        <v>4</v>
      </c>
      <c r="I28" s="3"/>
      <c r="J28" s="60">
        <f t="shared" si="3"/>
        <v>0</v>
      </c>
      <c r="K28" s="3">
        <v>100</v>
      </c>
      <c r="L28" s="61">
        <f t="shared" si="0"/>
        <v>0</v>
      </c>
      <c r="M28" s="10">
        <f t="shared" si="1"/>
        <v>0</v>
      </c>
      <c r="N28" s="29">
        <f t="shared" si="2"/>
        <v>0</v>
      </c>
      <c r="P28" s="60">
        <f t="shared" si="4"/>
        <v>26.666666666666668</v>
      </c>
      <c r="Q28" s="3">
        <v>100</v>
      </c>
      <c r="R28" s="61">
        <f t="shared" si="5"/>
        <v>0.26666666666666666</v>
      </c>
      <c r="S28" s="10">
        <f t="shared" si="6"/>
        <v>0.36363636363636359</v>
      </c>
      <c r="T28" s="29">
        <f t="shared" si="7"/>
        <v>186.18181818181816</v>
      </c>
    </row>
    <row r="29" spans="1:20" ht="17.25" thickBot="1" x14ac:dyDescent="0.25">
      <c r="A29" s="51" t="s">
        <v>10</v>
      </c>
      <c r="B29" s="1">
        <v>1</v>
      </c>
      <c r="C29" s="1">
        <v>63</v>
      </c>
      <c r="D29" s="1">
        <v>3</v>
      </c>
      <c r="E29" s="35">
        <v>1</v>
      </c>
      <c r="F29" s="1">
        <v>0</v>
      </c>
      <c r="G29" s="9"/>
      <c r="H29" s="35">
        <v>1</v>
      </c>
      <c r="I29" s="1"/>
      <c r="J29" s="60">
        <f t="shared" si="3"/>
        <v>0</v>
      </c>
      <c r="K29" s="1">
        <v>100</v>
      </c>
      <c r="L29" s="61">
        <f t="shared" si="0"/>
        <v>0</v>
      </c>
      <c r="M29" s="10">
        <f t="shared" si="1"/>
        <v>0</v>
      </c>
      <c r="N29" s="29">
        <f t="shared" si="2"/>
        <v>0</v>
      </c>
      <c r="P29" s="60">
        <f t="shared" si="4"/>
        <v>90</v>
      </c>
      <c r="Q29" s="1">
        <v>100</v>
      </c>
      <c r="R29" s="61">
        <f t="shared" si="5"/>
        <v>0.9</v>
      </c>
      <c r="S29" s="10">
        <f t="shared" si="6"/>
        <v>9.0000000000000018</v>
      </c>
      <c r="T29" s="29">
        <f t="shared" si="7"/>
        <v>4608.0000000000009</v>
      </c>
    </row>
    <row r="30" spans="1:20" ht="17.25" thickBot="1" x14ac:dyDescent="0.25">
      <c r="A30" s="52"/>
      <c r="B30" s="2">
        <v>2</v>
      </c>
      <c r="C30" s="2">
        <v>89</v>
      </c>
      <c r="D30" s="2">
        <v>3</v>
      </c>
      <c r="E30" s="36">
        <v>2</v>
      </c>
      <c r="F30" s="2">
        <v>0</v>
      </c>
      <c r="G30" s="9"/>
      <c r="H30" s="36">
        <v>2</v>
      </c>
      <c r="I30" s="2"/>
      <c r="J30" s="60">
        <f t="shared" si="3"/>
        <v>75</v>
      </c>
      <c r="K30" s="2">
        <v>100</v>
      </c>
      <c r="L30" s="61">
        <f t="shared" si="0"/>
        <v>0.75</v>
      </c>
      <c r="M30" s="10">
        <f t="shared" si="1"/>
        <v>3</v>
      </c>
      <c r="N30" s="29">
        <f t="shared" si="2"/>
        <v>1536</v>
      </c>
      <c r="P30" s="60">
        <f t="shared" si="4"/>
        <v>50</v>
      </c>
      <c r="Q30" s="2">
        <v>100</v>
      </c>
      <c r="R30" s="61">
        <f t="shared" si="5"/>
        <v>0.5</v>
      </c>
      <c r="S30" s="10">
        <f t="shared" si="6"/>
        <v>1</v>
      </c>
      <c r="T30" s="29">
        <f t="shared" si="7"/>
        <v>512</v>
      </c>
    </row>
    <row r="31" spans="1:20" ht="17.25" thickBot="1" x14ac:dyDescent="0.25">
      <c r="A31" s="52"/>
      <c r="B31" s="2">
        <v>3</v>
      </c>
      <c r="C31" s="2">
        <v>75</v>
      </c>
      <c r="D31" s="2">
        <v>4</v>
      </c>
      <c r="E31" s="36">
        <v>3</v>
      </c>
      <c r="F31" s="2">
        <f>63+89</f>
        <v>152</v>
      </c>
      <c r="G31" s="9"/>
      <c r="H31" s="36">
        <v>3</v>
      </c>
      <c r="I31" s="2"/>
      <c r="J31" s="60">
        <f t="shared" si="3"/>
        <v>90</v>
      </c>
      <c r="K31" s="2">
        <v>100</v>
      </c>
      <c r="L31" s="61">
        <f t="shared" si="0"/>
        <v>0.9</v>
      </c>
      <c r="M31" s="10">
        <f t="shared" si="1"/>
        <v>9.0000000000000018</v>
      </c>
      <c r="N31" s="29">
        <f t="shared" si="2"/>
        <v>4608.0000000000009</v>
      </c>
      <c r="P31" s="60">
        <f t="shared" si="4"/>
        <v>90</v>
      </c>
      <c r="Q31" s="2">
        <v>100</v>
      </c>
      <c r="R31" s="61">
        <f t="shared" si="5"/>
        <v>0.9</v>
      </c>
      <c r="S31" s="10">
        <f t="shared" si="6"/>
        <v>9.0000000000000018</v>
      </c>
      <c r="T31" s="29">
        <f t="shared" si="7"/>
        <v>4608.0000000000009</v>
      </c>
    </row>
    <row r="32" spans="1:20" ht="17.25" thickBot="1" x14ac:dyDescent="0.25">
      <c r="A32" s="53"/>
      <c r="B32" s="3">
        <v>4</v>
      </c>
      <c r="C32" s="3">
        <v>90</v>
      </c>
      <c r="D32" s="3">
        <v>4</v>
      </c>
      <c r="E32" s="37">
        <v>4</v>
      </c>
      <c r="F32" s="3">
        <f>75+90</f>
        <v>165</v>
      </c>
      <c r="G32" s="9"/>
      <c r="H32" s="37">
        <v>4</v>
      </c>
      <c r="I32" s="3"/>
      <c r="J32" s="60">
        <f t="shared" si="3"/>
        <v>82.5</v>
      </c>
      <c r="K32" s="3">
        <v>100</v>
      </c>
      <c r="L32" s="61">
        <f t="shared" si="0"/>
        <v>0.82499999999999996</v>
      </c>
      <c r="M32" s="10">
        <f t="shared" si="1"/>
        <v>4.7142857142857126</v>
      </c>
      <c r="N32" s="29">
        <f t="shared" si="2"/>
        <v>2413.7142857142849</v>
      </c>
      <c r="P32" s="60">
        <f t="shared" si="4"/>
        <v>55</v>
      </c>
      <c r="Q32" s="3">
        <v>100</v>
      </c>
      <c r="R32" s="61">
        <f t="shared" si="5"/>
        <v>0.55000000000000004</v>
      </c>
      <c r="S32" s="10">
        <f t="shared" si="6"/>
        <v>1.2222222222222225</v>
      </c>
      <c r="T32" s="29">
        <f t="shared" si="7"/>
        <v>625.77777777777794</v>
      </c>
    </row>
    <row r="33" spans="1:20" ht="17.25" thickBot="1" x14ac:dyDescent="0.25">
      <c r="A33" s="51" t="s">
        <v>11</v>
      </c>
      <c r="B33" s="1">
        <v>1</v>
      </c>
      <c r="C33" s="1">
        <v>87</v>
      </c>
      <c r="D33" s="1">
        <v>1</v>
      </c>
      <c r="E33" s="35">
        <v>1</v>
      </c>
      <c r="F33" s="1">
        <v>87</v>
      </c>
      <c r="G33" s="9"/>
      <c r="H33" s="35">
        <v>1</v>
      </c>
      <c r="I33" s="1"/>
      <c r="J33" s="60">
        <f t="shared" si="3"/>
        <v>43.5</v>
      </c>
      <c r="K33" s="1">
        <v>100</v>
      </c>
      <c r="L33" s="61">
        <f t="shared" si="0"/>
        <v>0.435</v>
      </c>
      <c r="M33" s="10">
        <f t="shared" si="1"/>
        <v>0.76991150442477885</v>
      </c>
      <c r="N33" s="29">
        <f t="shared" si="2"/>
        <v>394.19469026548677</v>
      </c>
      <c r="P33" s="60">
        <f t="shared" si="4"/>
        <v>29</v>
      </c>
      <c r="Q33" s="1">
        <v>100</v>
      </c>
      <c r="R33" s="61">
        <f t="shared" si="5"/>
        <v>0.28999999999999998</v>
      </c>
      <c r="S33" s="10">
        <f t="shared" si="6"/>
        <v>0.40845070422535212</v>
      </c>
      <c r="T33" s="29">
        <f t="shared" si="7"/>
        <v>209.12676056338029</v>
      </c>
    </row>
    <row r="34" spans="1:20" ht="17.25" thickBot="1" x14ac:dyDescent="0.25">
      <c r="A34" s="52"/>
      <c r="B34" s="2">
        <v>2</v>
      </c>
      <c r="C34" s="2">
        <v>80</v>
      </c>
      <c r="D34" s="2">
        <v>2</v>
      </c>
      <c r="E34" s="36">
        <v>2</v>
      </c>
      <c r="F34" s="2">
        <v>163</v>
      </c>
      <c r="G34" s="9"/>
      <c r="H34" s="36">
        <v>2</v>
      </c>
      <c r="I34" s="2"/>
      <c r="J34" s="60">
        <f t="shared" si="3"/>
        <v>81.5</v>
      </c>
      <c r="K34" s="2">
        <v>100</v>
      </c>
      <c r="L34" s="61">
        <f t="shared" si="0"/>
        <v>0.81499999999999995</v>
      </c>
      <c r="M34" s="10">
        <f t="shared" si="1"/>
        <v>4.4054054054054035</v>
      </c>
      <c r="N34" s="29">
        <f t="shared" si="2"/>
        <v>2255.5675675675666</v>
      </c>
      <c r="P34" s="60">
        <f t="shared" si="4"/>
        <v>90</v>
      </c>
      <c r="Q34" s="2">
        <v>100</v>
      </c>
      <c r="R34" s="61">
        <f t="shared" si="5"/>
        <v>0.9</v>
      </c>
      <c r="S34" s="10">
        <f t="shared" si="6"/>
        <v>9.0000000000000018</v>
      </c>
      <c r="T34" s="29">
        <f t="shared" si="7"/>
        <v>4608.0000000000009</v>
      </c>
    </row>
    <row r="35" spans="1:20" ht="17.25" thickBot="1" x14ac:dyDescent="0.25">
      <c r="A35" s="52"/>
      <c r="B35" s="2">
        <v>3</v>
      </c>
      <c r="C35" s="2">
        <v>83</v>
      </c>
      <c r="D35" s="2">
        <v>2</v>
      </c>
      <c r="E35" s="36">
        <v>3</v>
      </c>
      <c r="F35" s="2">
        <v>82</v>
      </c>
      <c r="G35" s="9"/>
      <c r="H35" s="36">
        <v>3</v>
      </c>
      <c r="I35" s="2"/>
      <c r="J35" s="60">
        <f t="shared" si="3"/>
        <v>90</v>
      </c>
      <c r="K35" s="2">
        <v>100</v>
      </c>
      <c r="L35" s="61">
        <f t="shared" si="0"/>
        <v>0.9</v>
      </c>
      <c r="M35" s="10">
        <f t="shared" si="1"/>
        <v>9.0000000000000018</v>
      </c>
      <c r="N35" s="29">
        <f t="shared" si="2"/>
        <v>4608.0000000000009</v>
      </c>
      <c r="P35" s="60">
        <f t="shared" si="4"/>
        <v>90</v>
      </c>
      <c r="Q35" s="2">
        <v>100</v>
      </c>
      <c r="R35" s="61">
        <f t="shared" si="5"/>
        <v>0.9</v>
      </c>
      <c r="S35" s="10">
        <f t="shared" si="6"/>
        <v>9.0000000000000018</v>
      </c>
      <c r="T35" s="29">
        <f t="shared" si="7"/>
        <v>4608.0000000000009</v>
      </c>
    </row>
    <row r="36" spans="1:20" ht="17.25" thickBot="1" x14ac:dyDescent="0.25">
      <c r="A36" s="53"/>
      <c r="B36" s="3">
        <v>4</v>
      </c>
      <c r="C36" s="3">
        <v>82</v>
      </c>
      <c r="D36" s="3">
        <v>3</v>
      </c>
      <c r="E36" s="37">
        <v>4</v>
      </c>
      <c r="F36" s="3">
        <v>0</v>
      </c>
      <c r="G36" s="9"/>
      <c r="H36" s="37">
        <v>4</v>
      </c>
      <c r="I36" s="3"/>
      <c r="J36" s="60">
        <f t="shared" si="3"/>
        <v>82.5</v>
      </c>
      <c r="K36" s="3">
        <v>100</v>
      </c>
      <c r="L36" s="61">
        <f t="shared" si="0"/>
        <v>0.82499999999999996</v>
      </c>
      <c r="M36" s="10">
        <f t="shared" si="1"/>
        <v>4.7142857142857126</v>
      </c>
      <c r="N36" s="29">
        <f t="shared" si="2"/>
        <v>2413.7142857142849</v>
      </c>
      <c r="P36" s="60">
        <f t="shared" si="4"/>
        <v>55</v>
      </c>
      <c r="Q36" s="3">
        <v>100</v>
      </c>
      <c r="R36" s="61">
        <f t="shared" si="5"/>
        <v>0.55000000000000004</v>
      </c>
      <c r="S36" s="10">
        <f t="shared" si="6"/>
        <v>1.2222222222222225</v>
      </c>
      <c r="T36" s="29">
        <f t="shared" si="7"/>
        <v>625.77777777777794</v>
      </c>
    </row>
    <row r="37" spans="1:20" ht="17.25" thickBot="1" x14ac:dyDescent="0.25">
      <c r="A37" s="51" t="s">
        <v>12</v>
      </c>
      <c r="B37" s="1">
        <v>1</v>
      </c>
      <c r="C37" s="1">
        <v>62</v>
      </c>
      <c r="D37" s="1">
        <v>1</v>
      </c>
      <c r="E37" s="35">
        <v>1</v>
      </c>
      <c r="F37" s="1">
        <v>62</v>
      </c>
      <c r="G37" s="9"/>
      <c r="H37" s="35">
        <v>1</v>
      </c>
      <c r="I37" s="1"/>
      <c r="J37" s="60">
        <f t="shared" si="3"/>
        <v>74.5</v>
      </c>
      <c r="K37" s="1">
        <v>100</v>
      </c>
      <c r="L37" s="61">
        <f t="shared" si="0"/>
        <v>0.745</v>
      </c>
      <c r="M37" s="10">
        <f t="shared" si="1"/>
        <v>2.9215686274509802</v>
      </c>
      <c r="N37" s="29">
        <f t="shared" si="2"/>
        <v>1495.8431372549019</v>
      </c>
      <c r="P37" s="60">
        <f t="shared" si="4"/>
        <v>49.666666666666664</v>
      </c>
      <c r="Q37" s="1">
        <v>100</v>
      </c>
      <c r="R37" s="61">
        <f t="shared" si="5"/>
        <v>0.49666666666666665</v>
      </c>
      <c r="S37" s="10">
        <f t="shared" si="6"/>
        <v>0.98675496688741704</v>
      </c>
      <c r="T37" s="29">
        <f t="shared" si="7"/>
        <v>505.21854304635752</v>
      </c>
    </row>
    <row r="38" spans="1:20" ht="17.25" thickBot="1" x14ac:dyDescent="0.25">
      <c r="A38" s="52"/>
      <c r="B38" s="2">
        <v>2</v>
      </c>
      <c r="C38" s="2">
        <v>76</v>
      </c>
      <c r="D38" s="2">
        <v>3</v>
      </c>
      <c r="E38" s="36">
        <v>2</v>
      </c>
      <c r="F38" s="2">
        <v>67</v>
      </c>
      <c r="G38" s="9"/>
      <c r="H38" s="36">
        <v>2</v>
      </c>
      <c r="I38" s="2"/>
      <c r="J38" s="60">
        <f t="shared" si="3"/>
        <v>90</v>
      </c>
      <c r="K38" s="2">
        <v>100</v>
      </c>
      <c r="L38" s="61">
        <f t="shared" si="0"/>
        <v>0.9</v>
      </c>
      <c r="M38" s="10">
        <f t="shared" si="1"/>
        <v>9.0000000000000018</v>
      </c>
      <c r="N38" s="29">
        <f t="shared" si="2"/>
        <v>4608.0000000000009</v>
      </c>
      <c r="P38" s="60">
        <f t="shared" si="4"/>
        <v>76.666666666666671</v>
      </c>
      <c r="Q38" s="2">
        <v>100</v>
      </c>
      <c r="R38" s="61">
        <f t="shared" si="5"/>
        <v>0.76666666666666672</v>
      </c>
      <c r="S38" s="10">
        <f t="shared" si="6"/>
        <v>3.2857142857142865</v>
      </c>
      <c r="T38" s="29">
        <f t="shared" si="7"/>
        <v>1682.2857142857147</v>
      </c>
    </row>
    <row r="39" spans="1:20" ht="17.25" thickBot="1" x14ac:dyDescent="0.25">
      <c r="A39" s="52"/>
      <c r="B39" s="2">
        <v>3</v>
      </c>
      <c r="C39" s="2">
        <v>67</v>
      </c>
      <c r="D39" s="2">
        <v>2</v>
      </c>
      <c r="E39" s="36">
        <v>3</v>
      </c>
      <c r="F39" s="2">
        <v>76</v>
      </c>
      <c r="G39" s="9"/>
      <c r="H39" s="36">
        <v>3</v>
      </c>
      <c r="I39" s="2"/>
      <c r="J39" s="60">
        <f t="shared" si="3"/>
        <v>79</v>
      </c>
      <c r="K39" s="2">
        <v>100</v>
      </c>
      <c r="L39" s="61">
        <f t="shared" si="0"/>
        <v>0.79</v>
      </c>
      <c r="M39" s="10">
        <f t="shared" si="1"/>
        <v>3.7619047619047628</v>
      </c>
      <c r="N39" s="29">
        <f t="shared" si="2"/>
        <v>1926.0952380952385</v>
      </c>
      <c r="P39" s="60">
        <f t="shared" si="4"/>
        <v>90</v>
      </c>
      <c r="Q39" s="2">
        <v>100</v>
      </c>
      <c r="R39" s="61">
        <f t="shared" si="5"/>
        <v>0.9</v>
      </c>
      <c r="S39" s="10">
        <f t="shared" si="6"/>
        <v>9.0000000000000018</v>
      </c>
      <c r="T39" s="29">
        <f t="shared" si="7"/>
        <v>4608.0000000000009</v>
      </c>
    </row>
    <row r="40" spans="1:20" ht="17.25" thickBot="1" x14ac:dyDescent="0.25">
      <c r="A40" s="53"/>
      <c r="B40" s="3">
        <v>4</v>
      </c>
      <c r="C40" s="3">
        <v>67</v>
      </c>
      <c r="D40" s="3">
        <v>4</v>
      </c>
      <c r="E40" s="37">
        <v>4</v>
      </c>
      <c r="F40" s="3">
        <v>67</v>
      </c>
      <c r="G40" s="9"/>
      <c r="H40" s="37">
        <v>4</v>
      </c>
      <c r="I40" s="3"/>
      <c r="J40" s="60">
        <f t="shared" si="3"/>
        <v>33.5</v>
      </c>
      <c r="K40" s="3">
        <v>100</v>
      </c>
      <c r="L40" s="61">
        <f t="shared" si="0"/>
        <v>0.33500000000000002</v>
      </c>
      <c r="M40" s="10">
        <f t="shared" si="1"/>
        <v>0.50375939849624063</v>
      </c>
      <c r="N40" s="29">
        <f t="shared" si="2"/>
        <v>257.9248120300752</v>
      </c>
      <c r="P40" s="60">
        <f t="shared" si="4"/>
        <v>77.333333333333329</v>
      </c>
      <c r="Q40" s="3">
        <v>100</v>
      </c>
      <c r="R40" s="61">
        <f t="shared" si="5"/>
        <v>0.77333333333333332</v>
      </c>
      <c r="S40" s="10">
        <f t="shared" si="6"/>
        <v>3.4117647058823528</v>
      </c>
      <c r="T40" s="29">
        <f t="shared" si="7"/>
        <v>1746.8235294117646</v>
      </c>
    </row>
    <row r="41" spans="1:20" ht="17.25" thickBot="1" x14ac:dyDescent="0.25">
      <c r="A41" s="51" t="s">
        <v>22</v>
      </c>
      <c r="B41" s="1">
        <v>1</v>
      </c>
      <c r="C41" s="1">
        <v>80</v>
      </c>
      <c r="D41" s="1">
        <v>2</v>
      </c>
      <c r="E41" s="35">
        <v>1</v>
      </c>
      <c r="F41" s="1">
        <v>84</v>
      </c>
      <c r="G41" s="9"/>
      <c r="H41" s="35">
        <v>1</v>
      </c>
      <c r="I41" s="1"/>
      <c r="J41" s="60">
        <f t="shared" si="3"/>
        <v>73</v>
      </c>
      <c r="K41" s="1">
        <v>100</v>
      </c>
      <c r="L41" s="61">
        <f t="shared" si="0"/>
        <v>0.73</v>
      </c>
      <c r="M41" s="10">
        <f t="shared" si="1"/>
        <v>2.7037037037037033</v>
      </c>
      <c r="N41" s="29">
        <f t="shared" si="2"/>
        <v>1384.2962962962961</v>
      </c>
      <c r="P41" s="60">
        <f t="shared" si="4"/>
        <v>77.666666666666671</v>
      </c>
      <c r="Q41" s="1">
        <v>100</v>
      </c>
      <c r="R41" s="61">
        <f t="shared" si="5"/>
        <v>0.77666666666666673</v>
      </c>
      <c r="S41" s="10">
        <f t="shared" si="6"/>
        <v>3.4776119402985088</v>
      </c>
      <c r="T41" s="29">
        <f t="shared" si="7"/>
        <v>1780.5373134328365</v>
      </c>
    </row>
    <row r="42" spans="1:20" ht="17.25" thickBot="1" x14ac:dyDescent="0.25">
      <c r="A42" s="52"/>
      <c r="B42" s="2">
        <v>2</v>
      </c>
      <c r="C42" s="2">
        <v>84</v>
      </c>
      <c r="D42" s="2">
        <v>1</v>
      </c>
      <c r="E42" s="36">
        <v>2</v>
      </c>
      <c r="F42" s="2">
        <v>80</v>
      </c>
      <c r="G42" s="9"/>
      <c r="H42" s="36">
        <v>2</v>
      </c>
      <c r="I42" s="2"/>
      <c r="J42" s="60">
        <f t="shared" si="3"/>
        <v>73.5</v>
      </c>
      <c r="K42" s="2">
        <v>100</v>
      </c>
      <c r="L42" s="61">
        <f t="shared" si="0"/>
        <v>0.73499999999999999</v>
      </c>
      <c r="M42" s="10">
        <f t="shared" si="1"/>
        <v>2.773584905660377</v>
      </c>
      <c r="N42" s="29">
        <f t="shared" si="2"/>
        <v>1420.075471698113</v>
      </c>
      <c r="P42" s="60">
        <f t="shared" si="4"/>
        <v>90</v>
      </c>
      <c r="Q42" s="2">
        <v>100</v>
      </c>
      <c r="R42" s="61">
        <f t="shared" si="5"/>
        <v>0.9</v>
      </c>
      <c r="S42" s="10">
        <f t="shared" si="6"/>
        <v>9.0000000000000018</v>
      </c>
      <c r="T42" s="29">
        <f t="shared" si="7"/>
        <v>4608.0000000000009</v>
      </c>
    </row>
    <row r="43" spans="1:20" ht="17.25" thickBot="1" x14ac:dyDescent="0.25">
      <c r="A43" s="52"/>
      <c r="B43" s="2">
        <v>3</v>
      </c>
      <c r="C43" s="2">
        <v>78</v>
      </c>
      <c r="D43" s="2">
        <v>4</v>
      </c>
      <c r="E43" s="36">
        <v>3</v>
      </c>
      <c r="F43" s="2">
        <v>67</v>
      </c>
      <c r="G43" s="9"/>
      <c r="H43" s="36">
        <v>3</v>
      </c>
      <c r="I43" s="2"/>
      <c r="J43" s="60">
        <f t="shared" si="3"/>
        <v>71.5</v>
      </c>
      <c r="K43" s="2">
        <v>100</v>
      </c>
      <c r="L43" s="61">
        <f t="shared" si="0"/>
        <v>0.71499999999999997</v>
      </c>
      <c r="M43" s="10">
        <f t="shared" si="1"/>
        <v>2.5087719298245612</v>
      </c>
      <c r="N43" s="29">
        <f t="shared" si="2"/>
        <v>1284.4912280701753</v>
      </c>
      <c r="P43" s="60">
        <f t="shared" si="4"/>
        <v>75</v>
      </c>
      <c r="Q43" s="2">
        <v>100</v>
      </c>
      <c r="R43" s="61">
        <f t="shared" si="5"/>
        <v>0.75</v>
      </c>
      <c r="S43" s="10">
        <f t="shared" si="6"/>
        <v>3</v>
      </c>
      <c r="T43" s="29">
        <f t="shared" si="7"/>
        <v>1536</v>
      </c>
    </row>
    <row r="44" spans="1:20" ht="17.25" thickBot="1" x14ac:dyDescent="0.25">
      <c r="A44" s="53"/>
      <c r="B44" s="3">
        <v>4</v>
      </c>
      <c r="C44" s="3">
        <v>67</v>
      </c>
      <c r="D44" s="3">
        <v>3</v>
      </c>
      <c r="E44" s="37">
        <v>4</v>
      </c>
      <c r="F44" s="3">
        <v>78</v>
      </c>
      <c r="G44" s="9"/>
      <c r="H44" s="37">
        <v>4</v>
      </c>
      <c r="I44" s="3"/>
      <c r="J44" s="60">
        <f t="shared" si="3"/>
        <v>72.5</v>
      </c>
      <c r="K44" s="3">
        <v>100</v>
      </c>
      <c r="L44" s="61">
        <f t="shared" si="0"/>
        <v>0.72499999999999998</v>
      </c>
      <c r="M44" s="10">
        <f t="shared" si="1"/>
        <v>2.6363636363636362</v>
      </c>
      <c r="N44" s="29">
        <f t="shared" si="2"/>
        <v>1349.8181818181818</v>
      </c>
      <c r="P44" s="60">
        <f t="shared" si="4"/>
        <v>48.333333333333336</v>
      </c>
      <c r="Q44" s="3">
        <v>100</v>
      </c>
      <c r="R44" s="61">
        <f t="shared" si="5"/>
        <v>0.48333333333333334</v>
      </c>
      <c r="S44" s="10">
        <f t="shared" si="6"/>
        <v>0.9354838709677421</v>
      </c>
      <c r="T44" s="29">
        <f t="shared" si="7"/>
        <v>478.96774193548396</v>
      </c>
    </row>
    <row r="45" spans="1:20" ht="17.25" thickBot="1" x14ac:dyDescent="0.25">
      <c r="A45" s="51">
        <v>10</v>
      </c>
      <c r="B45" s="1">
        <v>1</v>
      </c>
      <c r="C45" s="1">
        <v>72</v>
      </c>
      <c r="D45" s="1">
        <v>4</v>
      </c>
      <c r="E45" s="35">
        <v>1</v>
      </c>
      <c r="F45" s="1">
        <v>63</v>
      </c>
      <c r="G45" s="9"/>
      <c r="H45" s="35">
        <v>1</v>
      </c>
      <c r="I45" s="1"/>
      <c r="J45" s="60">
        <f t="shared" si="3"/>
        <v>73.5</v>
      </c>
      <c r="K45" s="1">
        <v>100</v>
      </c>
      <c r="L45" s="61">
        <f t="shared" si="0"/>
        <v>0.73499999999999999</v>
      </c>
      <c r="M45" s="10">
        <f t="shared" si="1"/>
        <v>2.773584905660377</v>
      </c>
      <c r="N45" s="29">
        <f t="shared" si="2"/>
        <v>1420.075471698113</v>
      </c>
      <c r="P45" s="60">
        <f t="shared" si="4"/>
        <v>69.666666666666671</v>
      </c>
      <c r="Q45" s="1">
        <v>100</v>
      </c>
      <c r="R45" s="61">
        <f t="shared" si="5"/>
        <v>0.69666666666666677</v>
      </c>
      <c r="S45" s="10">
        <f t="shared" si="6"/>
        <v>2.2967032967032979</v>
      </c>
      <c r="T45" s="29">
        <f t="shared" si="7"/>
        <v>1175.9120879120885</v>
      </c>
    </row>
    <row r="46" spans="1:20" ht="17.25" thickBot="1" x14ac:dyDescent="0.25">
      <c r="A46" s="52"/>
      <c r="B46" s="2">
        <v>2</v>
      </c>
      <c r="C46" s="2">
        <v>70</v>
      </c>
      <c r="D46" s="2">
        <v>4</v>
      </c>
      <c r="E46" s="36">
        <v>2</v>
      </c>
      <c r="F46" s="2">
        <v>0</v>
      </c>
      <c r="G46" s="9"/>
      <c r="H46" s="36">
        <v>2</v>
      </c>
      <c r="I46" s="2"/>
      <c r="J46" s="60">
        <f t="shared" si="3"/>
        <v>40</v>
      </c>
      <c r="K46" s="2">
        <v>100</v>
      </c>
      <c r="L46" s="61">
        <f t="shared" si="0"/>
        <v>0.4</v>
      </c>
      <c r="M46" s="10">
        <f t="shared" si="1"/>
        <v>0.66666666666666674</v>
      </c>
      <c r="N46" s="29">
        <f t="shared" si="2"/>
        <v>341.33333333333337</v>
      </c>
      <c r="P46" s="60">
        <f t="shared" si="4"/>
        <v>49</v>
      </c>
      <c r="Q46" s="2">
        <v>100</v>
      </c>
      <c r="R46" s="61">
        <f t="shared" si="5"/>
        <v>0.49</v>
      </c>
      <c r="S46" s="10">
        <f t="shared" si="6"/>
        <v>0.96078431372549011</v>
      </c>
      <c r="T46" s="29">
        <f t="shared" si="7"/>
        <v>491.92156862745094</v>
      </c>
    </row>
    <row r="47" spans="1:20" ht="17.25" thickBot="1" x14ac:dyDescent="0.25">
      <c r="A47" s="52"/>
      <c r="B47" s="2">
        <v>3</v>
      </c>
      <c r="C47" s="2">
        <v>63</v>
      </c>
      <c r="D47" s="2">
        <v>1</v>
      </c>
      <c r="E47" s="36">
        <v>3</v>
      </c>
      <c r="F47" s="2">
        <v>0</v>
      </c>
      <c r="G47" s="9"/>
      <c r="H47" s="36">
        <v>3</v>
      </c>
      <c r="I47" s="2"/>
      <c r="J47" s="60">
        <f t="shared" si="3"/>
        <v>33.5</v>
      </c>
      <c r="K47" s="2">
        <v>100</v>
      </c>
      <c r="L47" s="61">
        <f t="shared" si="0"/>
        <v>0.33500000000000002</v>
      </c>
      <c r="M47" s="10">
        <f t="shared" si="1"/>
        <v>0.50375939849624063</v>
      </c>
      <c r="N47" s="29">
        <f t="shared" si="2"/>
        <v>257.9248120300752</v>
      </c>
      <c r="P47" s="60">
        <f t="shared" si="4"/>
        <v>47.666666666666664</v>
      </c>
      <c r="Q47" s="2">
        <v>100</v>
      </c>
      <c r="R47" s="61">
        <f t="shared" si="5"/>
        <v>0.47666666666666663</v>
      </c>
      <c r="S47" s="10">
        <f t="shared" si="6"/>
        <v>0.9108280254777068</v>
      </c>
      <c r="T47" s="29">
        <f t="shared" si="7"/>
        <v>466.34394904458588</v>
      </c>
    </row>
    <row r="48" spans="1:20" ht="17.25" thickBot="1" x14ac:dyDescent="0.25">
      <c r="A48" s="53"/>
      <c r="B48" s="3">
        <v>4</v>
      </c>
      <c r="C48" s="3">
        <v>61</v>
      </c>
      <c r="D48" s="3">
        <v>4</v>
      </c>
      <c r="E48" s="37">
        <v>4</v>
      </c>
      <c r="F48" s="3">
        <f>72+70+61</f>
        <v>203</v>
      </c>
      <c r="G48" s="9"/>
      <c r="H48" s="37">
        <v>4</v>
      </c>
      <c r="I48" s="3"/>
      <c r="J48" s="60">
        <f t="shared" si="3"/>
        <v>90</v>
      </c>
      <c r="K48" s="3">
        <v>100</v>
      </c>
      <c r="L48" s="61">
        <f t="shared" si="0"/>
        <v>0.9</v>
      </c>
      <c r="M48" s="10">
        <f t="shared" si="1"/>
        <v>9.0000000000000018</v>
      </c>
      <c r="N48" s="29">
        <f t="shared" si="2"/>
        <v>4608.0000000000009</v>
      </c>
      <c r="P48" s="60">
        <f t="shared" si="4"/>
        <v>90</v>
      </c>
      <c r="Q48" s="3">
        <v>100</v>
      </c>
      <c r="R48" s="61">
        <f t="shared" si="5"/>
        <v>0.9</v>
      </c>
      <c r="S48" s="10">
        <f t="shared" si="6"/>
        <v>9.0000000000000018</v>
      </c>
      <c r="T48" s="29">
        <f t="shared" si="7"/>
        <v>4608.0000000000009</v>
      </c>
    </row>
  </sheetData>
  <mergeCells count="17">
    <mergeCell ref="Q3:R3"/>
    <mergeCell ref="S3:T3"/>
    <mergeCell ref="V2:W3"/>
    <mergeCell ref="E4:F4"/>
    <mergeCell ref="A41:A44"/>
    <mergeCell ref="A45:A48"/>
    <mergeCell ref="M3:N3"/>
    <mergeCell ref="K3:L3"/>
    <mergeCell ref="A29:A32"/>
    <mergeCell ref="A33:A36"/>
    <mergeCell ref="A37:A40"/>
    <mergeCell ref="A9:A12"/>
    <mergeCell ref="A5:A8"/>
    <mergeCell ref="A13:A16"/>
    <mergeCell ref="A17:A20"/>
    <mergeCell ref="A21:A24"/>
    <mergeCell ref="A25:A28"/>
  </mergeCells>
  <phoneticPr fontId="1"/>
  <pageMargins left="0.7" right="0.7" top="0.75" bottom="0.75" header="0.3" footer="0.3"/>
  <pageSetup paperSize="9" scale="52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2D83-AB59-4004-89C2-20DECDEA1FEF}">
  <dimension ref="A1"/>
  <sheetViews>
    <sheetView workbookViewId="0">
      <selection activeCell="G40" sqref="G40:G41"/>
    </sheetView>
  </sheetViews>
  <sheetFormatPr defaultRowHeight="14.25" x14ac:dyDescent="0.2"/>
  <sheetData/>
  <phoneticPr fontId="1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4DBDCE946A00C45914821B96A6AF72C" ma:contentTypeVersion="4" ma:contentTypeDescription="新しいドキュメントを作成します。" ma:contentTypeScope="" ma:versionID="c341281d9521d6daf1267c161dcec18a">
  <xsd:schema xmlns:xsd="http://www.w3.org/2001/XMLSchema" xmlns:xs="http://www.w3.org/2001/XMLSchema" xmlns:p="http://schemas.microsoft.com/office/2006/metadata/properties" xmlns:ns2="02cc4846-696b-49ba-9710-894e1db94c59" xmlns:ns3="8aecbe8f-45d2-4924-a292-c47b1f105ea1" targetNamespace="http://schemas.microsoft.com/office/2006/metadata/properties" ma:root="true" ma:fieldsID="ff8054bac866b500d07080155530ed9c" ns2:_="" ns3:_="">
    <xsd:import namespace="02cc4846-696b-49ba-9710-894e1db94c59"/>
    <xsd:import namespace="8aecbe8f-45d2-4924-a292-c47b1f105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c4846-696b-49ba-9710-894e1db94c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cbe8f-45d2-4924-a292-c47b1f105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C84505-8979-4A56-8B77-BC97DDA833E6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73093C26-3398-4D0D-8B26-430AB70270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ED698F-63D2-447C-A64F-1B28A0DF6620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02cc4846-696b-49ba-9710-894e1db94c59"/>
    <ds:schemaRef ds:uri="8aecbe8f-45d2-4924-a292-c47b1f105ea1"/>
  </ds:schemaRefs>
</ds:datastoreItem>
</file>

<file path=docMetadata/LabelInfo.xml><?xml version="1.0" encoding="utf-8"?>
<clbl:labelList xmlns:clbl="http://schemas.microsoft.com/office/2020/mipLabelMetadata">
  <clbl:label id="{72fe835d-5e95-4512-8ae0-a7b38af25fc8}" enabled="0" method="" siteId="{72fe835d-5e95-4512-8ae0-a7b38af25fc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ランダム関数</vt:lpstr>
      <vt:lpstr>コピー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inoue</dc:creator>
  <cp:lastModifiedBy>inoue</cp:lastModifiedBy>
  <cp:lastPrinted>2022-11-28T01:25:12Z</cp:lastPrinted>
  <dcterms:created xsi:type="dcterms:W3CDTF">2022-11-21T23:55:36Z</dcterms:created>
  <dcterms:modified xsi:type="dcterms:W3CDTF">2022-11-28T02:07:40Z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0x01010074DBDCE946A00C45914821B96A6AF72C</vt:lpwstr>
  </property>
</Properties>
</file>