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oue\Documents\R4年度明石高専\R4年度講義科目\R4年度情報ネットワーク応用\"/>
    </mc:Choice>
  </mc:AlternateContent>
  <xr:revisionPtr revIDLastSave="104" documentId="8_{C6E28EC1-19DD-AB40-BE47-C14EECBBC82B}" xr6:coauthVersionLast="47" xr6:coauthVersionMax="47" xr10:uidLastSave="{0257D93F-7C02-C547-986A-5E15EDE1A183}"/>
  <bookViews>
    <workbookView xWindow="1840" yWindow="1670" windowWidth="27100" windowHeight="17120" activeTab="2" xr2:uid="{C5DDA20C-0AE6-4C08-AAEE-A3A8DA39F0C6}"/>
  </bookViews>
  <sheets>
    <sheet name="マルチバンクなし" sheetId="2" r:id="rId1"/>
    <sheet name="マルチバンクあり" sheetId="1" r:id="rId2"/>
    <sheet name="マルチバンクあり帯域性能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E21" i="1"/>
  <c r="D21" i="1"/>
  <c r="B10" i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" i="4"/>
  <c r="B5" i="4"/>
  <c r="B7" i="4"/>
  <c r="B8" i="4"/>
  <c r="B9" i="4"/>
  <c r="B10" i="4"/>
  <c r="B7" i="1"/>
  <c r="B5" i="1"/>
  <c r="B6" i="4"/>
  <c r="B11" i="4"/>
  <c r="B6" i="1"/>
  <c r="B8" i="1"/>
  <c r="B9" i="1"/>
  <c r="B11" i="1"/>
  <c r="B7" i="2"/>
  <c r="B5" i="2"/>
  <c r="B6" i="2"/>
  <c r="B8" i="2"/>
  <c r="B9" i="2"/>
  <c r="B10" i="2"/>
  <c r="G5" i="4"/>
  <c r="C21" i="1"/>
  <c r="B21" i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</calcChain>
</file>

<file path=xl/sharedStrings.xml><?xml version="1.0" encoding="utf-8"?>
<sst xmlns="http://schemas.openxmlformats.org/spreadsheetml/2006/main" count="57" uniqueCount="33">
  <si>
    <t>R4年度後期　情報ネットワーク応用中間２ パケットバッファの帯域性能</t>
    <rPh sb="2" eb="4">
      <t>ネンド</t>
    </rPh>
    <rPh sb="4" eb="6">
      <t>コウキ</t>
    </rPh>
    <rPh sb="7" eb="9">
      <t>ジョウホウ</t>
    </rPh>
    <rPh sb="15" eb="17">
      <t>オウヨウ</t>
    </rPh>
    <rPh sb="17" eb="19">
      <t>チュウカン</t>
    </rPh>
    <rPh sb="30" eb="34">
      <t>タイイキセイノウ</t>
    </rPh>
    <phoneticPr fontId="1"/>
  </si>
  <si>
    <t>到着パケット</t>
    <rPh sb="0" eb="2">
      <t>トウチャク</t>
    </rPh>
    <phoneticPr fontId="1"/>
  </si>
  <si>
    <t>フレーム長 (Byte)</t>
    <rPh sb="4" eb="5">
      <t>チョウ</t>
    </rPh>
    <phoneticPr fontId="1"/>
  </si>
  <si>
    <t>#Row Access　（回数）</t>
    <rPh sb="13" eb="15">
      <t>カイスウ</t>
    </rPh>
    <phoneticPr fontId="1"/>
  </si>
  <si>
    <t>$ Row Access （コスト、 nsec）</t>
    <phoneticPr fontId="1"/>
  </si>
  <si>
    <t>#Column Access　（回数）</t>
    <rPh sb="16" eb="18">
      <t>カイスウ</t>
    </rPh>
    <phoneticPr fontId="1"/>
  </si>
  <si>
    <t>$ Column Access （コスト、nsec）</t>
    <phoneticPr fontId="1"/>
  </si>
  <si>
    <t>総アクセス時間　(nsec)</t>
    <rPh sb="0" eb="1">
      <t>ソウ</t>
    </rPh>
    <rPh sb="5" eb="7">
      <t>ジカン</t>
    </rPh>
    <phoneticPr fontId="1"/>
  </si>
  <si>
    <t>帯域性能（Gbps）</t>
    <rPh sb="0" eb="2">
      <t>タイイキ</t>
    </rPh>
    <rPh sb="2" eb="4">
      <t>セイノウ</t>
    </rPh>
    <phoneticPr fontId="1"/>
  </si>
  <si>
    <t>（事前情報）メモリ情報</t>
    <rPh sb="1" eb="5">
      <t>ジゼンジョウホウ</t>
    </rPh>
    <rPh sb="9" eb="11">
      <t>ジョウホウ</t>
    </rPh>
    <phoneticPr fontId="1"/>
  </si>
  <si>
    <t>セグメント長 (Byte)</t>
    <rPh sb="5" eb="6">
      <t>ナガ</t>
    </rPh>
    <phoneticPr fontId="1"/>
  </si>
  <si>
    <t>Row Access時間 (nsec)</t>
    <rPh sb="10" eb="12">
      <t>ジカン</t>
    </rPh>
    <phoneticPr fontId="1"/>
  </si>
  <si>
    <t>ブロック長（Byte）</t>
    <rPh sb="4" eb="5">
      <t>チョウ</t>
    </rPh>
    <phoneticPr fontId="1"/>
  </si>
  <si>
    <t>Column Access時間 (nsec)</t>
    <rPh sb="13" eb="15">
      <t>ジカン</t>
    </rPh>
    <phoneticPr fontId="1"/>
  </si>
  <si>
    <t>$ Raw Row Access (コスト、 nsec）</t>
    <phoneticPr fontId="1"/>
  </si>
  <si>
    <t>＄ Row Access （コスト、 nsec）</t>
    <phoneticPr fontId="1"/>
  </si>
  <si>
    <t>総コスト　(nsec)</t>
    <rPh sb="0" eb="1">
      <t>ソウ</t>
    </rPh>
    <phoneticPr fontId="1"/>
  </si>
  <si>
    <t>Bandwidth性能（Gbps）</t>
    <rPh sb="9" eb="11">
      <t>セイノウ</t>
    </rPh>
    <phoneticPr fontId="1"/>
  </si>
  <si>
    <t>（事前情報）メモリ情報</t>
    <rPh sb="9" eb="11">
      <t>ジョウホウ</t>
    </rPh>
    <phoneticPr fontId="1"/>
  </si>
  <si>
    <t>Multi Bank Effect</t>
    <phoneticPr fontId="1"/>
  </si>
  <si>
    <t># Row Access　（回数）</t>
    <rPh sb="14" eb="16">
      <t>カイスウ</t>
    </rPh>
    <phoneticPr fontId="1"/>
  </si>
  <si>
    <t>1回</t>
    <rPh sb="1" eb="2">
      <t>カイ</t>
    </rPh>
    <phoneticPr fontId="1"/>
  </si>
  <si>
    <t>２回</t>
    <rPh sb="1" eb="2">
      <t>カイ</t>
    </rPh>
    <phoneticPr fontId="1"/>
  </si>
  <si>
    <t>3回</t>
    <rPh sb="1" eb="2">
      <t>カイ</t>
    </rPh>
    <phoneticPr fontId="1"/>
  </si>
  <si>
    <t>4回</t>
    <rPh sb="1" eb="2">
      <t>カイ</t>
    </rPh>
    <phoneticPr fontId="1"/>
  </si>
  <si>
    <t>一般式　</t>
    <rPh sb="0" eb="3">
      <t>イッパンシキ</t>
    </rPh>
    <phoneticPr fontId="1"/>
  </si>
  <si>
    <t>$ Row Access時間 (コスト、nsec)</t>
    <rPh sb="12" eb="14">
      <t>ジカン</t>
    </rPh>
    <phoneticPr fontId="1"/>
  </si>
  <si>
    <t>（nsec)</t>
    <phoneticPr fontId="1"/>
  </si>
  <si>
    <t>等比数列の和</t>
    <rPh sb="0" eb="4">
      <t>トウヒスウレツ</t>
    </rPh>
    <rPh sb="5" eb="6">
      <t>ワ</t>
    </rPh>
    <phoneticPr fontId="1"/>
  </si>
  <si>
    <t>Sn = a（初期値）*（1-r^n) / (1-r）</t>
    <rPh sb="7" eb="10">
      <t>ショキチ</t>
    </rPh>
    <phoneticPr fontId="1"/>
  </si>
  <si>
    <t>rは公比</t>
    <rPh sb="2" eb="4">
      <t>コウヒ</t>
    </rPh>
    <phoneticPr fontId="1"/>
  </si>
  <si>
    <t>パケット長
Byte</t>
    <rPh sb="4" eb="5">
      <t>チョウ</t>
    </rPh>
    <phoneticPr fontId="1"/>
  </si>
  <si>
    <t>帯域性能
Gbps</t>
    <rPh sb="0" eb="4">
      <t>タイイキセイノウ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</si>
</sst>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b/>
      <sz val="11"/>
      <color rgb="FFFF0000"/>
      <name val="メイリオ"/>
      <family val="3"/>
      <charset val="128"/>
    </font>
    <font>
      <sz val="11"/>
      <name val="メイリオ"/>
      <family val="3"/>
      <charset val="128"/>
    </font>
    <font>
      <b/>
      <sz val="14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b/>
      <sz val="14"/>
      <color theme="8" tint="-0.499984740745262"/>
      <name val="メイリオ"/>
      <family val="3"/>
      <charset val="128"/>
    </font>
    <font>
      <sz val="12"/>
      <color theme="8" tint="-0.499984740745262"/>
      <name val="メイリオ"/>
      <family val="3"/>
      <charset val="128"/>
    </font>
    <font>
      <sz val="11"/>
      <color rgb="FFFF0000"/>
      <name val="メイリオ"/>
      <family val="3"/>
      <charset val="128"/>
    </font>
    <font>
      <b/>
      <sz val="12"/>
      <color theme="1"/>
      <name val="メイリオ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2" fillId="6" borderId="2" xfId="0" applyFont="1" applyFill="1" applyBorder="1">
      <alignment vertical="center"/>
    </xf>
    <xf numFmtId="0" fontId="2" fillId="6" borderId="3" xfId="0" applyFont="1" applyFill="1" applyBorder="1">
      <alignment vertical="center"/>
    </xf>
    <xf numFmtId="0" fontId="2" fillId="6" borderId="4" xfId="0" applyFont="1" applyFill="1" applyBorder="1">
      <alignment vertical="center"/>
    </xf>
    <xf numFmtId="0" fontId="2" fillId="6" borderId="5" xfId="0" applyFont="1" applyFill="1" applyBorder="1">
      <alignment vertical="center"/>
    </xf>
    <xf numFmtId="0" fontId="4" fillId="4" borderId="2" xfId="0" applyFont="1" applyFill="1" applyBorder="1">
      <alignment vertical="center"/>
    </xf>
    <xf numFmtId="0" fontId="4" fillId="4" borderId="3" xfId="0" applyFont="1" applyFill="1" applyBorder="1">
      <alignment vertical="center"/>
    </xf>
    <xf numFmtId="0" fontId="4" fillId="4" borderId="4" xfId="0" applyFont="1" applyFill="1" applyBorder="1">
      <alignment vertical="center"/>
    </xf>
    <xf numFmtId="0" fontId="4" fillId="4" borderId="5" xfId="0" applyFont="1" applyFill="1" applyBorder="1">
      <alignment vertical="center"/>
    </xf>
    <xf numFmtId="0" fontId="6" fillId="7" borderId="6" xfId="0" applyFont="1" applyFill="1" applyBorder="1">
      <alignment vertical="center"/>
    </xf>
    <xf numFmtId="0" fontId="6" fillId="7" borderId="7" xfId="0" applyFont="1" applyFill="1" applyBorder="1">
      <alignment vertical="center"/>
    </xf>
    <xf numFmtId="0" fontId="2" fillId="9" borderId="2" xfId="0" applyFont="1" applyFill="1" applyBorder="1">
      <alignment vertical="center"/>
    </xf>
    <xf numFmtId="0" fontId="2" fillId="9" borderId="3" xfId="0" applyFont="1" applyFill="1" applyBorder="1">
      <alignment vertical="center"/>
    </xf>
    <xf numFmtId="0" fontId="7" fillId="0" borderId="0" xfId="0" applyFont="1">
      <alignment vertical="center"/>
    </xf>
    <xf numFmtId="0" fontId="8" fillId="7" borderId="6" xfId="0" applyFont="1" applyFill="1" applyBorder="1">
      <alignment vertical="center"/>
    </xf>
    <xf numFmtId="0" fontId="8" fillId="7" borderId="7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6" borderId="2" xfId="0" applyFont="1" applyFill="1" applyBorder="1">
      <alignment vertical="center"/>
    </xf>
    <xf numFmtId="0" fontId="3" fillId="6" borderId="3" xfId="0" applyFont="1" applyFill="1" applyBorder="1">
      <alignment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10" fillId="4" borderId="2" xfId="0" applyFont="1" applyFill="1" applyBorder="1">
      <alignment vertical="center"/>
    </xf>
    <xf numFmtId="0" fontId="10" fillId="4" borderId="3" xfId="0" applyFont="1" applyFill="1" applyBorder="1">
      <alignment vertical="center"/>
    </xf>
    <xf numFmtId="0" fontId="10" fillId="4" borderId="4" xfId="0" applyFont="1" applyFill="1" applyBorder="1">
      <alignment vertical="center"/>
    </xf>
    <xf numFmtId="0" fontId="10" fillId="4" borderId="5" xfId="0" applyFont="1" applyFill="1" applyBorder="1">
      <alignment vertical="center"/>
    </xf>
    <xf numFmtId="0" fontId="6" fillId="0" borderId="0" xfId="0" applyFont="1">
      <alignment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マルチバンクなし!#REF!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マルチバンクなし!#REF!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AC-4205-B0B8-66B12087C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131600"/>
        <c:axId val="2132132432"/>
      </c:scatterChart>
      <c:valAx>
        <c:axId val="213213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32132432"/>
        <c:crosses val="autoZero"/>
        <c:crossBetween val="midCat"/>
      </c:valAx>
      <c:valAx>
        <c:axId val="213213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3213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マルチバンクあり帯域性能!$G$4:$G$484</c:f>
              <c:numCache>
                <c:formatCode>General</c:formatCode>
                <c:ptCount val="481"/>
                <c:pt idx="0">
                  <c:v>64</c:v>
                </c:pt>
                <c:pt idx="1">
                  <c:v>66</c:v>
                </c:pt>
                <c:pt idx="2">
                  <c:v>68</c:v>
                </c:pt>
                <c:pt idx="3">
                  <c:v>70</c:v>
                </c:pt>
                <c:pt idx="4">
                  <c:v>72</c:v>
                </c:pt>
                <c:pt idx="5">
                  <c:v>74</c:v>
                </c:pt>
                <c:pt idx="6">
                  <c:v>76</c:v>
                </c:pt>
                <c:pt idx="7">
                  <c:v>78</c:v>
                </c:pt>
                <c:pt idx="8">
                  <c:v>80</c:v>
                </c:pt>
                <c:pt idx="9">
                  <c:v>82</c:v>
                </c:pt>
                <c:pt idx="10">
                  <c:v>84</c:v>
                </c:pt>
                <c:pt idx="11">
                  <c:v>86</c:v>
                </c:pt>
                <c:pt idx="12">
                  <c:v>88</c:v>
                </c:pt>
                <c:pt idx="13">
                  <c:v>90</c:v>
                </c:pt>
                <c:pt idx="14">
                  <c:v>92</c:v>
                </c:pt>
                <c:pt idx="15">
                  <c:v>94</c:v>
                </c:pt>
                <c:pt idx="16">
                  <c:v>96</c:v>
                </c:pt>
                <c:pt idx="17">
                  <c:v>98</c:v>
                </c:pt>
                <c:pt idx="18">
                  <c:v>100</c:v>
                </c:pt>
                <c:pt idx="19">
                  <c:v>102</c:v>
                </c:pt>
                <c:pt idx="20">
                  <c:v>104</c:v>
                </c:pt>
                <c:pt idx="21">
                  <c:v>106</c:v>
                </c:pt>
                <c:pt idx="22">
                  <c:v>108</c:v>
                </c:pt>
                <c:pt idx="23">
                  <c:v>110</c:v>
                </c:pt>
                <c:pt idx="24">
                  <c:v>112</c:v>
                </c:pt>
                <c:pt idx="25">
                  <c:v>114</c:v>
                </c:pt>
                <c:pt idx="26">
                  <c:v>116</c:v>
                </c:pt>
                <c:pt idx="27">
                  <c:v>118</c:v>
                </c:pt>
                <c:pt idx="28">
                  <c:v>120</c:v>
                </c:pt>
                <c:pt idx="29">
                  <c:v>122</c:v>
                </c:pt>
                <c:pt idx="30">
                  <c:v>124</c:v>
                </c:pt>
                <c:pt idx="31">
                  <c:v>126</c:v>
                </c:pt>
                <c:pt idx="32">
                  <c:v>128</c:v>
                </c:pt>
                <c:pt idx="33">
                  <c:v>130</c:v>
                </c:pt>
                <c:pt idx="34">
                  <c:v>132</c:v>
                </c:pt>
                <c:pt idx="35">
                  <c:v>134</c:v>
                </c:pt>
                <c:pt idx="36">
                  <c:v>136</c:v>
                </c:pt>
                <c:pt idx="37">
                  <c:v>138</c:v>
                </c:pt>
                <c:pt idx="38">
                  <c:v>140</c:v>
                </c:pt>
                <c:pt idx="39">
                  <c:v>142</c:v>
                </c:pt>
                <c:pt idx="40">
                  <c:v>144</c:v>
                </c:pt>
                <c:pt idx="41">
                  <c:v>146</c:v>
                </c:pt>
                <c:pt idx="42">
                  <c:v>148</c:v>
                </c:pt>
                <c:pt idx="43">
                  <c:v>150</c:v>
                </c:pt>
                <c:pt idx="44">
                  <c:v>152</c:v>
                </c:pt>
                <c:pt idx="45">
                  <c:v>154</c:v>
                </c:pt>
                <c:pt idx="46">
                  <c:v>156</c:v>
                </c:pt>
                <c:pt idx="47">
                  <c:v>158</c:v>
                </c:pt>
                <c:pt idx="48">
                  <c:v>160</c:v>
                </c:pt>
                <c:pt idx="49">
                  <c:v>162</c:v>
                </c:pt>
                <c:pt idx="50">
                  <c:v>164</c:v>
                </c:pt>
                <c:pt idx="51">
                  <c:v>166</c:v>
                </c:pt>
                <c:pt idx="52">
                  <c:v>168</c:v>
                </c:pt>
                <c:pt idx="53">
                  <c:v>170</c:v>
                </c:pt>
                <c:pt idx="54">
                  <c:v>172</c:v>
                </c:pt>
                <c:pt idx="55">
                  <c:v>174</c:v>
                </c:pt>
                <c:pt idx="56">
                  <c:v>176</c:v>
                </c:pt>
                <c:pt idx="57">
                  <c:v>178</c:v>
                </c:pt>
                <c:pt idx="58">
                  <c:v>180</c:v>
                </c:pt>
                <c:pt idx="59">
                  <c:v>182</c:v>
                </c:pt>
                <c:pt idx="60">
                  <c:v>184</c:v>
                </c:pt>
                <c:pt idx="61">
                  <c:v>186</c:v>
                </c:pt>
                <c:pt idx="62">
                  <c:v>188</c:v>
                </c:pt>
                <c:pt idx="63">
                  <c:v>190</c:v>
                </c:pt>
                <c:pt idx="64">
                  <c:v>192</c:v>
                </c:pt>
                <c:pt idx="65">
                  <c:v>194</c:v>
                </c:pt>
                <c:pt idx="66">
                  <c:v>196</c:v>
                </c:pt>
                <c:pt idx="67">
                  <c:v>198</c:v>
                </c:pt>
                <c:pt idx="68">
                  <c:v>200</c:v>
                </c:pt>
                <c:pt idx="69">
                  <c:v>202</c:v>
                </c:pt>
                <c:pt idx="70">
                  <c:v>204</c:v>
                </c:pt>
                <c:pt idx="71">
                  <c:v>206</c:v>
                </c:pt>
                <c:pt idx="72">
                  <c:v>208</c:v>
                </c:pt>
                <c:pt idx="73">
                  <c:v>210</c:v>
                </c:pt>
                <c:pt idx="74">
                  <c:v>212</c:v>
                </c:pt>
                <c:pt idx="75">
                  <c:v>214</c:v>
                </c:pt>
                <c:pt idx="76">
                  <c:v>216</c:v>
                </c:pt>
                <c:pt idx="77">
                  <c:v>218</c:v>
                </c:pt>
                <c:pt idx="78">
                  <c:v>220</c:v>
                </c:pt>
                <c:pt idx="79">
                  <c:v>222</c:v>
                </c:pt>
                <c:pt idx="80">
                  <c:v>224</c:v>
                </c:pt>
                <c:pt idx="81">
                  <c:v>226</c:v>
                </c:pt>
                <c:pt idx="82">
                  <c:v>228</c:v>
                </c:pt>
                <c:pt idx="83">
                  <c:v>230</c:v>
                </c:pt>
                <c:pt idx="84">
                  <c:v>232</c:v>
                </c:pt>
                <c:pt idx="85">
                  <c:v>234</c:v>
                </c:pt>
                <c:pt idx="86">
                  <c:v>236</c:v>
                </c:pt>
                <c:pt idx="87">
                  <c:v>238</c:v>
                </c:pt>
                <c:pt idx="88">
                  <c:v>240</c:v>
                </c:pt>
                <c:pt idx="89">
                  <c:v>242</c:v>
                </c:pt>
                <c:pt idx="90">
                  <c:v>244</c:v>
                </c:pt>
                <c:pt idx="91">
                  <c:v>246</c:v>
                </c:pt>
                <c:pt idx="92">
                  <c:v>248</c:v>
                </c:pt>
                <c:pt idx="93">
                  <c:v>250</c:v>
                </c:pt>
                <c:pt idx="94">
                  <c:v>252</c:v>
                </c:pt>
                <c:pt idx="95">
                  <c:v>254</c:v>
                </c:pt>
                <c:pt idx="96">
                  <c:v>256</c:v>
                </c:pt>
                <c:pt idx="97">
                  <c:v>258</c:v>
                </c:pt>
                <c:pt idx="98">
                  <c:v>260</c:v>
                </c:pt>
                <c:pt idx="99">
                  <c:v>262</c:v>
                </c:pt>
                <c:pt idx="100">
                  <c:v>264</c:v>
                </c:pt>
                <c:pt idx="101">
                  <c:v>266</c:v>
                </c:pt>
                <c:pt idx="102">
                  <c:v>268</c:v>
                </c:pt>
                <c:pt idx="103">
                  <c:v>270</c:v>
                </c:pt>
                <c:pt idx="104">
                  <c:v>272</c:v>
                </c:pt>
                <c:pt idx="105">
                  <c:v>274</c:v>
                </c:pt>
                <c:pt idx="106">
                  <c:v>276</c:v>
                </c:pt>
                <c:pt idx="107">
                  <c:v>278</c:v>
                </c:pt>
                <c:pt idx="108">
                  <c:v>280</c:v>
                </c:pt>
                <c:pt idx="109">
                  <c:v>282</c:v>
                </c:pt>
                <c:pt idx="110">
                  <c:v>284</c:v>
                </c:pt>
                <c:pt idx="111">
                  <c:v>286</c:v>
                </c:pt>
                <c:pt idx="112">
                  <c:v>288</c:v>
                </c:pt>
                <c:pt idx="113">
                  <c:v>290</c:v>
                </c:pt>
                <c:pt idx="114">
                  <c:v>292</c:v>
                </c:pt>
                <c:pt idx="115">
                  <c:v>294</c:v>
                </c:pt>
                <c:pt idx="116">
                  <c:v>296</c:v>
                </c:pt>
                <c:pt idx="117">
                  <c:v>298</c:v>
                </c:pt>
                <c:pt idx="118">
                  <c:v>300</c:v>
                </c:pt>
                <c:pt idx="119">
                  <c:v>302</c:v>
                </c:pt>
                <c:pt idx="120">
                  <c:v>304</c:v>
                </c:pt>
                <c:pt idx="121">
                  <c:v>306</c:v>
                </c:pt>
                <c:pt idx="122">
                  <c:v>308</c:v>
                </c:pt>
                <c:pt idx="123">
                  <c:v>310</c:v>
                </c:pt>
                <c:pt idx="124">
                  <c:v>312</c:v>
                </c:pt>
                <c:pt idx="125">
                  <c:v>314</c:v>
                </c:pt>
                <c:pt idx="126">
                  <c:v>316</c:v>
                </c:pt>
                <c:pt idx="127">
                  <c:v>318</c:v>
                </c:pt>
                <c:pt idx="128">
                  <c:v>320</c:v>
                </c:pt>
                <c:pt idx="129">
                  <c:v>322</c:v>
                </c:pt>
                <c:pt idx="130">
                  <c:v>324</c:v>
                </c:pt>
                <c:pt idx="131">
                  <c:v>326</c:v>
                </c:pt>
                <c:pt idx="132">
                  <c:v>328</c:v>
                </c:pt>
                <c:pt idx="133">
                  <c:v>330</c:v>
                </c:pt>
                <c:pt idx="134">
                  <c:v>332</c:v>
                </c:pt>
                <c:pt idx="135">
                  <c:v>334</c:v>
                </c:pt>
                <c:pt idx="136">
                  <c:v>336</c:v>
                </c:pt>
                <c:pt idx="137">
                  <c:v>338</c:v>
                </c:pt>
                <c:pt idx="138">
                  <c:v>340</c:v>
                </c:pt>
                <c:pt idx="139">
                  <c:v>342</c:v>
                </c:pt>
                <c:pt idx="140">
                  <c:v>344</c:v>
                </c:pt>
                <c:pt idx="141">
                  <c:v>346</c:v>
                </c:pt>
                <c:pt idx="142">
                  <c:v>348</c:v>
                </c:pt>
                <c:pt idx="143">
                  <c:v>350</c:v>
                </c:pt>
                <c:pt idx="144">
                  <c:v>352</c:v>
                </c:pt>
                <c:pt idx="145">
                  <c:v>354</c:v>
                </c:pt>
                <c:pt idx="146">
                  <c:v>356</c:v>
                </c:pt>
                <c:pt idx="147">
                  <c:v>358</c:v>
                </c:pt>
                <c:pt idx="148">
                  <c:v>360</c:v>
                </c:pt>
                <c:pt idx="149">
                  <c:v>362</c:v>
                </c:pt>
                <c:pt idx="150">
                  <c:v>364</c:v>
                </c:pt>
                <c:pt idx="151">
                  <c:v>366</c:v>
                </c:pt>
                <c:pt idx="152">
                  <c:v>368</c:v>
                </c:pt>
                <c:pt idx="153">
                  <c:v>370</c:v>
                </c:pt>
                <c:pt idx="154">
                  <c:v>372</c:v>
                </c:pt>
                <c:pt idx="155">
                  <c:v>374</c:v>
                </c:pt>
                <c:pt idx="156">
                  <c:v>376</c:v>
                </c:pt>
                <c:pt idx="157">
                  <c:v>378</c:v>
                </c:pt>
                <c:pt idx="158">
                  <c:v>380</c:v>
                </c:pt>
                <c:pt idx="159">
                  <c:v>382</c:v>
                </c:pt>
                <c:pt idx="160">
                  <c:v>384</c:v>
                </c:pt>
                <c:pt idx="161">
                  <c:v>386</c:v>
                </c:pt>
                <c:pt idx="162">
                  <c:v>388</c:v>
                </c:pt>
                <c:pt idx="163">
                  <c:v>390</c:v>
                </c:pt>
                <c:pt idx="164">
                  <c:v>392</c:v>
                </c:pt>
                <c:pt idx="165">
                  <c:v>394</c:v>
                </c:pt>
                <c:pt idx="166">
                  <c:v>396</c:v>
                </c:pt>
                <c:pt idx="167">
                  <c:v>398</c:v>
                </c:pt>
                <c:pt idx="168">
                  <c:v>400</c:v>
                </c:pt>
                <c:pt idx="169">
                  <c:v>402</c:v>
                </c:pt>
                <c:pt idx="170">
                  <c:v>404</c:v>
                </c:pt>
                <c:pt idx="171">
                  <c:v>406</c:v>
                </c:pt>
                <c:pt idx="172">
                  <c:v>408</c:v>
                </c:pt>
                <c:pt idx="173">
                  <c:v>410</c:v>
                </c:pt>
                <c:pt idx="174">
                  <c:v>412</c:v>
                </c:pt>
                <c:pt idx="175">
                  <c:v>414</c:v>
                </c:pt>
                <c:pt idx="176">
                  <c:v>416</c:v>
                </c:pt>
                <c:pt idx="177">
                  <c:v>418</c:v>
                </c:pt>
                <c:pt idx="178">
                  <c:v>420</c:v>
                </c:pt>
                <c:pt idx="179">
                  <c:v>422</c:v>
                </c:pt>
                <c:pt idx="180">
                  <c:v>424</c:v>
                </c:pt>
                <c:pt idx="181">
                  <c:v>426</c:v>
                </c:pt>
                <c:pt idx="182">
                  <c:v>428</c:v>
                </c:pt>
                <c:pt idx="183">
                  <c:v>430</c:v>
                </c:pt>
                <c:pt idx="184">
                  <c:v>432</c:v>
                </c:pt>
                <c:pt idx="185">
                  <c:v>434</c:v>
                </c:pt>
                <c:pt idx="186">
                  <c:v>436</c:v>
                </c:pt>
                <c:pt idx="187">
                  <c:v>438</c:v>
                </c:pt>
                <c:pt idx="188">
                  <c:v>440</c:v>
                </c:pt>
                <c:pt idx="189">
                  <c:v>442</c:v>
                </c:pt>
                <c:pt idx="190">
                  <c:v>444</c:v>
                </c:pt>
                <c:pt idx="191">
                  <c:v>446</c:v>
                </c:pt>
                <c:pt idx="192">
                  <c:v>448</c:v>
                </c:pt>
                <c:pt idx="193">
                  <c:v>450</c:v>
                </c:pt>
                <c:pt idx="194">
                  <c:v>452</c:v>
                </c:pt>
                <c:pt idx="195">
                  <c:v>454</c:v>
                </c:pt>
                <c:pt idx="196">
                  <c:v>456</c:v>
                </c:pt>
                <c:pt idx="197">
                  <c:v>458</c:v>
                </c:pt>
                <c:pt idx="198">
                  <c:v>460</c:v>
                </c:pt>
                <c:pt idx="199">
                  <c:v>462</c:v>
                </c:pt>
                <c:pt idx="200">
                  <c:v>464</c:v>
                </c:pt>
                <c:pt idx="201">
                  <c:v>466</c:v>
                </c:pt>
                <c:pt idx="202">
                  <c:v>468</c:v>
                </c:pt>
                <c:pt idx="203">
                  <c:v>470</c:v>
                </c:pt>
                <c:pt idx="204">
                  <c:v>472</c:v>
                </c:pt>
                <c:pt idx="205">
                  <c:v>474</c:v>
                </c:pt>
                <c:pt idx="206">
                  <c:v>476</c:v>
                </c:pt>
                <c:pt idx="207">
                  <c:v>478</c:v>
                </c:pt>
                <c:pt idx="208">
                  <c:v>480</c:v>
                </c:pt>
                <c:pt idx="209">
                  <c:v>482</c:v>
                </c:pt>
                <c:pt idx="210">
                  <c:v>484</c:v>
                </c:pt>
                <c:pt idx="211">
                  <c:v>486</c:v>
                </c:pt>
                <c:pt idx="212">
                  <c:v>488</c:v>
                </c:pt>
                <c:pt idx="213">
                  <c:v>490</c:v>
                </c:pt>
                <c:pt idx="214">
                  <c:v>492</c:v>
                </c:pt>
                <c:pt idx="215">
                  <c:v>494</c:v>
                </c:pt>
                <c:pt idx="216">
                  <c:v>496</c:v>
                </c:pt>
                <c:pt idx="217">
                  <c:v>498</c:v>
                </c:pt>
                <c:pt idx="218">
                  <c:v>500</c:v>
                </c:pt>
                <c:pt idx="219">
                  <c:v>502</c:v>
                </c:pt>
                <c:pt idx="220">
                  <c:v>504</c:v>
                </c:pt>
                <c:pt idx="221">
                  <c:v>506</c:v>
                </c:pt>
                <c:pt idx="222">
                  <c:v>508</c:v>
                </c:pt>
                <c:pt idx="223">
                  <c:v>510</c:v>
                </c:pt>
                <c:pt idx="224">
                  <c:v>512</c:v>
                </c:pt>
                <c:pt idx="225">
                  <c:v>514</c:v>
                </c:pt>
                <c:pt idx="226">
                  <c:v>516</c:v>
                </c:pt>
                <c:pt idx="227">
                  <c:v>518</c:v>
                </c:pt>
                <c:pt idx="228">
                  <c:v>520</c:v>
                </c:pt>
                <c:pt idx="229">
                  <c:v>522</c:v>
                </c:pt>
                <c:pt idx="230">
                  <c:v>524</c:v>
                </c:pt>
                <c:pt idx="231">
                  <c:v>526</c:v>
                </c:pt>
                <c:pt idx="232">
                  <c:v>528</c:v>
                </c:pt>
                <c:pt idx="233">
                  <c:v>530</c:v>
                </c:pt>
                <c:pt idx="234">
                  <c:v>532</c:v>
                </c:pt>
                <c:pt idx="235">
                  <c:v>534</c:v>
                </c:pt>
                <c:pt idx="236">
                  <c:v>536</c:v>
                </c:pt>
                <c:pt idx="237">
                  <c:v>538</c:v>
                </c:pt>
                <c:pt idx="238">
                  <c:v>540</c:v>
                </c:pt>
                <c:pt idx="239">
                  <c:v>542</c:v>
                </c:pt>
                <c:pt idx="240">
                  <c:v>544</c:v>
                </c:pt>
                <c:pt idx="241">
                  <c:v>546</c:v>
                </c:pt>
                <c:pt idx="242">
                  <c:v>548</c:v>
                </c:pt>
                <c:pt idx="243">
                  <c:v>550</c:v>
                </c:pt>
                <c:pt idx="244">
                  <c:v>552</c:v>
                </c:pt>
                <c:pt idx="245">
                  <c:v>554</c:v>
                </c:pt>
                <c:pt idx="246">
                  <c:v>556</c:v>
                </c:pt>
                <c:pt idx="247">
                  <c:v>558</c:v>
                </c:pt>
                <c:pt idx="248">
                  <c:v>560</c:v>
                </c:pt>
                <c:pt idx="249">
                  <c:v>562</c:v>
                </c:pt>
                <c:pt idx="250">
                  <c:v>564</c:v>
                </c:pt>
                <c:pt idx="251">
                  <c:v>566</c:v>
                </c:pt>
                <c:pt idx="252">
                  <c:v>568</c:v>
                </c:pt>
                <c:pt idx="253">
                  <c:v>570</c:v>
                </c:pt>
                <c:pt idx="254">
                  <c:v>572</c:v>
                </c:pt>
                <c:pt idx="255">
                  <c:v>574</c:v>
                </c:pt>
                <c:pt idx="256">
                  <c:v>576</c:v>
                </c:pt>
                <c:pt idx="257">
                  <c:v>578</c:v>
                </c:pt>
                <c:pt idx="258">
                  <c:v>580</c:v>
                </c:pt>
                <c:pt idx="259">
                  <c:v>582</c:v>
                </c:pt>
                <c:pt idx="260">
                  <c:v>584</c:v>
                </c:pt>
                <c:pt idx="261">
                  <c:v>586</c:v>
                </c:pt>
                <c:pt idx="262">
                  <c:v>588</c:v>
                </c:pt>
                <c:pt idx="263">
                  <c:v>590</c:v>
                </c:pt>
                <c:pt idx="264">
                  <c:v>592</c:v>
                </c:pt>
                <c:pt idx="265">
                  <c:v>594</c:v>
                </c:pt>
                <c:pt idx="266">
                  <c:v>596</c:v>
                </c:pt>
                <c:pt idx="267">
                  <c:v>598</c:v>
                </c:pt>
                <c:pt idx="268">
                  <c:v>600</c:v>
                </c:pt>
                <c:pt idx="269">
                  <c:v>602</c:v>
                </c:pt>
                <c:pt idx="270">
                  <c:v>604</c:v>
                </c:pt>
                <c:pt idx="271">
                  <c:v>606</c:v>
                </c:pt>
                <c:pt idx="272">
                  <c:v>608</c:v>
                </c:pt>
                <c:pt idx="273">
                  <c:v>610</c:v>
                </c:pt>
                <c:pt idx="274">
                  <c:v>612</c:v>
                </c:pt>
                <c:pt idx="275">
                  <c:v>614</c:v>
                </c:pt>
                <c:pt idx="276">
                  <c:v>616</c:v>
                </c:pt>
                <c:pt idx="277">
                  <c:v>618</c:v>
                </c:pt>
                <c:pt idx="278">
                  <c:v>620</c:v>
                </c:pt>
                <c:pt idx="279">
                  <c:v>622</c:v>
                </c:pt>
                <c:pt idx="280">
                  <c:v>624</c:v>
                </c:pt>
                <c:pt idx="281">
                  <c:v>626</c:v>
                </c:pt>
                <c:pt idx="282">
                  <c:v>628</c:v>
                </c:pt>
                <c:pt idx="283">
                  <c:v>630</c:v>
                </c:pt>
                <c:pt idx="284">
                  <c:v>632</c:v>
                </c:pt>
                <c:pt idx="285">
                  <c:v>634</c:v>
                </c:pt>
                <c:pt idx="286">
                  <c:v>636</c:v>
                </c:pt>
                <c:pt idx="287">
                  <c:v>638</c:v>
                </c:pt>
                <c:pt idx="288">
                  <c:v>640</c:v>
                </c:pt>
                <c:pt idx="289">
                  <c:v>642</c:v>
                </c:pt>
                <c:pt idx="290">
                  <c:v>644</c:v>
                </c:pt>
                <c:pt idx="291">
                  <c:v>646</c:v>
                </c:pt>
                <c:pt idx="292">
                  <c:v>648</c:v>
                </c:pt>
                <c:pt idx="293">
                  <c:v>650</c:v>
                </c:pt>
                <c:pt idx="294">
                  <c:v>652</c:v>
                </c:pt>
                <c:pt idx="295">
                  <c:v>654</c:v>
                </c:pt>
                <c:pt idx="296">
                  <c:v>656</c:v>
                </c:pt>
                <c:pt idx="297">
                  <c:v>658</c:v>
                </c:pt>
                <c:pt idx="298">
                  <c:v>660</c:v>
                </c:pt>
                <c:pt idx="299">
                  <c:v>662</c:v>
                </c:pt>
                <c:pt idx="300">
                  <c:v>664</c:v>
                </c:pt>
                <c:pt idx="301">
                  <c:v>666</c:v>
                </c:pt>
                <c:pt idx="302">
                  <c:v>668</c:v>
                </c:pt>
                <c:pt idx="303">
                  <c:v>670</c:v>
                </c:pt>
                <c:pt idx="304">
                  <c:v>672</c:v>
                </c:pt>
                <c:pt idx="305">
                  <c:v>674</c:v>
                </c:pt>
                <c:pt idx="306">
                  <c:v>676</c:v>
                </c:pt>
                <c:pt idx="307">
                  <c:v>678</c:v>
                </c:pt>
                <c:pt idx="308">
                  <c:v>680</c:v>
                </c:pt>
                <c:pt idx="309">
                  <c:v>682</c:v>
                </c:pt>
                <c:pt idx="310">
                  <c:v>684</c:v>
                </c:pt>
                <c:pt idx="311">
                  <c:v>686</c:v>
                </c:pt>
                <c:pt idx="312">
                  <c:v>688</c:v>
                </c:pt>
                <c:pt idx="313">
                  <c:v>690</c:v>
                </c:pt>
                <c:pt idx="314">
                  <c:v>692</c:v>
                </c:pt>
                <c:pt idx="315">
                  <c:v>694</c:v>
                </c:pt>
                <c:pt idx="316">
                  <c:v>696</c:v>
                </c:pt>
                <c:pt idx="317">
                  <c:v>698</c:v>
                </c:pt>
                <c:pt idx="318">
                  <c:v>700</c:v>
                </c:pt>
                <c:pt idx="319">
                  <c:v>702</c:v>
                </c:pt>
                <c:pt idx="320">
                  <c:v>704</c:v>
                </c:pt>
                <c:pt idx="321">
                  <c:v>706</c:v>
                </c:pt>
                <c:pt idx="322">
                  <c:v>708</c:v>
                </c:pt>
                <c:pt idx="323">
                  <c:v>710</c:v>
                </c:pt>
                <c:pt idx="324">
                  <c:v>712</c:v>
                </c:pt>
                <c:pt idx="325">
                  <c:v>714</c:v>
                </c:pt>
                <c:pt idx="326">
                  <c:v>716</c:v>
                </c:pt>
                <c:pt idx="327">
                  <c:v>718</c:v>
                </c:pt>
                <c:pt idx="328">
                  <c:v>720</c:v>
                </c:pt>
                <c:pt idx="329">
                  <c:v>722</c:v>
                </c:pt>
                <c:pt idx="330">
                  <c:v>724</c:v>
                </c:pt>
                <c:pt idx="331">
                  <c:v>726</c:v>
                </c:pt>
                <c:pt idx="332">
                  <c:v>728</c:v>
                </c:pt>
                <c:pt idx="333">
                  <c:v>730</c:v>
                </c:pt>
                <c:pt idx="334">
                  <c:v>732</c:v>
                </c:pt>
                <c:pt idx="335">
                  <c:v>734</c:v>
                </c:pt>
                <c:pt idx="336">
                  <c:v>736</c:v>
                </c:pt>
                <c:pt idx="337">
                  <c:v>738</c:v>
                </c:pt>
                <c:pt idx="338">
                  <c:v>740</c:v>
                </c:pt>
                <c:pt idx="339">
                  <c:v>742</c:v>
                </c:pt>
                <c:pt idx="340">
                  <c:v>744</c:v>
                </c:pt>
                <c:pt idx="341">
                  <c:v>746</c:v>
                </c:pt>
                <c:pt idx="342">
                  <c:v>748</c:v>
                </c:pt>
                <c:pt idx="343">
                  <c:v>750</c:v>
                </c:pt>
                <c:pt idx="344">
                  <c:v>752</c:v>
                </c:pt>
                <c:pt idx="345">
                  <c:v>754</c:v>
                </c:pt>
                <c:pt idx="346">
                  <c:v>756</c:v>
                </c:pt>
                <c:pt idx="347">
                  <c:v>758</c:v>
                </c:pt>
                <c:pt idx="348">
                  <c:v>760</c:v>
                </c:pt>
                <c:pt idx="349">
                  <c:v>762</c:v>
                </c:pt>
                <c:pt idx="350">
                  <c:v>764</c:v>
                </c:pt>
                <c:pt idx="351">
                  <c:v>766</c:v>
                </c:pt>
                <c:pt idx="352">
                  <c:v>768</c:v>
                </c:pt>
                <c:pt idx="353">
                  <c:v>770</c:v>
                </c:pt>
                <c:pt idx="354">
                  <c:v>772</c:v>
                </c:pt>
                <c:pt idx="355">
                  <c:v>774</c:v>
                </c:pt>
                <c:pt idx="356">
                  <c:v>776</c:v>
                </c:pt>
                <c:pt idx="357">
                  <c:v>778</c:v>
                </c:pt>
                <c:pt idx="358">
                  <c:v>780</c:v>
                </c:pt>
                <c:pt idx="359">
                  <c:v>782</c:v>
                </c:pt>
                <c:pt idx="360">
                  <c:v>784</c:v>
                </c:pt>
                <c:pt idx="361">
                  <c:v>786</c:v>
                </c:pt>
                <c:pt idx="362">
                  <c:v>788</c:v>
                </c:pt>
                <c:pt idx="363">
                  <c:v>790</c:v>
                </c:pt>
                <c:pt idx="364">
                  <c:v>792</c:v>
                </c:pt>
                <c:pt idx="365">
                  <c:v>794</c:v>
                </c:pt>
                <c:pt idx="366">
                  <c:v>796</c:v>
                </c:pt>
                <c:pt idx="367">
                  <c:v>798</c:v>
                </c:pt>
                <c:pt idx="368">
                  <c:v>800</c:v>
                </c:pt>
                <c:pt idx="369">
                  <c:v>802</c:v>
                </c:pt>
                <c:pt idx="370">
                  <c:v>804</c:v>
                </c:pt>
                <c:pt idx="371">
                  <c:v>806</c:v>
                </c:pt>
                <c:pt idx="372">
                  <c:v>808</c:v>
                </c:pt>
                <c:pt idx="373">
                  <c:v>810</c:v>
                </c:pt>
                <c:pt idx="374">
                  <c:v>812</c:v>
                </c:pt>
                <c:pt idx="375">
                  <c:v>814</c:v>
                </c:pt>
                <c:pt idx="376">
                  <c:v>816</c:v>
                </c:pt>
                <c:pt idx="377">
                  <c:v>818</c:v>
                </c:pt>
                <c:pt idx="378">
                  <c:v>820</c:v>
                </c:pt>
                <c:pt idx="379">
                  <c:v>822</c:v>
                </c:pt>
                <c:pt idx="380">
                  <c:v>824</c:v>
                </c:pt>
                <c:pt idx="381">
                  <c:v>826</c:v>
                </c:pt>
                <c:pt idx="382">
                  <c:v>828</c:v>
                </c:pt>
                <c:pt idx="383">
                  <c:v>830</c:v>
                </c:pt>
                <c:pt idx="384">
                  <c:v>832</c:v>
                </c:pt>
                <c:pt idx="385">
                  <c:v>834</c:v>
                </c:pt>
                <c:pt idx="386">
                  <c:v>836</c:v>
                </c:pt>
                <c:pt idx="387">
                  <c:v>838</c:v>
                </c:pt>
                <c:pt idx="388">
                  <c:v>840</c:v>
                </c:pt>
                <c:pt idx="389">
                  <c:v>842</c:v>
                </c:pt>
                <c:pt idx="390">
                  <c:v>844</c:v>
                </c:pt>
                <c:pt idx="391">
                  <c:v>846</c:v>
                </c:pt>
                <c:pt idx="392">
                  <c:v>848</c:v>
                </c:pt>
                <c:pt idx="393">
                  <c:v>850</c:v>
                </c:pt>
                <c:pt idx="394">
                  <c:v>852</c:v>
                </c:pt>
                <c:pt idx="395">
                  <c:v>854</c:v>
                </c:pt>
                <c:pt idx="396">
                  <c:v>856</c:v>
                </c:pt>
                <c:pt idx="397">
                  <c:v>858</c:v>
                </c:pt>
                <c:pt idx="398">
                  <c:v>860</c:v>
                </c:pt>
                <c:pt idx="399">
                  <c:v>862</c:v>
                </c:pt>
                <c:pt idx="400">
                  <c:v>864</c:v>
                </c:pt>
                <c:pt idx="401">
                  <c:v>866</c:v>
                </c:pt>
                <c:pt idx="402">
                  <c:v>868</c:v>
                </c:pt>
                <c:pt idx="403">
                  <c:v>870</c:v>
                </c:pt>
                <c:pt idx="404">
                  <c:v>872</c:v>
                </c:pt>
                <c:pt idx="405">
                  <c:v>874</c:v>
                </c:pt>
                <c:pt idx="406">
                  <c:v>876</c:v>
                </c:pt>
                <c:pt idx="407">
                  <c:v>878</c:v>
                </c:pt>
                <c:pt idx="408">
                  <c:v>880</c:v>
                </c:pt>
                <c:pt idx="409">
                  <c:v>882</c:v>
                </c:pt>
                <c:pt idx="410">
                  <c:v>884</c:v>
                </c:pt>
                <c:pt idx="411">
                  <c:v>886</c:v>
                </c:pt>
                <c:pt idx="412">
                  <c:v>888</c:v>
                </c:pt>
                <c:pt idx="413">
                  <c:v>890</c:v>
                </c:pt>
                <c:pt idx="414">
                  <c:v>892</c:v>
                </c:pt>
                <c:pt idx="415">
                  <c:v>894</c:v>
                </c:pt>
                <c:pt idx="416">
                  <c:v>896</c:v>
                </c:pt>
                <c:pt idx="417">
                  <c:v>898</c:v>
                </c:pt>
                <c:pt idx="418">
                  <c:v>900</c:v>
                </c:pt>
                <c:pt idx="419">
                  <c:v>902</c:v>
                </c:pt>
                <c:pt idx="420">
                  <c:v>904</c:v>
                </c:pt>
                <c:pt idx="421">
                  <c:v>906</c:v>
                </c:pt>
                <c:pt idx="422">
                  <c:v>908</c:v>
                </c:pt>
                <c:pt idx="423">
                  <c:v>910</c:v>
                </c:pt>
                <c:pt idx="424">
                  <c:v>912</c:v>
                </c:pt>
                <c:pt idx="425">
                  <c:v>914</c:v>
                </c:pt>
                <c:pt idx="426">
                  <c:v>916</c:v>
                </c:pt>
                <c:pt idx="427">
                  <c:v>918</c:v>
                </c:pt>
                <c:pt idx="428">
                  <c:v>920</c:v>
                </c:pt>
                <c:pt idx="429">
                  <c:v>922</c:v>
                </c:pt>
                <c:pt idx="430">
                  <c:v>924</c:v>
                </c:pt>
                <c:pt idx="431">
                  <c:v>926</c:v>
                </c:pt>
                <c:pt idx="432">
                  <c:v>928</c:v>
                </c:pt>
                <c:pt idx="433">
                  <c:v>930</c:v>
                </c:pt>
                <c:pt idx="434">
                  <c:v>932</c:v>
                </c:pt>
                <c:pt idx="435">
                  <c:v>934</c:v>
                </c:pt>
                <c:pt idx="436">
                  <c:v>936</c:v>
                </c:pt>
                <c:pt idx="437">
                  <c:v>938</c:v>
                </c:pt>
                <c:pt idx="438">
                  <c:v>940</c:v>
                </c:pt>
                <c:pt idx="439">
                  <c:v>942</c:v>
                </c:pt>
                <c:pt idx="440">
                  <c:v>944</c:v>
                </c:pt>
                <c:pt idx="441">
                  <c:v>946</c:v>
                </c:pt>
                <c:pt idx="442">
                  <c:v>948</c:v>
                </c:pt>
                <c:pt idx="443">
                  <c:v>950</c:v>
                </c:pt>
                <c:pt idx="444">
                  <c:v>952</c:v>
                </c:pt>
                <c:pt idx="445">
                  <c:v>954</c:v>
                </c:pt>
                <c:pt idx="446">
                  <c:v>956</c:v>
                </c:pt>
                <c:pt idx="447">
                  <c:v>958</c:v>
                </c:pt>
                <c:pt idx="448">
                  <c:v>960</c:v>
                </c:pt>
                <c:pt idx="449">
                  <c:v>962</c:v>
                </c:pt>
                <c:pt idx="450">
                  <c:v>964</c:v>
                </c:pt>
                <c:pt idx="451">
                  <c:v>966</c:v>
                </c:pt>
                <c:pt idx="452">
                  <c:v>968</c:v>
                </c:pt>
                <c:pt idx="453">
                  <c:v>970</c:v>
                </c:pt>
                <c:pt idx="454">
                  <c:v>972</c:v>
                </c:pt>
                <c:pt idx="455">
                  <c:v>974</c:v>
                </c:pt>
                <c:pt idx="456">
                  <c:v>976</c:v>
                </c:pt>
                <c:pt idx="457">
                  <c:v>978</c:v>
                </c:pt>
                <c:pt idx="458">
                  <c:v>980</c:v>
                </c:pt>
                <c:pt idx="459">
                  <c:v>982</c:v>
                </c:pt>
                <c:pt idx="460">
                  <c:v>984</c:v>
                </c:pt>
                <c:pt idx="461">
                  <c:v>986</c:v>
                </c:pt>
                <c:pt idx="462">
                  <c:v>988</c:v>
                </c:pt>
                <c:pt idx="463">
                  <c:v>990</c:v>
                </c:pt>
                <c:pt idx="464">
                  <c:v>992</c:v>
                </c:pt>
                <c:pt idx="465">
                  <c:v>994</c:v>
                </c:pt>
                <c:pt idx="466">
                  <c:v>996</c:v>
                </c:pt>
                <c:pt idx="467">
                  <c:v>998</c:v>
                </c:pt>
                <c:pt idx="468">
                  <c:v>1000</c:v>
                </c:pt>
                <c:pt idx="469">
                  <c:v>1002</c:v>
                </c:pt>
                <c:pt idx="470">
                  <c:v>1004</c:v>
                </c:pt>
                <c:pt idx="471">
                  <c:v>1006</c:v>
                </c:pt>
                <c:pt idx="472">
                  <c:v>1008</c:v>
                </c:pt>
                <c:pt idx="473">
                  <c:v>1010</c:v>
                </c:pt>
                <c:pt idx="474">
                  <c:v>1012</c:v>
                </c:pt>
                <c:pt idx="475">
                  <c:v>1014</c:v>
                </c:pt>
                <c:pt idx="476">
                  <c:v>1016</c:v>
                </c:pt>
                <c:pt idx="477">
                  <c:v>1018</c:v>
                </c:pt>
                <c:pt idx="478">
                  <c:v>1020</c:v>
                </c:pt>
                <c:pt idx="479">
                  <c:v>1022</c:v>
                </c:pt>
                <c:pt idx="480">
                  <c:v>1024</c:v>
                </c:pt>
              </c:numCache>
            </c:numRef>
          </c:xVal>
          <c:yVal>
            <c:numRef>
              <c:f>マルチバンクあり帯域性能!$H$4:$H$484</c:f>
              <c:numCache>
                <c:formatCode>General</c:formatCode>
                <c:ptCount val="481"/>
                <c:pt idx="0">
                  <c:v>3.1219512195121952</c:v>
                </c:pt>
                <c:pt idx="1">
                  <c:v>3.1807228915662651</c:v>
                </c:pt>
                <c:pt idx="2">
                  <c:v>3.2380952380952381</c:v>
                </c:pt>
                <c:pt idx="3">
                  <c:v>3.2941176470588234</c:v>
                </c:pt>
                <c:pt idx="4">
                  <c:v>3.3488372093023258</c:v>
                </c:pt>
                <c:pt idx="5">
                  <c:v>3.4022988505747125</c:v>
                </c:pt>
                <c:pt idx="6">
                  <c:v>3.4545454545454546</c:v>
                </c:pt>
                <c:pt idx="7">
                  <c:v>3.50561797752809</c:v>
                </c:pt>
                <c:pt idx="8">
                  <c:v>3.5555555555555554</c:v>
                </c:pt>
                <c:pt idx="9">
                  <c:v>3.6043956043956045</c:v>
                </c:pt>
                <c:pt idx="10">
                  <c:v>3.652173913043478</c:v>
                </c:pt>
                <c:pt idx="11">
                  <c:v>3.6989247311827955</c:v>
                </c:pt>
                <c:pt idx="12">
                  <c:v>3.7446808510638299</c:v>
                </c:pt>
                <c:pt idx="13">
                  <c:v>3.7894736842105261</c:v>
                </c:pt>
                <c:pt idx="14">
                  <c:v>3.8333333333333335</c:v>
                </c:pt>
                <c:pt idx="15">
                  <c:v>3.8762886597938144</c:v>
                </c:pt>
                <c:pt idx="16">
                  <c:v>3.9183673469387754</c:v>
                </c:pt>
                <c:pt idx="17">
                  <c:v>3.9595959595959598</c:v>
                </c:pt>
                <c:pt idx="18">
                  <c:v>4</c:v>
                </c:pt>
                <c:pt idx="19">
                  <c:v>4.0396039603960396</c:v>
                </c:pt>
                <c:pt idx="20">
                  <c:v>4.0784313725490193</c:v>
                </c:pt>
                <c:pt idx="21">
                  <c:v>4.116504854368932</c:v>
                </c:pt>
                <c:pt idx="22">
                  <c:v>4.1538461538461542</c:v>
                </c:pt>
                <c:pt idx="23">
                  <c:v>4.1904761904761907</c:v>
                </c:pt>
                <c:pt idx="24">
                  <c:v>4.2264150943396226</c:v>
                </c:pt>
                <c:pt idx="25">
                  <c:v>4.2616822429906538</c:v>
                </c:pt>
                <c:pt idx="26">
                  <c:v>4.2962962962962967</c:v>
                </c:pt>
                <c:pt idx="27">
                  <c:v>4.330275229357798</c:v>
                </c:pt>
                <c:pt idx="28">
                  <c:v>4.3636363636363633</c:v>
                </c:pt>
                <c:pt idx="29">
                  <c:v>4.3963963963963968</c:v>
                </c:pt>
                <c:pt idx="30">
                  <c:v>4.4285714285714288</c:v>
                </c:pt>
                <c:pt idx="31">
                  <c:v>4.4601769911504423</c:v>
                </c:pt>
                <c:pt idx="32">
                  <c:v>4.4912280701754383</c:v>
                </c:pt>
                <c:pt idx="33">
                  <c:v>4.5217391304347823</c:v>
                </c:pt>
                <c:pt idx="34">
                  <c:v>4.5517241379310347</c:v>
                </c:pt>
                <c:pt idx="35">
                  <c:v>4.5811965811965809</c:v>
                </c:pt>
                <c:pt idx="36">
                  <c:v>4.6101694915254239</c:v>
                </c:pt>
                <c:pt idx="37">
                  <c:v>4.6386554621848743</c:v>
                </c:pt>
                <c:pt idx="38">
                  <c:v>4.666666666666667</c:v>
                </c:pt>
                <c:pt idx="39">
                  <c:v>4.6942148760330582</c:v>
                </c:pt>
                <c:pt idx="40">
                  <c:v>4.721311475409836</c:v>
                </c:pt>
                <c:pt idx="41">
                  <c:v>4.7479674796747968</c:v>
                </c:pt>
                <c:pt idx="42">
                  <c:v>4.774193548387097</c:v>
                </c:pt>
                <c:pt idx="43">
                  <c:v>4.8</c:v>
                </c:pt>
                <c:pt idx="44">
                  <c:v>4.8253968253968251</c:v>
                </c:pt>
                <c:pt idx="45">
                  <c:v>4.8503937007874018</c:v>
                </c:pt>
                <c:pt idx="46">
                  <c:v>4.875</c:v>
                </c:pt>
                <c:pt idx="47">
                  <c:v>4.8992248062015502</c:v>
                </c:pt>
                <c:pt idx="48">
                  <c:v>4.9230769230769234</c:v>
                </c:pt>
                <c:pt idx="49">
                  <c:v>4.9465648854961835</c:v>
                </c:pt>
                <c:pt idx="50">
                  <c:v>4.9696969696969697</c:v>
                </c:pt>
                <c:pt idx="51">
                  <c:v>4.992481203007519</c:v>
                </c:pt>
                <c:pt idx="52">
                  <c:v>5.0149253731343286</c:v>
                </c:pt>
                <c:pt idx="53">
                  <c:v>5.0370370370370372</c:v>
                </c:pt>
                <c:pt idx="54">
                  <c:v>5.0588235294117645</c:v>
                </c:pt>
                <c:pt idx="55">
                  <c:v>5.0802919708029197</c:v>
                </c:pt>
                <c:pt idx="56">
                  <c:v>5.1014492753623184</c:v>
                </c:pt>
                <c:pt idx="57">
                  <c:v>5.1223021582733814</c:v>
                </c:pt>
                <c:pt idx="58">
                  <c:v>5.1428571428571432</c:v>
                </c:pt>
                <c:pt idx="59">
                  <c:v>5.1631205673758869</c:v>
                </c:pt>
                <c:pt idx="60">
                  <c:v>5.183098591549296</c:v>
                </c:pt>
                <c:pt idx="61">
                  <c:v>5.2027972027972025</c:v>
                </c:pt>
                <c:pt idx="62">
                  <c:v>5.2222222222222223</c:v>
                </c:pt>
                <c:pt idx="63">
                  <c:v>5.2413793103448274</c:v>
                </c:pt>
                <c:pt idx="64">
                  <c:v>5.2602739726027394</c:v>
                </c:pt>
                <c:pt idx="65">
                  <c:v>5.27891156462585</c:v>
                </c:pt>
                <c:pt idx="66">
                  <c:v>5.2972972972972974</c:v>
                </c:pt>
                <c:pt idx="67">
                  <c:v>5.3154362416107386</c:v>
                </c:pt>
                <c:pt idx="68">
                  <c:v>5.333333333333333</c:v>
                </c:pt>
                <c:pt idx="69">
                  <c:v>5.3509933774834435</c:v>
                </c:pt>
                <c:pt idx="70">
                  <c:v>5.3684210526315788</c:v>
                </c:pt>
                <c:pt idx="71">
                  <c:v>5.3856209150326801</c:v>
                </c:pt>
                <c:pt idx="72">
                  <c:v>5.4025974025974026</c:v>
                </c:pt>
                <c:pt idx="73">
                  <c:v>5.419354838709677</c:v>
                </c:pt>
                <c:pt idx="74">
                  <c:v>5.4358974358974361</c:v>
                </c:pt>
                <c:pt idx="75">
                  <c:v>5.452229299363057</c:v>
                </c:pt>
                <c:pt idx="76">
                  <c:v>5.4683544303797467</c:v>
                </c:pt>
                <c:pt idx="77">
                  <c:v>5.4842767295597481</c:v>
                </c:pt>
                <c:pt idx="78">
                  <c:v>5.5</c:v>
                </c:pt>
                <c:pt idx="79">
                  <c:v>5.5155279503105588</c:v>
                </c:pt>
                <c:pt idx="80">
                  <c:v>5.5308641975308639</c:v>
                </c:pt>
                <c:pt idx="81">
                  <c:v>5.5460122699386503</c:v>
                </c:pt>
                <c:pt idx="82">
                  <c:v>5.5609756097560972</c:v>
                </c:pt>
                <c:pt idx="83">
                  <c:v>5.5757575757575761</c:v>
                </c:pt>
                <c:pt idx="84">
                  <c:v>5.5903614457831328</c:v>
                </c:pt>
                <c:pt idx="85">
                  <c:v>5.6047904191616764</c:v>
                </c:pt>
                <c:pt idx="86">
                  <c:v>5.6190476190476186</c:v>
                </c:pt>
                <c:pt idx="87">
                  <c:v>5.6331360946745566</c:v>
                </c:pt>
                <c:pt idx="88">
                  <c:v>5.6470588235294121</c:v>
                </c:pt>
                <c:pt idx="89">
                  <c:v>5.6608187134502925</c:v>
                </c:pt>
                <c:pt idx="90">
                  <c:v>5.6744186046511631</c:v>
                </c:pt>
                <c:pt idx="91">
                  <c:v>5.6878612716763008</c:v>
                </c:pt>
                <c:pt idx="92">
                  <c:v>5.7011494252873565</c:v>
                </c:pt>
                <c:pt idx="93">
                  <c:v>5.7142857142857144</c:v>
                </c:pt>
                <c:pt idx="94">
                  <c:v>5.7272727272727275</c:v>
                </c:pt>
                <c:pt idx="95">
                  <c:v>5.7401129943502829</c:v>
                </c:pt>
                <c:pt idx="96">
                  <c:v>5.7528089887640448</c:v>
                </c:pt>
                <c:pt idx="97">
                  <c:v>5.1859296482412063</c:v>
                </c:pt>
                <c:pt idx="98">
                  <c:v>5.2</c:v>
                </c:pt>
                <c:pt idx="99">
                  <c:v>5.2139303482587067</c:v>
                </c:pt>
                <c:pt idx="100">
                  <c:v>5.2277227722772279</c:v>
                </c:pt>
                <c:pt idx="101">
                  <c:v>5.2413793103448274</c:v>
                </c:pt>
                <c:pt idx="102">
                  <c:v>5.2549019607843137</c:v>
                </c:pt>
                <c:pt idx="103">
                  <c:v>5.2682926829268295</c:v>
                </c:pt>
                <c:pt idx="104">
                  <c:v>5.2815533980582527</c:v>
                </c:pt>
                <c:pt idx="105">
                  <c:v>5.2946859903381647</c:v>
                </c:pt>
                <c:pt idx="106">
                  <c:v>5.3076923076923075</c:v>
                </c:pt>
                <c:pt idx="107">
                  <c:v>5.3205741626794261</c:v>
                </c:pt>
                <c:pt idx="108">
                  <c:v>5.333333333333333</c:v>
                </c:pt>
                <c:pt idx="109">
                  <c:v>5.3459715639810428</c:v>
                </c:pt>
                <c:pt idx="110">
                  <c:v>5.3584905660377355</c:v>
                </c:pt>
                <c:pt idx="111">
                  <c:v>5.370892018779343</c:v>
                </c:pt>
                <c:pt idx="112">
                  <c:v>5.3831775700934577</c:v>
                </c:pt>
                <c:pt idx="113">
                  <c:v>5.3953488372093021</c:v>
                </c:pt>
                <c:pt idx="114">
                  <c:v>5.4074074074074074</c:v>
                </c:pt>
                <c:pt idx="115">
                  <c:v>5.419354838709677</c:v>
                </c:pt>
                <c:pt idx="116">
                  <c:v>5.431192660550459</c:v>
                </c:pt>
                <c:pt idx="117">
                  <c:v>5.4429223744292239</c:v>
                </c:pt>
                <c:pt idx="118">
                  <c:v>5.4545454545454541</c:v>
                </c:pt>
                <c:pt idx="119">
                  <c:v>5.4660633484162897</c:v>
                </c:pt>
                <c:pt idx="120">
                  <c:v>5.4774774774774775</c:v>
                </c:pt>
                <c:pt idx="121">
                  <c:v>5.4887892376681613</c:v>
                </c:pt>
                <c:pt idx="122">
                  <c:v>5.5</c:v>
                </c:pt>
                <c:pt idx="123">
                  <c:v>5.5111111111111111</c:v>
                </c:pt>
                <c:pt idx="124">
                  <c:v>5.5221238938053094</c:v>
                </c:pt>
                <c:pt idx="125">
                  <c:v>5.5330396475770929</c:v>
                </c:pt>
                <c:pt idx="126">
                  <c:v>5.5438596491228074</c:v>
                </c:pt>
                <c:pt idx="127">
                  <c:v>5.5545851528384276</c:v>
                </c:pt>
                <c:pt idx="128">
                  <c:v>5.5652173913043477</c:v>
                </c:pt>
                <c:pt idx="129">
                  <c:v>5.5757575757575761</c:v>
                </c:pt>
                <c:pt idx="130">
                  <c:v>5.5862068965517242</c:v>
                </c:pt>
                <c:pt idx="131">
                  <c:v>5.5965665236051505</c:v>
                </c:pt>
                <c:pt idx="132">
                  <c:v>5.6068376068376065</c:v>
                </c:pt>
                <c:pt idx="133">
                  <c:v>5.6170212765957448</c:v>
                </c:pt>
                <c:pt idx="134">
                  <c:v>5.6271186440677967</c:v>
                </c:pt>
                <c:pt idx="135">
                  <c:v>5.6371308016877641</c:v>
                </c:pt>
                <c:pt idx="136">
                  <c:v>5.6470588235294121</c:v>
                </c:pt>
                <c:pt idx="137">
                  <c:v>5.6569037656903767</c:v>
                </c:pt>
                <c:pt idx="138">
                  <c:v>5.666666666666667</c:v>
                </c:pt>
                <c:pt idx="139">
                  <c:v>5.6763485477178426</c:v>
                </c:pt>
                <c:pt idx="140">
                  <c:v>5.6859504132231402</c:v>
                </c:pt>
                <c:pt idx="141">
                  <c:v>5.6954732510288064</c:v>
                </c:pt>
                <c:pt idx="142">
                  <c:v>5.7049180327868854</c:v>
                </c:pt>
                <c:pt idx="143">
                  <c:v>5.7142857142857144</c:v>
                </c:pt>
                <c:pt idx="144">
                  <c:v>5.7235772357723578</c:v>
                </c:pt>
                <c:pt idx="145">
                  <c:v>5.7327935222672064</c:v>
                </c:pt>
                <c:pt idx="146">
                  <c:v>5.741935483870968</c:v>
                </c:pt>
                <c:pt idx="147">
                  <c:v>5.7510040160642566</c:v>
                </c:pt>
                <c:pt idx="148">
                  <c:v>5.76</c:v>
                </c:pt>
                <c:pt idx="149">
                  <c:v>5.7689243027888448</c:v>
                </c:pt>
                <c:pt idx="150">
                  <c:v>5.7777777777777777</c:v>
                </c:pt>
                <c:pt idx="151">
                  <c:v>5.7865612648221347</c:v>
                </c:pt>
                <c:pt idx="152">
                  <c:v>5.7952755905511815</c:v>
                </c:pt>
                <c:pt idx="153">
                  <c:v>5.8039215686274508</c:v>
                </c:pt>
                <c:pt idx="154">
                  <c:v>5.8125</c:v>
                </c:pt>
                <c:pt idx="155">
                  <c:v>5.8210116731517507</c:v>
                </c:pt>
                <c:pt idx="156">
                  <c:v>5.829457364341085</c:v>
                </c:pt>
                <c:pt idx="157">
                  <c:v>5.8378378378378377</c:v>
                </c:pt>
                <c:pt idx="158">
                  <c:v>5.8461538461538458</c:v>
                </c:pt>
                <c:pt idx="159">
                  <c:v>5.8544061302681989</c:v>
                </c:pt>
                <c:pt idx="160">
                  <c:v>5.8625954198473282</c:v>
                </c:pt>
                <c:pt idx="161">
                  <c:v>5.8707224334600756</c:v>
                </c:pt>
                <c:pt idx="162">
                  <c:v>5.8787878787878789</c:v>
                </c:pt>
                <c:pt idx="163">
                  <c:v>5.8867924528301883</c:v>
                </c:pt>
                <c:pt idx="164">
                  <c:v>5.8947368421052628</c:v>
                </c:pt>
                <c:pt idx="165">
                  <c:v>5.9026217228464422</c:v>
                </c:pt>
                <c:pt idx="166">
                  <c:v>5.91044776119403</c:v>
                </c:pt>
                <c:pt idx="167">
                  <c:v>5.9182156133829</c:v>
                </c:pt>
                <c:pt idx="168">
                  <c:v>5.9259259259259256</c:v>
                </c:pt>
                <c:pt idx="169">
                  <c:v>5.9335793357933575</c:v>
                </c:pt>
                <c:pt idx="170">
                  <c:v>5.9411764705882355</c:v>
                </c:pt>
                <c:pt idx="171">
                  <c:v>5.9487179487179489</c:v>
                </c:pt>
                <c:pt idx="172">
                  <c:v>5.9562043795620436</c:v>
                </c:pt>
                <c:pt idx="173">
                  <c:v>5.9636363636363638</c:v>
                </c:pt>
                <c:pt idx="174">
                  <c:v>5.9710144927536231</c:v>
                </c:pt>
                <c:pt idx="175">
                  <c:v>5.9783393501805051</c:v>
                </c:pt>
                <c:pt idx="176">
                  <c:v>5.985611510791367</c:v>
                </c:pt>
                <c:pt idx="177">
                  <c:v>5.9928315412186377</c:v>
                </c:pt>
                <c:pt idx="178">
                  <c:v>6</c:v>
                </c:pt>
                <c:pt idx="179">
                  <c:v>6.0071174377224201</c:v>
                </c:pt>
                <c:pt idx="180">
                  <c:v>6.0141843971631204</c:v>
                </c:pt>
                <c:pt idx="181">
                  <c:v>6.021201413427562</c:v>
                </c:pt>
                <c:pt idx="182">
                  <c:v>6.028169014084507</c:v>
                </c:pt>
                <c:pt idx="183">
                  <c:v>6.0350877192982457</c:v>
                </c:pt>
                <c:pt idx="184">
                  <c:v>6.0419580419580416</c:v>
                </c:pt>
                <c:pt idx="185">
                  <c:v>6.0487804878048781</c:v>
                </c:pt>
                <c:pt idx="186">
                  <c:v>6.0555555555555554</c:v>
                </c:pt>
                <c:pt idx="187">
                  <c:v>6.0622837370242211</c:v>
                </c:pt>
                <c:pt idx="188">
                  <c:v>6.068965517241379</c:v>
                </c:pt>
                <c:pt idx="189">
                  <c:v>6.0756013745704465</c:v>
                </c:pt>
                <c:pt idx="190">
                  <c:v>6.0821917808219181</c:v>
                </c:pt>
                <c:pt idx="191">
                  <c:v>6.0887372013651877</c:v>
                </c:pt>
                <c:pt idx="192">
                  <c:v>6.0952380952380949</c:v>
                </c:pt>
                <c:pt idx="193">
                  <c:v>6.101694915254237</c:v>
                </c:pt>
                <c:pt idx="194">
                  <c:v>6.1081081081081079</c:v>
                </c:pt>
                <c:pt idx="195">
                  <c:v>6.1144781144781142</c:v>
                </c:pt>
                <c:pt idx="196">
                  <c:v>6.1208053691275168</c:v>
                </c:pt>
                <c:pt idx="197">
                  <c:v>6.1270903010033448</c:v>
                </c:pt>
                <c:pt idx="198">
                  <c:v>6.1333333333333337</c:v>
                </c:pt>
                <c:pt idx="199">
                  <c:v>6.1395348837209305</c:v>
                </c:pt>
                <c:pt idx="200">
                  <c:v>6.1456953642384109</c:v>
                </c:pt>
                <c:pt idx="201">
                  <c:v>6.1518151815181517</c:v>
                </c:pt>
                <c:pt idx="202">
                  <c:v>6.1578947368421053</c:v>
                </c:pt>
                <c:pt idx="203">
                  <c:v>6.1639344262295079</c:v>
                </c:pt>
                <c:pt idx="204">
                  <c:v>6.1699346405228761</c:v>
                </c:pt>
                <c:pt idx="205">
                  <c:v>6.1758957654723128</c:v>
                </c:pt>
                <c:pt idx="206">
                  <c:v>6.1818181818181817</c:v>
                </c:pt>
                <c:pt idx="207">
                  <c:v>6.1877022653721685</c:v>
                </c:pt>
                <c:pt idx="208">
                  <c:v>6.193548387096774</c:v>
                </c:pt>
                <c:pt idx="209">
                  <c:v>6.19935691318328</c:v>
                </c:pt>
                <c:pt idx="210">
                  <c:v>6.2051282051282053</c:v>
                </c:pt>
                <c:pt idx="211">
                  <c:v>6.2108626198083066</c:v>
                </c:pt>
                <c:pt idx="212">
                  <c:v>6.2165605095541405</c:v>
                </c:pt>
                <c:pt idx="213">
                  <c:v>6.2222222222222223</c:v>
                </c:pt>
                <c:pt idx="214">
                  <c:v>6.2278481012658231</c:v>
                </c:pt>
                <c:pt idx="215">
                  <c:v>6.2334384858044167</c:v>
                </c:pt>
                <c:pt idx="216">
                  <c:v>6.2389937106918243</c:v>
                </c:pt>
                <c:pt idx="217">
                  <c:v>6.2445141065830718</c:v>
                </c:pt>
                <c:pt idx="218">
                  <c:v>6.25</c:v>
                </c:pt>
                <c:pt idx="219">
                  <c:v>6.2554517133956384</c:v>
                </c:pt>
                <c:pt idx="220">
                  <c:v>6.2608695652173916</c:v>
                </c:pt>
                <c:pt idx="221">
                  <c:v>6.2662538699690407</c:v>
                </c:pt>
                <c:pt idx="222">
                  <c:v>6.2716049382716053</c:v>
                </c:pt>
                <c:pt idx="223">
                  <c:v>6.2769230769230768</c:v>
                </c:pt>
                <c:pt idx="224">
                  <c:v>6.2822085889570554</c:v>
                </c:pt>
                <c:pt idx="225">
                  <c:v>6.1373134328358212</c:v>
                </c:pt>
                <c:pt idx="226">
                  <c:v>6.1428571428571432</c:v>
                </c:pt>
                <c:pt idx="227">
                  <c:v>6.1483679525222552</c:v>
                </c:pt>
                <c:pt idx="228">
                  <c:v>6.1538461538461542</c:v>
                </c:pt>
                <c:pt idx="229">
                  <c:v>6.1592920353982299</c:v>
                </c:pt>
                <c:pt idx="230">
                  <c:v>6.1647058823529415</c:v>
                </c:pt>
                <c:pt idx="231">
                  <c:v>6.1700879765395893</c:v>
                </c:pt>
                <c:pt idx="232">
                  <c:v>6.1754385964912277</c:v>
                </c:pt>
                <c:pt idx="233">
                  <c:v>6.1807580174927113</c:v>
                </c:pt>
                <c:pt idx="234">
                  <c:v>6.1860465116279073</c:v>
                </c:pt>
                <c:pt idx="235">
                  <c:v>6.1913043478260867</c:v>
                </c:pt>
                <c:pt idx="236">
                  <c:v>6.196531791907514</c:v>
                </c:pt>
                <c:pt idx="237">
                  <c:v>6.2017291066282425</c:v>
                </c:pt>
                <c:pt idx="238">
                  <c:v>6.2068965517241379</c:v>
                </c:pt>
                <c:pt idx="239">
                  <c:v>6.2120343839541547</c:v>
                </c:pt>
                <c:pt idx="240">
                  <c:v>6.2171428571428571</c:v>
                </c:pt>
                <c:pt idx="241">
                  <c:v>6.2222222222222223</c:v>
                </c:pt>
                <c:pt idx="242">
                  <c:v>6.2272727272727275</c:v>
                </c:pt>
                <c:pt idx="243">
                  <c:v>6.2322946175637393</c:v>
                </c:pt>
                <c:pt idx="244">
                  <c:v>6.2372881355932206</c:v>
                </c:pt>
                <c:pt idx="245">
                  <c:v>6.2422535211267602</c:v>
                </c:pt>
                <c:pt idx="246">
                  <c:v>6.2471910112359552</c:v>
                </c:pt>
                <c:pt idx="247">
                  <c:v>6.2521008403361344</c:v>
                </c:pt>
                <c:pt idx="248">
                  <c:v>6.2569832402234633</c:v>
                </c:pt>
                <c:pt idx="249">
                  <c:v>6.2618384401114202</c:v>
                </c:pt>
                <c:pt idx="250">
                  <c:v>6.2666666666666666</c:v>
                </c:pt>
                <c:pt idx="251">
                  <c:v>6.271468144044321</c:v>
                </c:pt>
                <c:pt idx="252">
                  <c:v>6.2762430939226519</c:v>
                </c:pt>
                <c:pt idx="253">
                  <c:v>6.2809917355371905</c:v>
                </c:pt>
                <c:pt idx="254">
                  <c:v>6.2857142857142856</c:v>
                </c:pt>
                <c:pt idx="255">
                  <c:v>6.2904109589041095</c:v>
                </c:pt>
                <c:pt idx="256">
                  <c:v>6.2950819672131146</c:v>
                </c:pt>
                <c:pt idx="257">
                  <c:v>6.2997275204359671</c:v>
                </c:pt>
                <c:pt idx="258">
                  <c:v>6.3043478260869561</c:v>
                </c:pt>
                <c:pt idx="259">
                  <c:v>6.308943089430894</c:v>
                </c:pt>
                <c:pt idx="260">
                  <c:v>6.3135135135135139</c:v>
                </c:pt>
                <c:pt idx="261">
                  <c:v>6.3180592991913747</c:v>
                </c:pt>
                <c:pt idx="262">
                  <c:v>6.32258064516129</c:v>
                </c:pt>
                <c:pt idx="263">
                  <c:v>6.3270777479892759</c:v>
                </c:pt>
                <c:pt idx="264">
                  <c:v>6.3315508021390379</c:v>
                </c:pt>
                <c:pt idx="265">
                  <c:v>6.3360000000000003</c:v>
                </c:pt>
                <c:pt idx="266">
                  <c:v>6.3404255319148932</c:v>
                </c:pt>
                <c:pt idx="267">
                  <c:v>6.3448275862068968</c:v>
                </c:pt>
                <c:pt idx="268">
                  <c:v>6.3492063492063489</c:v>
                </c:pt>
                <c:pt idx="269">
                  <c:v>6.3535620052770447</c:v>
                </c:pt>
                <c:pt idx="270">
                  <c:v>6.3578947368421055</c:v>
                </c:pt>
                <c:pt idx="271">
                  <c:v>6.3622047244094491</c:v>
                </c:pt>
                <c:pt idx="272">
                  <c:v>6.3664921465968582</c:v>
                </c:pt>
                <c:pt idx="273">
                  <c:v>6.3707571801566578</c:v>
                </c:pt>
                <c:pt idx="274">
                  <c:v>6.375</c:v>
                </c:pt>
                <c:pt idx="275">
                  <c:v>6.3792207792207796</c:v>
                </c:pt>
                <c:pt idx="276">
                  <c:v>6.3834196891191706</c:v>
                </c:pt>
                <c:pt idx="277">
                  <c:v>6.387596899224806</c:v>
                </c:pt>
                <c:pt idx="278">
                  <c:v>6.391752577319588</c:v>
                </c:pt>
                <c:pt idx="279">
                  <c:v>6.3958868894601544</c:v>
                </c:pt>
                <c:pt idx="280">
                  <c:v>6.4</c:v>
                </c:pt>
                <c:pt idx="281">
                  <c:v>6.4040920716112533</c:v>
                </c:pt>
                <c:pt idx="282">
                  <c:v>6.408163265306122</c:v>
                </c:pt>
                <c:pt idx="283">
                  <c:v>6.4122137404580153</c:v>
                </c:pt>
                <c:pt idx="284">
                  <c:v>6.4162436548223347</c:v>
                </c:pt>
                <c:pt idx="285">
                  <c:v>6.4202531645569616</c:v>
                </c:pt>
                <c:pt idx="286">
                  <c:v>6.4242424242424239</c:v>
                </c:pt>
                <c:pt idx="287">
                  <c:v>6.4282115869017629</c:v>
                </c:pt>
                <c:pt idx="288">
                  <c:v>6.4321608040201008</c:v>
                </c:pt>
                <c:pt idx="289">
                  <c:v>6.4360902255639099</c:v>
                </c:pt>
                <c:pt idx="290">
                  <c:v>6.44</c:v>
                </c:pt>
                <c:pt idx="291">
                  <c:v>6.4438902743142146</c:v>
                </c:pt>
                <c:pt idx="292">
                  <c:v>6.4477611940298507</c:v>
                </c:pt>
                <c:pt idx="293">
                  <c:v>6.4516129032258061</c:v>
                </c:pt>
                <c:pt idx="294">
                  <c:v>6.4554455445544559</c:v>
                </c:pt>
                <c:pt idx="295">
                  <c:v>6.4592592592592597</c:v>
                </c:pt>
                <c:pt idx="296">
                  <c:v>6.4630541871921183</c:v>
                </c:pt>
                <c:pt idx="297">
                  <c:v>6.4668304668304666</c:v>
                </c:pt>
                <c:pt idx="298">
                  <c:v>6.4705882352941178</c:v>
                </c:pt>
                <c:pt idx="299">
                  <c:v>6.4743276283618583</c:v>
                </c:pt>
                <c:pt idx="300">
                  <c:v>6.4780487804878053</c:v>
                </c:pt>
                <c:pt idx="301">
                  <c:v>6.4817518248175183</c:v>
                </c:pt>
                <c:pt idx="302">
                  <c:v>6.4854368932038833</c:v>
                </c:pt>
                <c:pt idx="303">
                  <c:v>6.4891041162227605</c:v>
                </c:pt>
                <c:pt idx="304">
                  <c:v>6.4927536231884062</c:v>
                </c:pt>
                <c:pt idx="305">
                  <c:v>6.4963855421686745</c:v>
                </c:pt>
                <c:pt idx="306">
                  <c:v>6.5</c:v>
                </c:pt>
                <c:pt idx="307">
                  <c:v>6.5035971223021587</c:v>
                </c:pt>
                <c:pt idx="308">
                  <c:v>6.5071770334928232</c:v>
                </c:pt>
                <c:pt idx="309">
                  <c:v>6.5107398568019095</c:v>
                </c:pt>
                <c:pt idx="310">
                  <c:v>6.5142857142857142</c:v>
                </c:pt>
                <c:pt idx="311">
                  <c:v>6.5178147268408555</c:v>
                </c:pt>
                <c:pt idx="312">
                  <c:v>6.5213270142180093</c:v>
                </c:pt>
                <c:pt idx="313">
                  <c:v>6.5248226950354606</c:v>
                </c:pt>
                <c:pt idx="314">
                  <c:v>6.5283018867924527</c:v>
                </c:pt>
                <c:pt idx="315">
                  <c:v>6.5317647058823534</c:v>
                </c:pt>
                <c:pt idx="316">
                  <c:v>6.535211267605634</c:v>
                </c:pt>
                <c:pt idx="317">
                  <c:v>6.5386416861826699</c:v>
                </c:pt>
                <c:pt idx="318">
                  <c:v>6.5420560747663554</c:v>
                </c:pt>
                <c:pt idx="319">
                  <c:v>6.5454545454545459</c:v>
                </c:pt>
                <c:pt idx="320">
                  <c:v>6.5488372093023255</c:v>
                </c:pt>
                <c:pt idx="321">
                  <c:v>6.552204176334107</c:v>
                </c:pt>
                <c:pt idx="322">
                  <c:v>6.5555555555555554</c:v>
                </c:pt>
                <c:pt idx="323">
                  <c:v>6.5588914549653579</c:v>
                </c:pt>
                <c:pt idx="324">
                  <c:v>6.5622119815668203</c:v>
                </c:pt>
                <c:pt idx="325">
                  <c:v>6.5655172413793101</c:v>
                </c:pt>
                <c:pt idx="326">
                  <c:v>6.568807339449541</c:v>
                </c:pt>
                <c:pt idx="327">
                  <c:v>6.5720823798627004</c:v>
                </c:pt>
                <c:pt idx="328">
                  <c:v>6.5753424657534243</c:v>
                </c:pt>
                <c:pt idx="329">
                  <c:v>6.5785876993166283</c:v>
                </c:pt>
                <c:pt idx="330">
                  <c:v>6.581818181818182</c:v>
                </c:pt>
                <c:pt idx="331">
                  <c:v>6.5850340136054424</c:v>
                </c:pt>
                <c:pt idx="332">
                  <c:v>6.5882352941176467</c:v>
                </c:pt>
                <c:pt idx="333">
                  <c:v>6.5914221218961622</c:v>
                </c:pt>
                <c:pt idx="334">
                  <c:v>6.5945945945945947</c:v>
                </c:pt>
                <c:pt idx="335">
                  <c:v>6.5977528089887638</c:v>
                </c:pt>
                <c:pt idx="336">
                  <c:v>6.6008968609865475</c:v>
                </c:pt>
                <c:pt idx="337">
                  <c:v>6.6040268456375841</c:v>
                </c:pt>
                <c:pt idx="338">
                  <c:v>6.6071428571428568</c:v>
                </c:pt>
                <c:pt idx="339">
                  <c:v>6.6102449888641424</c:v>
                </c:pt>
                <c:pt idx="340">
                  <c:v>6.6133333333333333</c:v>
                </c:pt>
                <c:pt idx="341">
                  <c:v>6.6164079822616406</c:v>
                </c:pt>
                <c:pt idx="342">
                  <c:v>6.6194690265486722</c:v>
                </c:pt>
                <c:pt idx="343">
                  <c:v>6.6225165562913908</c:v>
                </c:pt>
                <c:pt idx="344">
                  <c:v>6.6255506607929515</c:v>
                </c:pt>
                <c:pt idx="345">
                  <c:v>6.628571428571429</c:v>
                </c:pt>
                <c:pt idx="346">
                  <c:v>6.6315789473684212</c:v>
                </c:pt>
                <c:pt idx="347">
                  <c:v>6.6345733041575494</c:v>
                </c:pt>
                <c:pt idx="348">
                  <c:v>6.6375545851528388</c:v>
                </c:pt>
                <c:pt idx="349">
                  <c:v>6.6405228758169939</c:v>
                </c:pt>
                <c:pt idx="350">
                  <c:v>6.6434782608695651</c:v>
                </c:pt>
                <c:pt idx="351">
                  <c:v>6.6464208242950109</c:v>
                </c:pt>
                <c:pt idx="352">
                  <c:v>6.6493506493506498</c:v>
                </c:pt>
                <c:pt idx="353">
                  <c:v>6.6066066066066069</c:v>
                </c:pt>
                <c:pt idx="354">
                  <c:v>6.6095890410958908</c:v>
                </c:pt>
                <c:pt idx="355">
                  <c:v>6.6125587355830842</c:v>
                </c:pt>
                <c:pt idx="356">
                  <c:v>6.6155157715260016</c:v>
                </c:pt>
                <c:pt idx="357">
                  <c:v>6.6184602296894939</c:v>
                </c:pt>
                <c:pt idx="358">
                  <c:v>6.6213921901528012</c:v>
                </c:pt>
                <c:pt idx="359">
                  <c:v>6.6243117323168148</c:v>
                </c:pt>
                <c:pt idx="360">
                  <c:v>6.6272189349112427</c:v>
                </c:pt>
                <c:pt idx="361">
                  <c:v>6.6301138760016869</c:v>
                </c:pt>
                <c:pt idx="362">
                  <c:v>6.6329966329966332</c:v>
                </c:pt>
                <c:pt idx="363">
                  <c:v>6.6358672826543472</c:v>
                </c:pt>
                <c:pt idx="364">
                  <c:v>6.63872590108969</c:v>
                </c:pt>
                <c:pt idx="365">
                  <c:v>6.6415725637808452</c:v>
                </c:pt>
                <c:pt idx="366">
                  <c:v>6.64440734557596</c:v>
                </c:pt>
                <c:pt idx="367">
                  <c:v>6.647230320699709</c:v>
                </c:pt>
                <c:pt idx="368">
                  <c:v>6.6500415627597675</c:v>
                </c:pt>
                <c:pt idx="369">
                  <c:v>6.6528411447532143</c:v>
                </c:pt>
                <c:pt idx="370">
                  <c:v>6.6556291390728477</c:v>
                </c:pt>
                <c:pt idx="371">
                  <c:v>6.6584056175134245</c:v>
                </c:pt>
                <c:pt idx="372">
                  <c:v>6.6611706512778239</c:v>
                </c:pt>
                <c:pt idx="373">
                  <c:v>6.663924310983135</c:v>
                </c:pt>
                <c:pt idx="374">
                  <c:v>6.666666666666667</c:v>
                </c:pt>
                <c:pt idx="375">
                  <c:v>6.6693977877918886</c:v>
                </c:pt>
                <c:pt idx="376">
                  <c:v>6.6721177432542929</c:v>
                </c:pt>
                <c:pt idx="377">
                  <c:v>6.6748266013871893</c:v>
                </c:pt>
                <c:pt idx="378">
                  <c:v>6.677524429967427</c:v>
                </c:pt>
                <c:pt idx="379">
                  <c:v>6.6802112962210485</c:v>
                </c:pt>
                <c:pt idx="380">
                  <c:v>6.6828872668288728</c:v>
                </c:pt>
                <c:pt idx="381">
                  <c:v>6.6855524079320112</c:v>
                </c:pt>
                <c:pt idx="382">
                  <c:v>6.6882067851373188</c:v>
                </c:pt>
                <c:pt idx="383">
                  <c:v>6.6908504635227732</c:v>
                </c:pt>
                <c:pt idx="384">
                  <c:v>6.6934835076427994</c:v>
                </c:pt>
                <c:pt idx="385">
                  <c:v>6.6961059815335204</c:v>
                </c:pt>
                <c:pt idx="386">
                  <c:v>6.6987179487179489</c:v>
                </c:pt>
                <c:pt idx="387">
                  <c:v>6.7013194722111153</c:v>
                </c:pt>
                <c:pt idx="388">
                  <c:v>6.7039106145251397</c:v>
                </c:pt>
                <c:pt idx="389">
                  <c:v>6.7064914376742335</c:v>
                </c:pt>
                <c:pt idx="390">
                  <c:v>6.7090620031796506</c:v>
                </c:pt>
                <c:pt idx="391">
                  <c:v>6.711622372074574</c:v>
                </c:pt>
                <c:pt idx="392">
                  <c:v>6.7141726049089474</c:v>
                </c:pt>
                <c:pt idx="393">
                  <c:v>6.7167127617542475</c:v>
                </c:pt>
                <c:pt idx="394">
                  <c:v>6.7192429022082019</c:v>
                </c:pt>
                <c:pt idx="395">
                  <c:v>6.7217630853994494</c:v>
                </c:pt>
                <c:pt idx="396">
                  <c:v>6.7242733699921446</c:v>
                </c:pt>
                <c:pt idx="397">
                  <c:v>6.7267738141905138</c:v>
                </c:pt>
                <c:pt idx="398">
                  <c:v>6.7292644757433493</c:v>
                </c:pt>
                <c:pt idx="399">
                  <c:v>6.7317454119484568</c:v>
                </c:pt>
                <c:pt idx="400">
                  <c:v>6.7342166796570533</c:v>
                </c:pt>
                <c:pt idx="401">
                  <c:v>6.7366783352781017</c:v>
                </c:pt>
                <c:pt idx="402">
                  <c:v>6.7391304347826084</c:v>
                </c:pt>
                <c:pt idx="403">
                  <c:v>6.7415730337078648</c:v>
                </c:pt>
                <c:pt idx="404">
                  <c:v>6.7440061871616388</c:v>
                </c:pt>
                <c:pt idx="405">
                  <c:v>6.7464299498263216</c:v>
                </c:pt>
                <c:pt idx="406">
                  <c:v>6.748844375963019</c:v>
                </c:pt>
                <c:pt idx="407">
                  <c:v>6.7512495194156088</c:v>
                </c:pt>
                <c:pt idx="408">
                  <c:v>6.7536454336147349</c:v>
                </c:pt>
                <c:pt idx="409">
                  <c:v>6.7560321715817686</c:v>
                </c:pt>
                <c:pt idx="410">
                  <c:v>6.758409785932721</c:v>
                </c:pt>
                <c:pt idx="411">
                  <c:v>6.7607783288821057</c:v>
                </c:pt>
                <c:pt idx="412">
                  <c:v>6.7631378522467624</c:v>
                </c:pt>
                <c:pt idx="413">
                  <c:v>6.765488407449638</c:v>
                </c:pt>
                <c:pt idx="414">
                  <c:v>6.7678300455235201</c:v>
                </c:pt>
                <c:pt idx="415">
                  <c:v>6.7701628171147288</c:v>
                </c:pt>
                <c:pt idx="416">
                  <c:v>6.7724867724867721</c:v>
                </c:pt>
                <c:pt idx="417">
                  <c:v>6.774801961523953</c:v>
                </c:pt>
                <c:pt idx="418">
                  <c:v>6.7771084337349388</c:v>
                </c:pt>
                <c:pt idx="419">
                  <c:v>6.7794062382562936</c:v>
                </c:pt>
                <c:pt idx="420">
                  <c:v>6.7816954238559637</c:v>
                </c:pt>
                <c:pt idx="421">
                  <c:v>6.7839760389367276</c:v>
                </c:pt>
                <c:pt idx="422">
                  <c:v>6.7862481315396108</c:v>
                </c:pt>
                <c:pt idx="423">
                  <c:v>6.7885117493472578</c:v>
                </c:pt>
                <c:pt idx="424">
                  <c:v>6.7907669396872663</c:v>
                </c:pt>
                <c:pt idx="425">
                  <c:v>6.7930137495354881</c:v>
                </c:pt>
                <c:pt idx="426">
                  <c:v>6.7952522255192873</c:v>
                </c:pt>
                <c:pt idx="427">
                  <c:v>6.7974824139207692</c:v>
                </c:pt>
                <c:pt idx="428">
                  <c:v>6.7997043606799696</c:v>
                </c:pt>
                <c:pt idx="429">
                  <c:v>6.8019181113980078</c:v>
                </c:pt>
                <c:pt idx="430">
                  <c:v>6.804123711340206</c:v>
                </c:pt>
                <c:pt idx="431">
                  <c:v>6.8063212054391764</c:v>
                </c:pt>
                <c:pt idx="432">
                  <c:v>6.8085106382978715</c:v>
                </c:pt>
                <c:pt idx="433">
                  <c:v>6.8106920541926028</c:v>
                </c:pt>
                <c:pt idx="434">
                  <c:v>6.8128654970760225</c:v>
                </c:pt>
                <c:pt idx="435">
                  <c:v>6.8150310105800793</c:v>
                </c:pt>
                <c:pt idx="436">
                  <c:v>6.8171886380189362</c:v>
                </c:pt>
                <c:pt idx="437">
                  <c:v>6.8193384223918567</c:v>
                </c:pt>
                <c:pt idx="438">
                  <c:v>6.8214804063860663</c:v>
                </c:pt>
                <c:pt idx="439">
                  <c:v>6.8236146323795719</c:v>
                </c:pt>
                <c:pt idx="440">
                  <c:v>6.8257411424439622</c:v>
                </c:pt>
                <c:pt idx="441">
                  <c:v>6.827859978347167</c:v>
                </c:pt>
                <c:pt idx="442">
                  <c:v>6.8299711815561954</c:v>
                </c:pt>
                <c:pt idx="443">
                  <c:v>6.8320747932398413</c:v>
                </c:pt>
                <c:pt idx="444">
                  <c:v>6.8341708542713562</c:v>
                </c:pt>
                <c:pt idx="445">
                  <c:v>6.8362594052310994</c:v>
                </c:pt>
                <c:pt idx="446">
                  <c:v>6.8383404864091553</c:v>
                </c:pt>
                <c:pt idx="447">
                  <c:v>6.8404141378079251</c:v>
                </c:pt>
                <c:pt idx="448">
                  <c:v>6.842480399144689</c:v>
                </c:pt>
                <c:pt idx="449">
                  <c:v>6.8445393098541443</c:v>
                </c:pt>
                <c:pt idx="450">
                  <c:v>6.8465909090909083</c:v>
                </c:pt>
                <c:pt idx="451">
                  <c:v>6.8486352357320097</c:v>
                </c:pt>
                <c:pt idx="452">
                  <c:v>6.8506723283793338</c:v>
                </c:pt>
                <c:pt idx="453">
                  <c:v>6.8527022253620622</c:v>
                </c:pt>
                <c:pt idx="454">
                  <c:v>6.8547249647390682</c:v>
                </c:pt>
                <c:pt idx="455">
                  <c:v>6.8567405843013018</c:v>
                </c:pt>
                <c:pt idx="456">
                  <c:v>6.8587491215741387</c:v>
                </c:pt>
                <c:pt idx="457">
                  <c:v>6.8607506138197119</c:v>
                </c:pt>
                <c:pt idx="458">
                  <c:v>6.8627450980392153</c:v>
                </c:pt>
                <c:pt idx="459">
                  <c:v>6.8647326109751834</c:v>
                </c:pt>
                <c:pt idx="460">
                  <c:v>6.8667131891137467</c:v>
                </c:pt>
                <c:pt idx="461">
                  <c:v>6.8686868686868685</c:v>
                </c:pt>
                <c:pt idx="462">
                  <c:v>6.8706536856745473</c:v>
                </c:pt>
                <c:pt idx="463">
                  <c:v>6.8726136758070107</c:v>
                </c:pt>
                <c:pt idx="464">
                  <c:v>6.8745668745668738</c:v>
                </c:pt>
                <c:pt idx="465">
                  <c:v>6.8765133171912831</c:v>
                </c:pt>
                <c:pt idx="466">
                  <c:v>6.8784530386740323</c:v>
                </c:pt>
                <c:pt idx="467">
                  <c:v>6.8803860737676654</c:v>
                </c:pt>
                <c:pt idx="468">
                  <c:v>6.8823124569855469</c:v>
                </c:pt>
                <c:pt idx="469">
                  <c:v>6.8842322226039157</c:v>
                </c:pt>
                <c:pt idx="470">
                  <c:v>6.8861454046639228</c:v>
                </c:pt>
                <c:pt idx="471">
                  <c:v>6.8880520369736384</c:v>
                </c:pt>
                <c:pt idx="472">
                  <c:v>6.8899521531100474</c:v>
                </c:pt>
                <c:pt idx="473">
                  <c:v>6.8918457864210163</c:v>
                </c:pt>
                <c:pt idx="474">
                  <c:v>6.8937329700272478</c:v>
                </c:pt>
                <c:pt idx="475">
                  <c:v>6.8956137368242088</c:v>
                </c:pt>
                <c:pt idx="476">
                  <c:v>6.8974881194840458</c:v>
                </c:pt>
                <c:pt idx="477">
                  <c:v>6.8993561504574714</c:v>
                </c:pt>
                <c:pt idx="478">
                  <c:v>6.9012178619756419</c:v>
                </c:pt>
                <c:pt idx="479">
                  <c:v>6.9030732860520088</c:v>
                </c:pt>
                <c:pt idx="480">
                  <c:v>6.9049224544841534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9B-6D47-965A-AC23CC833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266160"/>
        <c:axId val="1442266560"/>
      </c:scatterChart>
      <c:valAx>
        <c:axId val="144226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パケット長</a:t>
                </a:r>
                <a:r>
                  <a:rPr lang="en-US" altLang="ja-JP"/>
                  <a:t>(Byte)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2266560"/>
        <c:crosses val="autoZero"/>
        <c:crossBetween val="midCat"/>
      </c:valAx>
      <c:valAx>
        <c:axId val="14422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帯域性能</a:t>
                </a:r>
                <a:r>
                  <a:rPr lang="en-US" altLang="ja-JP"/>
                  <a:t>(Gbps)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226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174625</xdr:colOff>
      <xdr:row>127</xdr:row>
      <xdr:rowOff>206375</xdr:rowOff>
    </xdr:from>
    <xdr:to>
      <xdr:col>6</xdr:col>
      <xdr:colOff>530225</xdr:colOff>
      <xdr:row>140</xdr:row>
      <xdr:rowOff>60325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36B2810-D1A9-4E70-9DF5-1E9DC9192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548409</xdr:colOff>
      <xdr:row>19</xdr:row>
      <xdr:rowOff>219364</xdr:rowOff>
    </xdr:from>
    <xdr:to>
      <xdr:col>4</xdr:col>
      <xdr:colOff>357909</xdr:colOff>
      <xdr:row>31</xdr:row>
      <xdr:rowOff>191655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9E090E7-6FDD-934A-9AFF-4F6D9C7A8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8976D-E94B-4689-8D9D-1CF08CEE8E9B}">
  <dimension ref="A1:B17"/>
  <sheetViews>
    <sheetView topLeftCell="A3" workbookViewId="0">
      <selection activeCell="B10" sqref="B10"/>
    </sheetView>
  </sheetViews>
  <sheetFormatPr defaultColWidth="8.578125" defaultRowHeight="18" x14ac:dyDescent="0.2"/>
  <cols>
    <col min="1" max="1" width="33.8359375" style="1" bestFit="1" customWidth="1"/>
    <col min="2" max="3" width="8.578125" style="1"/>
    <col min="4" max="4" width="3.5546875" style="1" customWidth="1"/>
    <col min="5" max="16384" width="8.578125" style="1"/>
  </cols>
  <sheetData>
    <row r="1" spans="1:2" ht="44.1" customHeight="1" thickBot="1" x14ac:dyDescent="0.25">
      <c r="A1" s="34" t="s">
        <v>0</v>
      </c>
    </row>
    <row r="2" spans="1:2" ht="27.95" customHeight="1" thickTop="1" thickBot="1" x14ac:dyDescent="0.25">
      <c r="A2" s="35" t="s">
        <v>1</v>
      </c>
      <c r="B2" s="36"/>
    </row>
    <row r="3" spans="1:2" ht="46.5" customHeight="1" thickTop="1" x14ac:dyDescent="0.2">
      <c r="A3" s="17" t="s">
        <v>2</v>
      </c>
      <c r="B3" s="18">
        <v>1378</v>
      </c>
    </row>
    <row r="4" spans="1:2" x14ac:dyDescent="0.2">
      <c r="A4" s="2"/>
      <c r="B4" s="3"/>
    </row>
    <row r="5" spans="1:2" x14ac:dyDescent="0.2">
      <c r="A5" s="26" t="s">
        <v>3</v>
      </c>
      <c r="B5" s="27">
        <f>ROUNDUP(B3/B13,0)</f>
        <v>22</v>
      </c>
    </row>
    <row r="6" spans="1:2" x14ac:dyDescent="0.2">
      <c r="A6" s="26" t="s">
        <v>4</v>
      </c>
      <c r="B6" s="27">
        <f>B5*B14</f>
        <v>2200</v>
      </c>
    </row>
    <row r="7" spans="1:2" x14ac:dyDescent="0.2">
      <c r="A7" s="26" t="s">
        <v>5</v>
      </c>
      <c r="B7" s="27">
        <f>ROUNDUP(B3/B15,0)</f>
        <v>689</v>
      </c>
    </row>
    <row r="8" spans="1:2" x14ac:dyDescent="0.2">
      <c r="A8" s="26" t="s">
        <v>6</v>
      </c>
      <c r="B8" s="27">
        <f>B7*B15</f>
        <v>1378</v>
      </c>
    </row>
    <row r="9" spans="1:2" ht="24.6" customHeight="1" x14ac:dyDescent="0.2">
      <c r="A9" s="26" t="s">
        <v>7</v>
      </c>
      <c r="B9" s="27">
        <f>B6+B8</f>
        <v>3578</v>
      </c>
    </row>
    <row r="10" spans="1:2" s="16" customFormat="1" ht="39.950000000000003" customHeight="1" thickBot="1" x14ac:dyDescent="0.25">
      <c r="A10" s="28" t="s">
        <v>8</v>
      </c>
      <c r="B10" s="29">
        <f>B3*8/B9</f>
        <v>3.0810508664058132</v>
      </c>
    </row>
    <row r="11" spans="1:2" ht="36.6" customHeight="1" thickTop="1" thickBot="1" x14ac:dyDescent="0.25"/>
    <row r="12" spans="1:2" ht="25.5" customHeight="1" thickTop="1" thickBot="1" x14ac:dyDescent="0.25">
      <c r="A12" s="37" t="s">
        <v>9</v>
      </c>
      <c r="B12" s="38"/>
    </row>
    <row r="13" spans="1:2" ht="18.75" thickTop="1" x14ac:dyDescent="0.2">
      <c r="A13" s="30" t="s">
        <v>10</v>
      </c>
      <c r="B13" s="31">
        <v>64</v>
      </c>
    </row>
    <row r="14" spans="1:2" x14ac:dyDescent="0.2">
      <c r="A14" s="30" t="s">
        <v>11</v>
      </c>
      <c r="B14" s="31">
        <v>100</v>
      </c>
    </row>
    <row r="15" spans="1:2" x14ac:dyDescent="0.2">
      <c r="A15" s="30" t="s">
        <v>12</v>
      </c>
      <c r="B15" s="31">
        <v>2</v>
      </c>
    </row>
    <row r="16" spans="1:2" ht="18.75" thickBot="1" x14ac:dyDescent="0.25">
      <c r="A16" s="32" t="s">
        <v>13</v>
      </c>
      <c r="B16" s="33">
        <v>2</v>
      </c>
    </row>
    <row r="17" ht="18.75" thickTop="1" x14ac:dyDescent="0.2"/>
  </sheetData>
  <mergeCells count="2">
    <mergeCell ref="A2:B2"/>
    <mergeCell ref="A12:B12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273E6-36F0-485D-ACAE-2A9FFE08DE10}">
  <dimension ref="A1:H25"/>
  <sheetViews>
    <sheetView topLeftCell="A12" workbookViewId="0">
      <selection activeCell="H21" sqref="C21:H21"/>
    </sheetView>
  </sheetViews>
  <sheetFormatPr defaultColWidth="8.578125" defaultRowHeight="18" x14ac:dyDescent="0.2"/>
  <cols>
    <col min="1" max="1" width="33.8359375" style="1" bestFit="1" customWidth="1"/>
    <col min="2" max="2" width="10.171875" style="1" bestFit="1" customWidth="1"/>
    <col min="3" max="3" width="8.578125" style="1"/>
    <col min="4" max="4" width="8.45703125" style="1" customWidth="1"/>
    <col min="5" max="5" width="8.578125" style="1"/>
    <col min="6" max="6" width="3.5546875" style="1" customWidth="1"/>
    <col min="7" max="7" width="15.32421875" style="1" bestFit="1" customWidth="1"/>
    <col min="8" max="16384" width="8.578125" style="1"/>
  </cols>
  <sheetData>
    <row r="1" spans="1:2" ht="18.75" thickBot="1" x14ac:dyDescent="0.25"/>
    <row r="2" spans="1:2" ht="27.95" customHeight="1" thickTop="1" thickBot="1" x14ac:dyDescent="0.25">
      <c r="A2" s="35" t="s">
        <v>1</v>
      </c>
      <c r="B2" s="36"/>
    </row>
    <row r="3" spans="1:2" ht="46.5" customHeight="1" thickTop="1" x14ac:dyDescent="0.2">
      <c r="A3" s="12" t="s">
        <v>2</v>
      </c>
      <c r="B3" s="13">
        <v>476</v>
      </c>
    </row>
    <row r="4" spans="1:2" x14ac:dyDescent="0.2">
      <c r="A4" s="2"/>
      <c r="B4" s="3"/>
    </row>
    <row r="5" spans="1:2" x14ac:dyDescent="0.2">
      <c r="A5" s="4" t="s">
        <v>3</v>
      </c>
      <c r="B5" s="5">
        <f>ROUNDUP(B3/B14,0)</f>
        <v>2</v>
      </c>
    </row>
    <row r="6" spans="1:2" x14ac:dyDescent="0.2">
      <c r="A6" s="4" t="s">
        <v>14</v>
      </c>
      <c r="B6" s="5">
        <f>B5*B15</f>
        <v>200</v>
      </c>
    </row>
    <row r="7" spans="1:2" x14ac:dyDescent="0.2">
      <c r="A7" s="14" t="s">
        <v>15</v>
      </c>
      <c r="B7" s="15">
        <f>B15*(1-B16^B5)/(1-B16)</f>
        <v>140</v>
      </c>
    </row>
    <row r="8" spans="1:2" x14ac:dyDescent="0.2">
      <c r="A8" s="4" t="s">
        <v>5</v>
      </c>
      <c r="B8" s="27">
        <f>ROUNDUP(B3/B17,0)</f>
        <v>238</v>
      </c>
    </row>
    <row r="9" spans="1:2" x14ac:dyDescent="0.2">
      <c r="A9" s="4" t="s">
        <v>6</v>
      </c>
      <c r="B9" s="5">
        <f>B8*B17</f>
        <v>476</v>
      </c>
    </row>
    <row r="10" spans="1:2" x14ac:dyDescent="0.2">
      <c r="A10" s="4" t="s">
        <v>16</v>
      </c>
      <c r="B10" s="5">
        <f>B7+B9</f>
        <v>616</v>
      </c>
    </row>
    <row r="11" spans="1:2" ht="18.75" thickBot="1" x14ac:dyDescent="0.25">
      <c r="A11" s="6" t="s">
        <v>17</v>
      </c>
      <c r="B11" s="7">
        <f>B3*8/B10</f>
        <v>6.1818181818181817</v>
      </c>
    </row>
    <row r="12" spans="1:2" ht="19.5" thickTop="1" thickBot="1" x14ac:dyDescent="0.25"/>
    <row r="13" spans="1:2" ht="19.5" thickTop="1" thickBot="1" x14ac:dyDescent="0.25">
      <c r="A13" s="35" t="s">
        <v>18</v>
      </c>
      <c r="B13" s="36"/>
    </row>
    <row r="14" spans="1:2" ht="18.75" thickTop="1" x14ac:dyDescent="0.2">
      <c r="A14" s="8" t="s">
        <v>10</v>
      </c>
      <c r="B14" s="9">
        <v>256</v>
      </c>
    </row>
    <row r="15" spans="1:2" x14ac:dyDescent="0.2">
      <c r="A15" s="8" t="s">
        <v>11</v>
      </c>
      <c r="B15" s="9">
        <v>100</v>
      </c>
    </row>
    <row r="16" spans="1:2" x14ac:dyDescent="0.2">
      <c r="A16" s="8" t="s">
        <v>19</v>
      </c>
      <c r="B16" s="9">
        <v>0.4</v>
      </c>
    </row>
    <row r="17" spans="1:8" x14ac:dyDescent="0.2">
      <c r="A17" s="8" t="s">
        <v>12</v>
      </c>
      <c r="B17" s="9">
        <v>2</v>
      </c>
    </row>
    <row r="18" spans="1:8" ht="18.75" thickBot="1" x14ac:dyDescent="0.25">
      <c r="A18" s="10" t="s">
        <v>13</v>
      </c>
      <c r="B18" s="11">
        <v>2</v>
      </c>
    </row>
    <row r="19" spans="1:8" ht="70.5" customHeight="1" thickTop="1" x14ac:dyDescent="0.2"/>
    <row r="20" spans="1:8" x14ac:dyDescent="0.2">
      <c r="A20" s="19" t="s">
        <v>20</v>
      </c>
      <c r="B20" s="19" t="s">
        <v>21</v>
      </c>
      <c r="C20" s="19" t="s">
        <v>22</v>
      </c>
      <c r="D20" s="19" t="s">
        <v>23</v>
      </c>
      <c r="E20" s="19" t="s">
        <v>24</v>
      </c>
      <c r="F20" s="20"/>
      <c r="G20" s="21" t="s">
        <v>25</v>
      </c>
      <c r="H20" s="21">
        <v>8</v>
      </c>
    </row>
    <row r="21" spans="1:8" x14ac:dyDescent="0.2">
      <c r="A21" s="22" t="s">
        <v>26</v>
      </c>
      <c r="B21" s="22">
        <f>B15</f>
        <v>100</v>
      </c>
      <c r="C21" s="22">
        <f>B15+B15*B16</f>
        <v>140</v>
      </c>
      <c r="D21" s="22">
        <f>B15+B15*B16+B15*B16*B16</f>
        <v>156</v>
      </c>
      <c r="E21" s="22">
        <f>B15+B15*B16+B15*B16*B16+B15*B16*B16*B16</f>
        <v>162.4</v>
      </c>
      <c r="F21" s="20"/>
      <c r="G21" s="23" t="s">
        <v>27</v>
      </c>
      <c r="H21" s="23">
        <f>100*(1-0.4^8)/(1-0.4)</f>
        <v>166.55744000000001</v>
      </c>
    </row>
    <row r="23" spans="1:8" x14ac:dyDescent="0.2">
      <c r="B23" s="1" t="s">
        <v>28</v>
      </c>
    </row>
    <row r="24" spans="1:8" x14ac:dyDescent="0.2">
      <c r="B24" s="1" t="s">
        <v>29</v>
      </c>
    </row>
    <row r="25" spans="1:8" x14ac:dyDescent="0.2">
      <c r="B25" s="1" t="s">
        <v>30</v>
      </c>
    </row>
  </sheetData>
  <mergeCells count="2">
    <mergeCell ref="A2:B2"/>
    <mergeCell ref="A13:B13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144C9-275C-481C-8CC0-5D8843801CAB}">
  <dimension ref="A1:H484"/>
  <sheetViews>
    <sheetView tabSelected="1" topLeftCell="A15" workbookViewId="0">
      <selection activeCell="K38" sqref="K38"/>
    </sheetView>
  </sheetViews>
  <sheetFormatPr defaultColWidth="8.578125" defaultRowHeight="18" x14ac:dyDescent="0.2"/>
  <cols>
    <col min="1" max="1" width="33.8359375" style="1" bestFit="1" customWidth="1"/>
    <col min="2" max="2" width="10.171875" style="1" bestFit="1" customWidth="1"/>
    <col min="3" max="6" width="8.578125" style="1"/>
    <col min="7" max="7" width="11.27734375" style="1" bestFit="1" customWidth="1"/>
    <col min="8" max="16384" width="8.578125" style="1"/>
  </cols>
  <sheetData>
    <row r="1" spans="1:8" ht="18.75" thickBot="1" x14ac:dyDescent="0.25"/>
    <row r="2" spans="1:8" ht="27.95" customHeight="1" thickTop="1" thickBot="1" x14ac:dyDescent="0.25">
      <c r="A2" s="35" t="s">
        <v>1</v>
      </c>
      <c r="B2" s="36"/>
    </row>
    <row r="3" spans="1:8" ht="46.5" customHeight="1" thickTop="1" x14ac:dyDescent="0.35">
      <c r="A3" s="12" t="s">
        <v>2</v>
      </c>
      <c r="B3" s="13">
        <v>64</v>
      </c>
      <c r="G3" s="25" t="s">
        <v>31</v>
      </c>
      <c r="H3" s="25" t="s">
        <v>32</v>
      </c>
    </row>
    <row r="4" spans="1:8" x14ac:dyDescent="0.2">
      <c r="A4" s="2"/>
      <c r="B4" s="3"/>
      <c r="G4" s="24">
        <v>64</v>
      </c>
      <c r="H4" s="24">
        <f>G4*8/(($B$15*(1-$B$16^(ROUNDUP(G4/$B$14,0)))/(1-$B$16))+((ROUNDUP(G4/$B$17,0))*$B$17))</f>
        <v>3.1219512195121952</v>
      </c>
    </row>
    <row r="5" spans="1:8" x14ac:dyDescent="0.2">
      <c r="A5" s="4" t="s">
        <v>3</v>
      </c>
      <c r="B5" s="5">
        <f>ROUNDUP(B3/B14,0)</f>
        <v>1</v>
      </c>
      <c r="G5" s="24">
        <f>G4+2</f>
        <v>66</v>
      </c>
      <c r="H5" s="24">
        <f t="shared" ref="H5:H68" si="0">G5*8/(($B$15*(1-$B$16^(ROUNDUP(G5/$B$14,0)))/(1-$B$16))+((ROUNDUP(G5/$B$17,0))*$B$17))</f>
        <v>3.1807228915662651</v>
      </c>
    </row>
    <row r="6" spans="1:8" x14ac:dyDescent="0.2">
      <c r="A6" s="4" t="s">
        <v>14</v>
      </c>
      <c r="B6" s="5">
        <f>B5*B15</f>
        <v>100</v>
      </c>
      <c r="G6" s="24">
        <f t="shared" ref="G6:G69" si="1">G5+2</f>
        <v>68</v>
      </c>
      <c r="H6" s="24">
        <f t="shared" si="0"/>
        <v>3.2380952380952381</v>
      </c>
    </row>
    <row r="7" spans="1:8" x14ac:dyDescent="0.2">
      <c r="A7" s="14" t="s">
        <v>15</v>
      </c>
      <c r="B7" s="15">
        <f>B15*(1-B16^B5)/(1-B16)</f>
        <v>100</v>
      </c>
      <c r="G7" s="24">
        <f t="shared" si="1"/>
        <v>70</v>
      </c>
      <c r="H7" s="24">
        <f t="shared" si="0"/>
        <v>3.2941176470588234</v>
      </c>
    </row>
    <row r="8" spans="1:8" x14ac:dyDescent="0.2">
      <c r="A8" s="4" t="s">
        <v>5</v>
      </c>
      <c r="B8" s="27">
        <f>ROUNDUP(B3/B17,0)</f>
        <v>32</v>
      </c>
      <c r="G8" s="24">
        <f t="shared" si="1"/>
        <v>72</v>
      </c>
      <c r="H8" s="24">
        <f t="shared" si="0"/>
        <v>3.3488372093023258</v>
      </c>
    </row>
    <row r="9" spans="1:8" x14ac:dyDescent="0.2">
      <c r="A9" s="4" t="s">
        <v>6</v>
      </c>
      <c r="B9" s="5">
        <f>B8*B17</f>
        <v>64</v>
      </c>
      <c r="G9" s="24">
        <f t="shared" si="1"/>
        <v>74</v>
      </c>
      <c r="H9" s="24">
        <f t="shared" si="0"/>
        <v>3.4022988505747125</v>
      </c>
    </row>
    <row r="10" spans="1:8" x14ac:dyDescent="0.2">
      <c r="A10" s="4" t="s">
        <v>16</v>
      </c>
      <c r="B10" s="5">
        <f>B7+B9</f>
        <v>164</v>
      </c>
      <c r="G10" s="24">
        <f t="shared" si="1"/>
        <v>76</v>
      </c>
      <c r="H10" s="24">
        <f t="shared" si="0"/>
        <v>3.4545454545454546</v>
      </c>
    </row>
    <row r="11" spans="1:8" ht="18.75" thickBot="1" x14ac:dyDescent="0.25">
      <c r="A11" s="6" t="s">
        <v>17</v>
      </c>
      <c r="B11" s="7">
        <f>B3*8/B10</f>
        <v>3.1219512195121952</v>
      </c>
      <c r="G11" s="24">
        <f t="shared" si="1"/>
        <v>78</v>
      </c>
      <c r="H11" s="24">
        <f t="shared" si="0"/>
        <v>3.50561797752809</v>
      </c>
    </row>
    <row r="12" spans="1:8" ht="19.5" thickTop="1" thickBot="1" x14ac:dyDescent="0.25">
      <c r="G12" s="24">
        <f t="shared" si="1"/>
        <v>80</v>
      </c>
      <c r="H12" s="24">
        <f t="shared" si="0"/>
        <v>3.5555555555555554</v>
      </c>
    </row>
    <row r="13" spans="1:8" ht="19.5" thickTop="1" thickBot="1" x14ac:dyDescent="0.25">
      <c r="A13" s="35" t="s">
        <v>18</v>
      </c>
      <c r="B13" s="36"/>
      <c r="G13" s="24">
        <f t="shared" si="1"/>
        <v>82</v>
      </c>
      <c r="H13" s="24">
        <f t="shared" si="0"/>
        <v>3.6043956043956045</v>
      </c>
    </row>
    <row r="14" spans="1:8" ht="18.75" thickTop="1" x14ac:dyDescent="0.2">
      <c r="A14" s="8" t="s">
        <v>10</v>
      </c>
      <c r="B14" s="9">
        <v>256</v>
      </c>
      <c r="G14" s="24">
        <f t="shared" si="1"/>
        <v>84</v>
      </c>
      <c r="H14" s="24">
        <f t="shared" si="0"/>
        <v>3.652173913043478</v>
      </c>
    </row>
    <row r="15" spans="1:8" x14ac:dyDescent="0.2">
      <c r="A15" s="8" t="s">
        <v>11</v>
      </c>
      <c r="B15" s="9">
        <v>100</v>
      </c>
      <c r="G15" s="24">
        <f t="shared" si="1"/>
        <v>86</v>
      </c>
      <c r="H15" s="24">
        <f t="shared" si="0"/>
        <v>3.6989247311827955</v>
      </c>
    </row>
    <row r="16" spans="1:8" x14ac:dyDescent="0.2">
      <c r="A16" s="8" t="s">
        <v>19</v>
      </c>
      <c r="B16" s="9">
        <v>0.4</v>
      </c>
      <c r="G16" s="24">
        <f t="shared" si="1"/>
        <v>88</v>
      </c>
      <c r="H16" s="24">
        <f t="shared" si="0"/>
        <v>3.7446808510638299</v>
      </c>
    </row>
    <row r="17" spans="1:8" x14ac:dyDescent="0.2">
      <c r="A17" s="8" t="s">
        <v>12</v>
      </c>
      <c r="B17" s="9">
        <v>2</v>
      </c>
      <c r="G17" s="24">
        <f t="shared" si="1"/>
        <v>90</v>
      </c>
      <c r="H17" s="24">
        <f t="shared" si="0"/>
        <v>3.7894736842105261</v>
      </c>
    </row>
    <row r="18" spans="1:8" ht="18.75" thickBot="1" x14ac:dyDescent="0.25">
      <c r="A18" s="10" t="s">
        <v>13</v>
      </c>
      <c r="B18" s="11">
        <v>2</v>
      </c>
      <c r="G18" s="24">
        <f t="shared" si="1"/>
        <v>92</v>
      </c>
      <c r="H18" s="24">
        <f t="shared" si="0"/>
        <v>3.8333333333333335</v>
      </c>
    </row>
    <row r="19" spans="1:8" ht="19.5" customHeight="1" thickTop="1" x14ac:dyDescent="0.2">
      <c r="G19" s="24">
        <f t="shared" si="1"/>
        <v>94</v>
      </c>
      <c r="H19" s="24">
        <f t="shared" si="0"/>
        <v>3.8762886597938144</v>
      </c>
    </row>
    <row r="20" spans="1:8" x14ac:dyDescent="0.2">
      <c r="G20" s="24">
        <f t="shared" si="1"/>
        <v>96</v>
      </c>
      <c r="H20" s="24">
        <f t="shared" si="0"/>
        <v>3.9183673469387754</v>
      </c>
    </row>
    <row r="21" spans="1:8" x14ac:dyDescent="0.2">
      <c r="G21" s="24">
        <f t="shared" si="1"/>
        <v>98</v>
      </c>
      <c r="H21" s="24">
        <f t="shared" si="0"/>
        <v>3.9595959595959598</v>
      </c>
    </row>
    <row r="22" spans="1:8" x14ac:dyDescent="0.2">
      <c r="G22" s="24">
        <f t="shared" si="1"/>
        <v>100</v>
      </c>
      <c r="H22" s="24">
        <f t="shared" si="0"/>
        <v>4</v>
      </c>
    </row>
    <row r="23" spans="1:8" x14ac:dyDescent="0.2">
      <c r="G23" s="24">
        <f t="shared" si="1"/>
        <v>102</v>
      </c>
      <c r="H23" s="24">
        <f t="shared" si="0"/>
        <v>4.0396039603960396</v>
      </c>
    </row>
    <row r="24" spans="1:8" x14ac:dyDescent="0.2">
      <c r="G24" s="24">
        <f t="shared" si="1"/>
        <v>104</v>
      </c>
      <c r="H24" s="24">
        <f t="shared" si="0"/>
        <v>4.0784313725490193</v>
      </c>
    </row>
    <row r="25" spans="1:8" x14ac:dyDescent="0.2">
      <c r="G25" s="24">
        <f t="shared" si="1"/>
        <v>106</v>
      </c>
      <c r="H25" s="24">
        <f t="shared" si="0"/>
        <v>4.116504854368932</v>
      </c>
    </row>
    <row r="26" spans="1:8" x14ac:dyDescent="0.2">
      <c r="G26" s="24">
        <f t="shared" si="1"/>
        <v>108</v>
      </c>
      <c r="H26" s="24">
        <f t="shared" si="0"/>
        <v>4.1538461538461542</v>
      </c>
    </row>
    <row r="27" spans="1:8" x14ac:dyDescent="0.2">
      <c r="G27" s="24">
        <f t="shared" si="1"/>
        <v>110</v>
      </c>
      <c r="H27" s="24">
        <f t="shared" si="0"/>
        <v>4.1904761904761907</v>
      </c>
    </row>
    <row r="28" spans="1:8" x14ac:dyDescent="0.2">
      <c r="G28" s="24">
        <f t="shared" si="1"/>
        <v>112</v>
      </c>
      <c r="H28" s="24">
        <f t="shared" si="0"/>
        <v>4.2264150943396226</v>
      </c>
    </row>
    <row r="29" spans="1:8" x14ac:dyDescent="0.2">
      <c r="G29" s="24">
        <f t="shared" si="1"/>
        <v>114</v>
      </c>
      <c r="H29" s="24">
        <f t="shared" si="0"/>
        <v>4.2616822429906538</v>
      </c>
    </row>
    <row r="30" spans="1:8" x14ac:dyDescent="0.2">
      <c r="G30" s="24">
        <f t="shared" si="1"/>
        <v>116</v>
      </c>
      <c r="H30" s="24">
        <f t="shared" si="0"/>
        <v>4.2962962962962967</v>
      </c>
    </row>
    <row r="31" spans="1:8" x14ac:dyDescent="0.2">
      <c r="G31" s="24">
        <f t="shared" si="1"/>
        <v>118</v>
      </c>
      <c r="H31" s="24">
        <f t="shared" si="0"/>
        <v>4.330275229357798</v>
      </c>
    </row>
    <row r="32" spans="1:8" x14ac:dyDescent="0.2">
      <c r="G32" s="24">
        <f t="shared" si="1"/>
        <v>120</v>
      </c>
      <c r="H32" s="24">
        <f t="shared" si="0"/>
        <v>4.3636363636363633</v>
      </c>
    </row>
    <row r="33" spans="7:8" x14ac:dyDescent="0.2">
      <c r="G33" s="24">
        <f t="shared" si="1"/>
        <v>122</v>
      </c>
      <c r="H33" s="24">
        <f t="shared" si="0"/>
        <v>4.3963963963963968</v>
      </c>
    </row>
    <row r="34" spans="7:8" x14ac:dyDescent="0.2">
      <c r="G34" s="24">
        <f t="shared" si="1"/>
        <v>124</v>
      </c>
      <c r="H34" s="24">
        <f t="shared" si="0"/>
        <v>4.4285714285714288</v>
      </c>
    </row>
    <row r="35" spans="7:8" x14ac:dyDescent="0.2">
      <c r="G35" s="24">
        <f t="shared" si="1"/>
        <v>126</v>
      </c>
      <c r="H35" s="24">
        <f t="shared" si="0"/>
        <v>4.4601769911504423</v>
      </c>
    </row>
    <row r="36" spans="7:8" x14ac:dyDescent="0.2">
      <c r="G36" s="24">
        <f t="shared" si="1"/>
        <v>128</v>
      </c>
      <c r="H36" s="24">
        <f t="shared" si="0"/>
        <v>4.4912280701754383</v>
      </c>
    </row>
    <row r="37" spans="7:8" x14ac:dyDescent="0.2">
      <c r="G37" s="24">
        <f t="shared" si="1"/>
        <v>130</v>
      </c>
      <c r="H37" s="24">
        <f t="shared" si="0"/>
        <v>4.5217391304347823</v>
      </c>
    </row>
    <row r="38" spans="7:8" x14ac:dyDescent="0.2">
      <c r="G38" s="24">
        <f t="shared" si="1"/>
        <v>132</v>
      </c>
      <c r="H38" s="24">
        <f t="shared" si="0"/>
        <v>4.5517241379310347</v>
      </c>
    </row>
    <row r="39" spans="7:8" x14ac:dyDescent="0.2">
      <c r="G39" s="24">
        <f t="shared" si="1"/>
        <v>134</v>
      </c>
      <c r="H39" s="24">
        <f t="shared" si="0"/>
        <v>4.5811965811965809</v>
      </c>
    </row>
    <row r="40" spans="7:8" x14ac:dyDescent="0.2">
      <c r="G40" s="24">
        <f t="shared" si="1"/>
        <v>136</v>
      </c>
      <c r="H40" s="24">
        <f t="shared" si="0"/>
        <v>4.6101694915254239</v>
      </c>
    </row>
    <row r="41" spans="7:8" x14ac:dyDescent="0.2">
      <c r="G41" s="24">
        <f t="shared" si="1"/>
        <v>138</v>
      </c>
      <c r="H41" s="24">
        <f t="shared" si="0"/>
        <v>4.6386554621848743</v>
      </c>
    </row>
    <row r="42" spans="7:8" x14ac:dyDescent="0.2">
      <c r="G42" s="24">
        <f t="shared" si="1"/>
        <v>140</v>
      </c>
      <c r="H42" s="24">
        <f t="shared" si="0"/>
        <v>4.666666666666667</v>
      </c>
    </row>
    <row r="43" spans="7:8" x14ac:dyDescent="0.2">
      <c r="G43" s="24">
        <f t="shared" si="1"/>
        <v>142</v>
      </c>
      <c r="H43" s="24">
        <f t="shared" si="0"/>
        <v>4.6942148760330582</v>
      </c>
    </row>
    <row r="44" spans="7:8" x14ac:dyDescent="0.2">
      <c r="G44" s="24">
        <f t="shared" si="1"/>
        <v>144</v>
      </c>
      <c r="H44" s="24">
        <f t="shared" si="0"/>
        <v>4.721311475409836</v>
      </c>
    </row>
    <row r="45" spans="7:8" x14ac:dyDescent="0.2">
      <c r="G45" s="24">
        <f t="shared" si="1"/>
        <v>146</v>
      </c>
      <c r="H45" s="24">
        <f t="shared" si="0"/>
        <v>4.7479674796747968</v>
      </c>
    </row>
    <row r="46" spans="7:8" x14ac:dyDescent="0.2">
      <c r="G46" s="24">
        <f t="shared" si="1"/>
        <v>148</v>
      </c>
      <c r="H46" s="24">
        <f t="shared" si="0"/>
        <v>4.774193548387097</v>
      </c>
    </row>
    <row r="47" spans="7:8" x14ac:dyDescent="0.2">
      <c r="G47" s="24">
        <f t="shared" si="1"/>
        <v>150</v>
      </c>
      <c r="H47" s="24">
        <f t="shared" si="0"/>
        <v>4.8</v>
      </c>
    </row>
    <row r="48" spans="7:8" x14ac:dyDescent="0.2">
      <c r="G48" s="24">
        <f t="shared" si="1"/>
        <v>152</v>
      </c>
      <c r="H48" s="24">
        <f t="shared" si="0"/>
        <v>4.8253968253968251</v>
      </c>
    </row>
    <row r="49" spans="7:8" x14ac:dyDescent="0.2">
      <c r="G49" s="24">
        <f t="shared" si="1"/>
        <v>154</v>
      </c>
      <c r="H49" s="24">
        <f t="shared" si="0"/>
        <v>4.8503937007874018</v>
      </c>
    </row>
    <row r="50" spans="7:8" x14ac:dyDescent="0.2">
      <c r="G50" s="24">
        <f t="shared" si="1"/>
        <v>156</v>
      </c>
      <c r="H50" s="24">
        <f t="shared" si="0"/>
        <v>4.875</v>
      </c>
    </row>
    <row r="51" spans="7:8" x14ac:dyDescent="0.2">
      <c r="G51" s="24">
        <f t="shared" si="1"/>
        <v>158</v>
      </c>
      <c r="H51" s="24">
        <f t="shared" si="0"/>
        <v>4.8992248062015502</v>
      </c>
    </row>
    <row r="52" spans="7:8" x14ac:dyDescent="0.2">
      <c r="G52" s="24">
        <f t="shared" si="1"/>
        <v>160</v>
      </c>
      <c r="H52" s="24">
        <f t="shared" si="0"/>
        <v>4.9230769230769234</v>
      </c>
    </row>
    <row r="53" spans="7:8" x14ac:dyDescent="0.2">
      <c r="G53" s="24">
        <f t="shared" si="1"/>
        <v>162</v>
      </c>
      <c r="H53" s="24">
        <f t="shared" si="0"/>
        <v>4.9465648854961835</v>
      </c>
    </row>
    <row r="54" spans="7:8" x14ac:dyDescent="0.2">
      <c r="G54" s="24">
        <f t="shared" si="1"/>
        <v>164</v>
      </c>
      <c r="H54" s="24">
        <f t="shared" si="0"/>
        <v>4.9696969696969697</v>
      </c>
    </row>
    <row r="55" spans="7:8" x14ac:dyDescent="0.2">
      <c r="G55" s="24">
        <f t="shared" si="1"/>
        <v>166</v>
      </c>
      <c r="H55" s="24">
        <f t="shared" si="0"/>
        <v>4.992481203007519</v>
      </c>
    </row>
    <row r="56" spans="7:8" x14ac:dyDescent="0.2">
      <c r="G56" s="24">
        <f t="shared" si="1"/>
        <v>168</v>
      </c>
      <c r="H56" s="24">
        <f t="shared" si="0"/>
        <v>5.0149253731343286</v>
      </c>
    </row>
    <row r="57" spans="7:8" x14ac:dyDescent="0.2">
      <c r="G57" s="24">
        <f t="shared" si="1"/>
        <v>170</v>
      </c>
      <c r="H57" s="24">
        <f t="shared" si="0"/>
        <v>5.0370370370370372</v>
      </c>
    </row>
    <row r="58" spans="7:8" x14ac:dyDescent="0.2">
      <c r="G58" s="24">
        <f t="shared" si="1"/>
        <v>172</v>
      </c>
      <c r="H58" s="24">
        <f t="shared" si="0"/>
        <v>5.0588235294117645</v>
      </c>
    </row>
    <row r="59" spans="7:8" x14ac:dyDescent="0.2">
      <c r="G59" s="24">
        <f t="shared" si="1"/>
        <v>174</v>
      </c>
      <c r="H59" s="24">
        <f t="shared" si="0"/>
        <v>5.0802919708029197</v>
      </c>
    </row>
    <row r="60" spans="7:8" x14ac:dyDescent="0.2">
      <c r="G60" s="24">
        <f t="shared" si="1"/>
        <v>176</v>
      </c>
      <c r="H60" s="24">
        <f t="shared" si="0"/>
        <v>5.1014492753623184</v>
      </c>
    </row>
    <row r="61" spans="7:8" x14ac:dyDescent="0.2">
      <c r="G61" s="24">
        <f t="shared" si="1"/>
        <v>178</v>
      </c>
      <c r="H61" s="24">
        <f t="shared" si="0"/>
        <v>5.1223021582733814</v>
      </c>
    </row>
    <row r="62" spans="7:8" x14ac:dyDescent="0.2">
      <c r="G62" s="24">
        <f t="shared" si="1"/>
        <v>180</v>
      </c>
      <c r="H62" s="24">
        <f t="shared" si="0"/>
        <v>5.1428571428571432</v>
      </c>
    </row>
    <row r="63" spans="7:8" x14ac:dyDescent="0.2">
      <c r="G63" s="24">
        <f t="shared" si="1"/>
        <v>182</v>
      </c>
      <c r="H63" s="24">
        <f t="shared" si="0"/>
        <v>5.1631205673758869</v>
      </c>
    </row>
    <row r="64" spans="7:8" x14ac:dyDescent="0.2">
      <c r="G64" s="24">
        <f t="shared" si="1"/>
        <v>184</v>
      </c>
      <c r="H64" s="24">
        <f t="shared" si="0"/>
        <v>5.183098591549296</v>
      </c>
    </row>
    <row r="65" spans="7:8" x14ac:dyDescent="0.2">
      <c r="G65" s="24">
        <f t="shared" si="1"/>
        <v>186</v>
      </c>
      <c r="H65" s="24">
        <f t="shared" si="0"/>
        <v>5.2027972027972025</v>
      </c>
    </row>
    <row r="66" spans="7:8" x14ac:dyDescent="0.2">
      <c r="G66" s="24">
        <f t="shared" si="1"/>
        <v>188</v>
      </c>
      <c r="H66" s="24">
        <f t="shared" si="0"/>
        <v>5.2222222222222223</v>
      </c>
    </row>
    <row r="67" spans="7:8" x14ac:dyDescent="0.2">
      <c r="G67" s="24">
        <f t="shared" si="1"/>
        <v>190</v>
      </c>
      <c r="H67" s="24">
        <f t="shared" si="0"/>
        <v>5.2413793103448274</v>
      </c>
    </row>
    <row r="68" spans="7:8" x14ac:dyDescent="0.2">
      <c r="G68" s="24">
        <f t="shared" si="1"/>
        <v>192</v>
      </c>
      <c r="H68" s="24">
        <f t="shared" si="0"/>
        <v>5.2602739726027394</v>
      </c>
    </row>
    <row r="69" spans="7:8" x14ac:dyDescent="0.2">
      <c r="G69" s="24">
        <f t="shared" si="1"/>
        <v>194</v>
      </c>
      <c r="H69" s="24">
        <f t="shared" ref="H69:H132" si="2">G69*8/(($B$15*(1-$B$16^(ROUNDUP(G69/$B$14,0)))/(1-$B$16))+((ROUNDUP(G69/$B$17,0))*$B$17))</f>
        <v>5.27891156462585</v>
      </c>
    </row>
    <row r="70" spans="7:8" x14ac:dyDescent="0.2">
      <c r="G70" s="24">
        <f t="shared" ref="G70:G133" si="3">G69+2</f>
        <v>196</v>
      </c>
      <c r="H70" s="24">
        <f t="shared" si="2"/>
        <v>5.2972972972972974</v>
      </c>
    </row>
    <row r="71" spans="7:8" x14ac:dyDescent="0.2">
      <c r="G71" s="24">
        <f t="shared" si="3"/>
        <v>198</v>
      </c>
      <c r="H71" s="24">
        <f t="shared" si="2"/>
        <v>5.3154362416107386</v>
      </c>
    </row>
    <row r="72" spans="7:8" x14ac:dyDescent="0.2">
      <c r="G72" s="24">
        <f t="shared" si="3"/>
        <v>200</v>
      </c>
      <c r="H72" s="24">
        <f t="shared" si="2"/>
        <v>5.333333333333333</v>
      </c>
    </row>
    <row r="73" spans="7:8" x14ac:dyDescent="0.2">
      <c r="G73" s="24">
        <f t="shared" si="3"/>
        <v>202</v>
      </c>
      <c r="H73" s="24">
        <f t="shared" si="2"/>
        <v>5.3509933774834435</v>
      </c>
    </row>
    <row r="74" spans="7:8" x14ac:dyDescent="0.2">
      <c r="G74" s="24">
        <f t="shared" si="3"/>
        <v>204</v>
      </c>
      <c r="H74" s="24">
        <f t="shared" si="2"/>
        <v>5.3684210526315788</v>
      </c>
    </row>
    <row r="75" spans="7:8" x14ac:dyDescent="0.2">
      <c r="G75" s="24">
        <f t="shared" si="3"/>
        <v>206</v>
      </c>
      <c r="H75" s="24">
        <f t="shared" si="2"/>
        <v>5.3856209150326801</v>
      </c>
    </row>
    <row r="76" spans="7:8" x14ac:dyDescent="0.2">
      <c r="G76" s="24">
        <f t="shared" si="3"/>
        <v>208</v>
      </c>
      <c r="H76" s="24">
        <f t="shared" si="2"/>
        <v>5.4025974025974026</v>
      </c>
    </row>
    <row r="77" spans="7:8" x14ac:dyDescent="0.2">
      <c r="G77" s="24">
        <f t="shared" si="3"/>
        <v>210</v>
      </c>
      <c r="H77" s="24">
        <f t="shared" si="2"/>
        <v>5.419354838709677</v>
      </c>
    </row>
    <row r="78" spans="7:8" x14ac:dyDescent="0.2">
      <c r="G78" s="24">
        <f t="shared" si="3"/>
        <v>212</v>
      </c>
      <c r="H78" s="24">
        <f t="shared" si="2"/>
        <v>5.4358974358974361</v>
      </c>
    </row>
    <row r="79" spans="7:8" x14ac:dyDescent="0.2">
      <c r="G79" s="24">
        <f t="shared" si="3"/>
        <v>214</v>
      </c>
      <c r="H79" s="24">
        <f t="shared" si="2"/>
        <v>5.452229299363057</v>
      </c>
    </row>
    <row r="80" spans="7:8" x14ac:dyDescent="0.2">
      <c r="G80" s="24">
        <f t="shared" si="3"/>
        <v>216</v>
      </c>
      <c r="H80" s="24">
        <f t="shared" si="2"/>
        <v>5.4683544303797467</v>
      </c>
    </row>
    <row r="81" spans="7:8" x14ac:dyDescent="0.2">
      <c r="G81" s="24">
        <f t="shared" si="3"/>
        <v>218</v>
      </c>
      <c r="H81" s="24">
        <f t="shared" si="2"/>
        <v>5.4842767295597481</v>
      </c>
    </row>
    <row r="82" spans="7:8" x14ac:dyDescent="0.2">
      <c r="G82" s="24">
        <f t="shared" si="3"/>
        <v>220</v>
      </c>
      <c r="H82" s="24">
        <f t="shared" si="2"/>
        <v>5.5</v>
      </c>
    </row>
    <row r="83" spans="7:8" x14ac:dyDescent="0.2">
      <c r="G83" s="24">
        <f t="shared" si="3"/>
        <v>222</v>
      </c>
      <c r="H83" s="24">
        <f t="shared" si="2"/>
        <v>5.5155279503105588</v>
      </c>
    </row>
    <row r="84" spans="7:8" x14ac:dyDescent="0.2">
      <c r="G84" s="24">
        <f t="shared" si="3"/>
        <v>224</v>
      </c>
      <c r="H84" s="24">
        <f t="shared" si="2"/>
        <v>5.5308641975308639</v>
      </c>
    </row>
    <row r="85" spans="7:8" x14ac:dyDescent="0.2">
      <c r="G85" s="24">
        <f t="shared" si="3"/>
        <v>226</v>
      </c>
      <c r="H85" s="24">
        <f t="shared" si="2"/>
        <v>5.5460122699386503</v>
      </c>
    </row>
    <row r="86" spans="7:8" x14ac:dyDescent="0.2">
      <c r="G86" s="24">
        <f t="shared" si="3"/>
        <v>228</v>
      </c>
      <c r="H86" s="24">
        <f t="shared" si="2"/>
        <v>5.5609756097560972</v>
      </c>
    </row>
    <row r="87" spans="7:8" x14ac:dyDescent="0.2">
      <c r="G87" s="24">
        <f t="shared" si="3"/>
        <v>230</v>
      </c>
      <c r="H87" s="24">
        <f t="shared" si="2"/>
        <v>5.5757575757575761</v>
      </c>
    </row>
    <row r="88" spans="7:8" x14ac:dyDescent="0.2">
      <c r="G88" s="24">
        <f t="shared" si="3"/>
        <v>232</v>
      </c>
      <c r="H88" s="24">
        <f t="shared" si="2"/>
        <v>5.5903614457831328</v>
      </c>
    </row>
    <row r="89" spans="7:8" x14ac:dyDescent="0.2">
      <c r="G89" s="24">
        <f t="shared" si="3"/>
        <v>234</v>
      </c>
      <c r="H89" s="24">
        <f t="shared" si="2"/>
        <v>5.6047904191616764</v>
      </c>
    </row>
    <row r="90" spans="7:8" x14ac:dyDescent="0.2">
      <c r="G90" s="24">
        <f t="shared" si="3"/>
        <v>236</v>
      </c>
      <c r="H90" s="24">
        <f t="shared" si="2"/>
        <v>5.6190476190476186</v>
      </c>
    </row>
    <row r="91" spans="7:8" x14ac:dyDescent="0.2">
      <c r="G91" s="24">
        <f t="shared" si="3"/>
        <v>238</v>
      </c>
      <c r="H91" s="24">
        <f t="shared" si="2"/>
        <v>5.6331360946745566</v>
      </c>
    </row>
    <row r="92" spans="7:8" x14ac:dyDescent="0.2">
      <c r="G92" s="24">
        <f t="shared" si="3"/>
        <v>240</v>
      </c>
      <c r="H92" s="24">
        <f t="shared" si="2"/>
        <v>5.6470588235294121</v>
      </c>
    </row>
    <row r="93" spans="7:8" x14ac:dyDescent="0.2">
      <c r="G93" s="24">
        <f t="shared" si="3"/>
        <v>242</v>
      </c>
      <c r="H93" s="24">
        <f t="shared" si="2"/>
        <v>5.6608187134502925</v>
      </c>
    </row>
    <row r="94" spans="7:8" x14ac:dyDescent="0.2">
      <c r="G94" s="24">
        <f t="shared" si="3"/>
        <v>244</v>
      </c>
      <c r="H94" s="24">
        <f t="shared" si="2"/>
        <v>5.6744186046511631</v>
      </c>
    </row>
    <row r="95" spans="7:8" x14ac:dyDescent="0.2">
      <c r="G95" s="24">
        <f t="shared" si="3"/>
        <v>246</v>
      </c>
      <c r="H95" s="24">
        <f t="shared" si="2"/>
        <v>5.6878612716763008</v>
      </c>
    </row>
    <row r="96" spans="7:8" x14ac:dyDescent="0.2">
      <c r="G96" s="24">
        <f t="shared" si="3"/>
        <v>248</v>
      </c>
      <c r="H96" s="24">
        <f t="shared" si="2"/>
        <v>5.7011494252873565</v>
      </c>
    </row>
    <row r="97" spans="7:8" x14ac:dyDescent="0.2">
      <c r="G97" s="24">
        <f t="shared" si="3"/>
        <v>250</v>
      </c>
      <c r="H97" s="24">
        <f t="shared" si="2"/>
        <v>5.7142857142857144</v>
      </c>
    </row>
    <row r="98" spans="7:8" x14ac:dyDescent="0.2">
      <c r="G98" s="24">
        <f t="shared" si="3"/>
        <v>252</v>
      </c>
      <c r="H98" s="24">
        <f t="shared" si="2"/>
        <v>5.7272727272727275</v>
      </c>
    </row>
    <row r="99" spans="7:8" x14ac:dyDescent="0.2">
      <c r="G99" s="24">
        <f t="shared" si="3"/>
        <v>254</v>
      </c>
      <c r="H99" s="24">
        <f t="shared" si="2"/>
        <v>5.7401129943502829</v>
      </c>
    </row>
    <row r="100" spans="7:8" x14ac:dyDescent="0.2">
      <c r="G100" s="24">
        <f t="shared" si="3"/>
        <v>256</v>
      </c>
      <c r="H100" s="24">
        <f t="shared" si="2"/>
        <v>5.7528089887640448</v>
      </c>
    </row>
    <row r="101" spans="7:8" x14ac:dyDescent="0.2">
      <c r="G101" s="24">
        <f t="shared" si="3"/>
        <v>258</v>
      </c>
      <c r="H101" s="24">
        <f t="shared" si="2"/>
        <v>5.1859296482412063</v>
      </c>
    </row>
    <row r="102" spans="7:8" x14ac:dyDescent="0.2">
      <c r="G102" s="24">
        <f t="shared" si="3"/>
        <v>260</v>
      </c>
      <c r="H102" s="24">
        <f t="shared" si="2"/>
        <v>5.2</v>
      </c>
    </row>
    <row r="103" spans="7:8" x14ac:dyDescent="0.2">
      <c r="G103" s="24">
        <f t="shared" si="3"/>
        <v>262</v>
      </c>
      <c r="H103" s="24">
        <f t="shared" si="2"/>
        <v>5.2139303482587067</v>
      </c>
    </row>
    <row r="104" spans="7:8" x14ac:dyDescent="0.2">
      <c r="G104" s="24">
        <f t="shared" si="3"/>
        <v>264</v>
      </c>
      <c r="H104" s="24">
        <f t="shared" si="2"/>
        <v>5.2277227722772279</v>
      </c>
    </row>
    <row r="105" spans="7:8" x14ac:dyDescent="0.2">
      <c r="G105" s="24">
        <f t="shared" si="3"/>
        <v>266</v>
      </c>
      <c r="H105" s="24">
        <f t="shared" si="2"/>
        <v>5.2413793103448274</v>
      </c>
    </row>
    <row r="106" spans="7:8" x14ac:dyDescent="0.2">
      <c r="G106" s="24">
        <f t="shared" si="3"/>
        <v>268</v>
      </c>
      <c r="H106" s="24">
        <f t="shared" si="2"/>
        <v>5.2549019607843137</v>
      </c>
    </row>
    <row r="107" spans="7:8" x14ac:dyDescent="0.2">
      <c r="G107" s="24">
        <f t="shared" si="3"/>
        <v>270</v>
      </c>
      <c r="H107" s="24">
        <f t="shared" si="2"/>
        <v>5.2682926829268295</v>
      </c>
    </row>
    <row r="108" spans="7:8" x14ac:dyDescent="0.2">
      <c r="G108" s="24">
        <f t="shared" si="3"/>
        <v>272</v>
      </c>
      <c r="H108" s="24">
        <f t="shared" si="2"/>
        <v>5.2815533980582527</v>
      </c>
    </row>
    <row r="109" spans="7:8" x14ac:dyDescent="0.2">
      <c r="G109" s="24">
        <f t="shared" si="3"/>
        <v>274</v>
      </c>
      <c r="H109" s="24">
        <f t="shared" si="2"/>
        <v>5.2946859903381647</v>
      </c>
    </row>
    <row r="110" spans="7:8" x14ac:dyDescent="0.2">
      <c r="G110" s="24">
        <f t="shared" si="3"/>
        <v>276</v>
      </c>
      <c r="H110" s="24">
        <f t="shared" si="2"/>
        <v>5.3076923076923075</v>
      </c>
    </row>
    <row r="111" spans="7:8" x14ac:dyDescent="0.2">
      <c r="G111" s="24">
        <f t="shared" si="3"/>
        <v>278</v>
      </c>
      <c r="H111" s="24">
        <f t="shared" si="2"/>
        <v>5.3205741626794261</v>
      </c>
    </row>
    <row r="112" spans="7:8" x14ac:dyDescent="0.2">
      <c r="G112" s="24">
        <f t="shared" si="3"/>
        <v>280</v>
      </c>
      <c r="H112" s="24">
        <f t="shared" si="2"/>
        <v>5.333333333333333</v>
      </c>
    </row>
    <row r="113" spans="7:8" x14ac:dyDescent="0.2">
      <c r="G113" s="24">
        <f t="shared" si="3"/>
        <v>282</v>
      </c>
      <c r="H113" s="24">
        <f t="shared" si="2"/>
        <v>5.3459715639810428</v>
      </c>
    </row>
    <row r="114" spans="7:8" x14ac:dyDescent="0.2">
      <c r="G114" s="24">
        <f t="shared" si="3"/>
        <v>284</v>
      </c>
      <c r="H114" s="24">
        <f t="shared" si="2"/>
        <v>5.3584905660377355</v>
      </c>
    </row>
    <row r="115" spans="7:8" x14ac:dyDescent="0.2">
      <c r="G115" s="24">
        <f t="shared" si="3"/>
        <v>286</v>
      </c>
      <c r="H115" s="24">
        <f t="shared" si="2"/>
        <v>5.370892018779343</v>
      </c>
    </row>
    <row r="116" spans="7:8" x14ac:dyDescent="0.2">
      <c r="G116" s="24">
        <f t="shared" si="3"/>
        <v>288</v>
      </c>
      <c r="H116" s="24">
        <f t="shared" si="2"/>
        <v>5.3831775700934577</v>
      </c>
    </row>
    <row r="117" spans="7:8" x14ac:dyDescent="0.2">
      <c r="G117" s="24">
        <f t="shared" si="3"/>
        <v>290</v>
      </c>
      <c r="H117" s="24">
        <f t="shared" si="2"/>
        <v>5.3953488372093021</v>
      </c>
    </row>
    <row r="118" spans="7:8" x14ac:dyDescent="0.2">
      <c r="G118" s="24">
        <f t="shared" si="3"/>
        <v>292</v>
      </c>
      <c r="H118" s="24">
        <f t="shared" si="2"/>
        <v>5.4074074074074074</v>
      </c>
    </row>
    <row r="119" spans="7:8" x14ac:dyDescent="0.2">
      <c r="G119" s="24">
        <f t="shared" si="3"/>
        <v>294</v>
      </c>
      <c r="H119" s="24">
        <f t="shared" si="2"/>
        <v>5.419354838709677</v>
      </c>
    </row>
    <row r="120" spans="7:8" x14ac:dyDescent="0.2">
      <c r="G120" s="24">
        <f t="shared" si="3"/>
        <v>296</v>
      </c>
      <c r="H120" s="24">
        <f t="shared" si="2"/>
        <v>5.431192660550459</v>
      </c>
    </row>
    <row r="121" spans="7:8" x14ac:dyDescent="0.2">
      <c r="G121" s="24">
        <f t="shared" si="3"/>
        <v>298</v>
      </c>
      <c r="H121" s="24">
        <f t="shared" si="2"/>
        <v>5.4429223744292239</v>
      </c>
    </row>
    <row r="122" spans="7:8" x14ac:dyDescent="0.2">
      <c r="G122" s="24">
        <f t="shared" si="3"/>
        <v>300</v>
      </c>
      <c r="H122" s="24">
        <f t="shared" si="2"/>
        <v>5.4545454545454541</v>
      </c>
    </row>
    <row r="123" spans="7:8" x14ac:dyDescent="0.2">
      <c r="G123" s="24">
        <f t="shared" si="3"/>
        <v>302</v>
      </c>
      <c r="H123" s="24">
        <f t="shared" si="2"/>
        <v>5.4660633484162897</v>
      </c>
    </row>
    <row r="124" spans="7:8" x14ac:dyDescent="0.2">
      <c r="G124" s="24">
        <f t="shared" si="3"/>
        <v>304</v>
      </c>
      <c r="H124" s="24">
        <f t="shared" si="2"/>
        <v>5.4774774774774775</v>
      </c>
    </row>
    <row r="125" spans="7:8" x14ac:dyDescent="0.2">
      <c r="G125" s="24">
        <f t="shared" si="3"/>
        <v>306</v>
      </c>
      <c r="H125" s="24">
        <f t="shared" si="2"/>
        <v>5.4887892376681613</v>
      </c>
    </row>
    <row r="126" spans="7:8" x14ac:dyDescent="0.2">
      <c r="G126" s="24">
        <f t="shared" si="3"/>
        <v>308</v>
      </c>
      <c r="H126" s="24">
        <f t="shared" si="2"/>
        <v>5.5</v>
      </c>
    </row>
    <row r="127" spans="7:8" x14ac:dyDescent="0.2">
      <c r="G127" s="24">
        <f t="shared" si="3"/>
        <v>310</v>
      </c>
      <c r="H127" s="24">
        <f t="shared" si="2"/>
        <v>5.5111111111111111</v>
      </c>
    </row>
    <row r="128" spans="7:8" x14ac:dyDescent="0.2">
      <c r="G128" s="24">
        <f t="shared" si="3"/>
        <v>312</v>
      </c>
      <c r="H128" s="24">
        <f t="shared" si="2"/>
        <v>5.5221238938053094</v>
      </c>
    </row>
    <row r="129" spans="7:8" x14ac:dyDescent="0.2">
      <c r="G129" s="24">
        <f t="shared" si="3"/>
        <v>314</v>
      </c>
      <c r="H129" s="24">
        <f t="shared" si="2"/>
        <v>5.5330396475770929</v>
      </c>
    </row>
    <row r="130" spans="7:8" x14ac:dyDescent="0.2">
      <c r="G130" s="24">
        <f t="shared" si="3"/>
        <v>316</v>
      </c>
      <c r="H130" s="24">
        <f t="shared" si="2"/>
        <v>5.5438596491228074</v>
      </c>
    </row>
    <row r="131" spans="7:8" x14ac:dyDescent="0.2">
      <c r="G131" s="24">
        <f t="shared" si="3"/>
        <v>318</v>
      </c>
      <c r="H131" s="24">
        <f t="shared" si="2"/>
        <v>5.5545851528384276</v>
      </c>
    </row>
    <row r="132" spans="7:8" x14ac:dyDescent="0.2">
      <c r="G132" s="24">
        <f t="shared" si="3"/>
        <v>320</v>
      </c>
      <c r="H132" s="24">
        <f t="shared" si="2"/>
        <v>5.5652173913043477</v>
      </c>
    </row>
    <row r="133" spans="7:8" x14ac:dyDescent="0.2">
      <c r="G133" s="24">
        <f t="shared" si="3"/>
        <v>322</v>
      </c>
      <c r="H133" s="24">
        <f t="shared" ref="H133:H196" si="4">G133*8/(($B$15*(1-$B$16^(ROUNDUP(G133/$B$14,0)))/(1-$B$16))+((ROUNDUP(G133/$B$17,0))*$B$17))</f>
        <v>5.5757575757575761</v>
      </c>
    </row>
    <row r="134" spans="7:8" x14ac:dyDescent="0.2">
      <c r="G134" s="24">
        <f t="shared" ref="G134:G197" si="5">G133+2</f>
        <v>324</v>
      </c>
      <c r="H134" s="24">
        <f t="shared" si="4"/>
        <v>5.5862068965517242</v>
      </c>
    </row>
    <row r="135" spans="7:8" x14ac:dyDescent="0.2">
      <c r="G135" s="24">
        <f t="shared" si="5"/>
        <v>326</v>
      </c>
      <c r="H135" s="24">
        <f t="shared" si="4"/>
        <v>5.5965665236051505</v>
      </c>
    </row>
    <row r="136" spans="7:8" x14ac:dyDescent="0.2">
      <c r="G136" s="24">
        <f t="shared" si="5"/>
        <v>328</v>
      </c>
      <c r="H136" s="24">
        <f t="shared" si="4"/>
        <v>5.6068376068376065</v>
      </c>
    </row>
    <row r="137" spans="7:8" x14ac:dyDescent="0.2">
      <c r="G137" s="24">
        <f t="shared" si="5"/>
        <v>330</v>
      </c>
      <c r="H137" s="24">
        <f t="shared" si="4"/>
        <v>5.6170212765957448</v>
      </c>
    </row>
    <row r="138" spans="7:8" x14ac:dyDescent="0.2">
      <c r="G138" s="24">
        <f t="shared" si="5"/>
        <v>332</v>
      </c>
      <c r="H138" s="24">
        <f t="shared" si="4"/>
        <v>5.6271186440677967</v>
      </c>
    </row>
    <row r="139" spans="7:8" x14ac:dyDescent="0.2">
      <c r="G139" s="24">
        <f t="shared" si="5"/>
        <v>334</v>
      </c>
      <c r="H139" s="24">
        <f t="shared" si="4"/>
        <v>5.6371308016877641</v>
      </c>
    </row>
    <row r="140" spans="7:8" x14ac:dyDescent="0.2">
      <c r="G140" s="24">
        <f t="shared" si="5"/>
        <v>336</v>
      </c>
      <c r="H140" s="24">
        <f t="shared" si="4"/>
        <v>5.6470588235294121</v>
      </c>
    </row>
    <row r="141" spans="7:8" x14ac:dyDescent="0.2">
      <c r="G141" s="24">
        <f t="shared" si="5"/>
        <v>338</v>
      </c>
      <c r="H141" s="24">
        <f t="shared" si="4"/>
        <v>5.6569037656903767</v>
      </c>
    </row>
    <row r="142" spans="7:8" x14ac:dyDescent="0.2">
      <c r="G142" s="24">
        <f t="shared" si="5"/>
        <v>340</v>
      </c>
      <c r="H142" s="24">
        <f t="shared" si="4"/>
        <v>5.666666666666667</v>
      </c>
    </row>
    <row r="143" spans="7:8" x14ac:dyDescent="0.2">
      <c r="G143" s="24">
        <f t="shared" si="5"/>
        <v>342</v>
      </c>
      <c r="H143" s="24">
        <f t="shared" si="4"/>
        <v>5.6763485477178426</v>
      </c>
    </row>
    <row r="144" spans="7:8" x14ac:dyDescent="0.2">
      <c r="G144" s="24">
        <f t="shared" si="5"/>
        <v>344</v>
      </c>
      <c r="H144" s="24">
        <f t="shared" si="4"/>
        <v>5.6859504132231402</v>
      </c>
    </row>
    <row r="145" spans="7:8" x14ac:dyDescent="0.2">
      <c r="G145" s="24">
        <f t="shared" si="5"/>
        <v>346</v>
      </c>
      <c r="H145" s="24">
        <f t="shared" si="4"/>
        <v>5.6954732510288064</v>
      </c>
    </row>
    <row r="146" spans="7:8" x14ac:dyDescent="0.2">
      <c r="G146" s="24">
        <f t="shared" si="5"/>
        <v>348</v>
      </c>
      <c r="H146" s="24">
        <f t="shared" si="4"/>
        <v>5.7049180327868854</v>
      </c>
    </row>
    <row r="147" spans="7:8" x14ac:dyDescent="0.2">
      <c r="G147" s="24">
        <f t="shared" si="5"/>
        <v>350</v>
      </c>
      <c r="H147" s="24">
        <f t="shared" si="4"/>
        <v>5.7142857142857144</v>
      </c>
    </row>
    <row r="148" spans="7:8" x14ac:dyDescent="0.2">
      <c r="G148" s="24">
        <f t="shared" si="5"/>
        <v>352</v>
      </c>
      <c r="H148" s="24">
        <f t="shared" si="4"/>
        <v>5.7235772357723578</v>
      </c>
    </row>
    <row r="149" spans="7:8" x14ac:dyDescent="0.2">
      <c r="G149" s="24">
        <f t="shared" si="5"/>
        <v>354</v>
      </c>
      <c r="H149" s="24">
        <f t="shared" si="4"/>
        <v>5.7327935222672064</v>
      </c>
    </row>
    <row r="150" spans="7:8" x14ac:dyDescent="0.2">
      <c r="G150" s="24">
        <f t="shared" si="5"/>
        <v>356</v>
      </c>
      <c r="H150" s="24">
        <f t="shared" si="4"/>
        <v>5.741935483870968</v>
      </c>
    </row>
    <row r="151" spans="7:8" x14ac:dyDescent="0.2">
      <c r="G151" s="24">
        <f t="shared" si="5"/>
        <v>358</v>
      </c>
      <c r="H151" s="24">
        <f t="shared" si="4"/>
        <v>5.7510040160642566</v>
      </c>
    </row>
    <row r="152" spans="7:8" x14ac:dyDescent="0.2">
      <c r="G152" s="24">
        <f t="shared" si="5"/>
        <v>360</v>
      </c>
      <c r="H152" s="24">
        <f t="shared" si="4"/>
        <v>5.76</v>
      </c>
    </row>
    <row r="153" spans="7:8" x14ac:dyDescent="0.2">
      <c r="G153" s="24">
        <f t="shared" si="5"/>
        <v>362</v>
      </c>
      <c r="H153" s="24">
        <f t="shared" si="4"/>
        <v>5.7689243027888448</v>
      </c>
    </row>
    <row r="154" spans="7:8" x14ac:dyDescent="0.2">
      <c r="G154" s="24">
        <f t="shared" si="5"/>
        <v>364</v>
      </c>
      <c r="H154" s="24">
        <f t="shared" si="4"/>
        <v>5.7777777777777777</v>
      </c>
    </row>
    <row r="155" spans="7:8" x14ac:dyDescent="0.2">
      <c r="G155" s="24">
        <f t="shared" si="5"/>
        <v>366</v>
      </c>
      <c r="H155" s="24">
        <f t="shared" si="4"/>
        <v>5.7865612648221347</v>
      </c>
    </row>
    <row r="156" spans="7:8" x14ac:dyDescent="0.2">
      <c r="G156" s="24">
        <f t="shared" si="5"/>
        <v>368</v>
      </c>
      <c r="H156" s="24">
        <f t="shared" si="4"/>
        <v>5.7952755905511815</v>
      </c>
    </row>
    <row r="157" spans="7:8" x14ac:dyDescent="0.2">
      <c r="G157" s="24">
        <f t="shared" si="5"/>
        <v>370</v>
      </c>
      <c r="H157" s="24">
        <f t="shared" si="4"/>
        <v>5.8039215686274508</v>
      </c>
    </row>
    <row r="158" spans="7:8" x14ac:dyDescent="0.2">
      <c r="G158" s="24">
        <f t="shared" si="5"/>
        <v>372</v>
      </c>
      <c r="H158" s="24">
        <f t="shared" si="4"/>
        <v>5.8125</v>
      </c>
    </row>
    <row r="159" spans="7:8" x14ac:dyDescent="0.2">
      <c r="G159" s="24">
        <f t="shared" si="5"/>
        <v>374</v>
      </c>
      <c r="H159" s="24">
        <f t="shared" si="4"/>
        <v>5.8210116731517507</v>
      </c>
    </row>
    <row r="160" spans="7:8" x14ac:dyDescent="0.2">
      <c r="G160" s="24">
        <f t="shared" si="5"/>
        <v>376</v>
      </c>
      <c r="H160" s="24">
        <f t="shared" si="4"/>
        <v>5.829457364341085</v>
      </c>
    </row>
    <row r="161" spans="7:8" x14ac:dyDescent="0.2">
      <c r="G161" s="24">
        <f t="shared" si="5"/>
        <v>378</v>
      </c>
      <c r="H161" s="24">
        <f t="shared" si="4"/>
        <v>5.8378378378378377</v>
      </c>
    </row>
    <row r="162" spans="7:8" x14ac:dyDescent="0.2">
      <c r="G162" s="24">
        <f t="shared" si="5"/>
        <v>380</v>
      </c>
      <c r="H162" s="24">
        <f t="shared" si="4"/>
        <v>5.8461538461538458</v>
      </c>
    </row>
    <row r="163" spans="7:8" x14ac:dyDescent="0.2">
      <c r="G163" s="24">
        <f t="shared" si="5"/>
        <v>382</v>
      </c>
      <c r="H163" s="24">
        <f t="shared" si="4"/>
        <v>5.8544061302681989</v>
      </c>
    </row>
    <row r="164" spans="7:8" x14ac:dyDescent="0.2">
      <c r="G164" s="24">
        <f t="shared" si="5"/>
        <v>384</v>
      </c>
      <c r="H164" s="24">
        <f t="shared" si="4"/>
        <v>5.8625954198473282</v>
      </c>
    </row>
    <row r="165" spans="7:8" x14ac:dyDescent="0.2">
      <c r="G165" s="24">
        <f t="shared" si="5"/>
        <v>386</v>
      </c>
      <c r="H165" s="24">
        <f t="shared" si="4"/>
        <v>5.8707224334600756</v>
      </c>
    </row>
    <row r="166" spans="7:8" x14ac:dyDescent="0.2">
      <c r="G166" s="24">
        <f t="shared" si="5"/>
        <v>388</v>
      </c>
      <c r="H166" s="24">
        <f t="shared" si="4"/>
        <v>5.8787878787878789</v>
      </c>
    </row>
    <row r="167" spans="7:8" x14ac:dyDescent="0.2">
      <c r="G167" s="24">
        <f t="shared" si="5"/>
        <v>390</v>
      </c>
      <c r="H167" s="24">
        <f t="shared" si="4"/>
        <v>5.8867924528301883</v>
      </c>
    </row>
    <row r="168" spans="7:8" x14ac:dyDescent="0.2">
      <c r="G168" s="24">
        <f t="shared" si="5"/>
        <v>392</v>
      </c>
      <c r="H168" s="24">
        <f t="shared" si="4"/>
        <v>5.8947368421052628</v>
      </c>
    </row>
    <row r="169" spans="7:8" x14ac:dyDescent="0.2">
      <c r="G169" s="24">
        <f t="shared" si="5"/>
        <v>394</v>
      </c>
      <c r="H169" s="24">
        <f t="shared" si="4"/>
        <v>5.9026217228464422</v>
      </c>
    </row>
    <row r="170" spans="7:8" x14ac:dyDescent="0.2">
      <c r="G170" s="24">
        <f t="shared" si="5"/>
        <v>396</v>
      </c>
      <c r="H170" s="24">
        <f t="shared" si="4"/>
        <v>5.91044776119403</v>
      </c>
    </row>
    <row r="171" spans="7:8" x14ac:dyDescent="0.2">
      <c r="G171" s="24">
        <f t="shared" si="5"/>
        <v>398</v>
      </c>
      <c r="H171" s="24">
        <f t="shared" si="4"/>
        <v>5.9182156133829</v>
      </c>
    </row>
    <row r="172" spans="7:8" x14ac:dyDescent="0.2">
      <c r="G172" s="24">
        <f t="shared" si="5"/>
        <v>400</v>
      </c>
      <c r="H172" s="24">
        <f t="shared" si="4"/>
        <v>5.9259259259259256</v>
      </c>
    </row>
    <row r="173" spans="7:8" x14ac:dyDescent="0.2">
      <c r="G173" s="24">
        <f t="shared" si="5"/>
        <v>402</v>
      </c>
      <c r="H173" s="24">
        <f t="shared" si="4"/>
        <v>5.9335793357933575</v>
      </c>
    </row>
    <row r="174" spans="7:8" x14ac:dyDescent="0.2">
      <c r="G174" s="24">
        <f t="shared" si="5"/>
        <v>404</v>
      </c>
      <c r="H174" s="24">
        <f t="shared" si="4"/>
        <v>5.9411764705882355</v>
      </c>
    </row>
    <row r="175" spans="7:8" x14ac:dyDescent="0.2">
      <c r="G175" s="24">
        <f t="shared" si="5"/>
        <v>406</v>
      </c>
      <c r="H175" s="24">
        <f t="shared" si="4"/>
        <v>5.9487179487179489</v>
      </c>
    </row>
    <row r="176" spans="7:8" x14ac:dyDescent="0.2">
      <c r="G176" s="24">
        <f t="shared" si="5"/>
        <v>408</v>
      </c>
      <c r="H176" s="24">
        <f t="shared" si="4"/>
        <v>5.9562043795620436</v>
      </c>
    </row>
    <row r="177" spans="7:8" x14ac:dyDescent="0.2">
      <c r="G177" s="24">
        <f t="shared" si="5"/>
        <v>410</v>
      </c>
      <c r="H177" s="24">
        <f t="shared" si="4"/>
        <v>5.9636363636363638</v>
      </c>
    </row>
    <row r="178" spans="7:8" x14ac:dyDescent="0.2">
      <c r="G178" s="24">
        <f t="shared" si="5"/>
        <v>412</v>
      </c>
      <c r="H178" s="24">
        <f t="shared" si="4"/>
        <v>5.9710144927536231</v>
      </c>
    </row>
    <row r="179" spans="7:8" x14ac:dyDescent="0.2">
      <c r="G179" s="24">
        <f t="shared" si="5"/>
        <v>414</v>
      </c>
      <c r="H179" s="24">
        <f t="shared" si="4"/>
        <v>5.9783393501805051</v>
      </c>
    </row>
    <row r="180" spans="7:8" x14ac:dyDescent="0.2">
      <c r="G180" s="24">
        <f t="shared" si="5"/>
        <v>416</v>
      </c>
      <c r="H180" s="24">
        <f t="shared" si="4"/>
        <v>5.985611510791367</v>
      </c>
    </row>
    <row r="181" spans="7:8" x14ac:dyDescent="0.2">
      <c r="G181" s="24">
        <f t="shared" si="5"/>
        <v>418</v>
      </c>
      <c r="H181" s="24">
        <f t="shared" si="4"/>
        <v>5.9928315412186377</v>
      </c>
    </row>
    <row r="182" spans="7:8" x14ac:dyDescent="0.2">
      <c r="G182" s="24">
        <f t="shared" si="5"/>
        <v>420</v>
      </c>
      <c r="H182" s="24">
        <f t="shared" si="4"/>
        <v>6</v>
      </c>
    </row>
    <row r="183" spans="7:8" x14ac:dyDescent="0.2">
      <c r="G183" s="24">
        <f t="shared" si="5"/>
        <v>422</v>
      </c>
      <c r="H183" s="24">
        <f t="shared" si="4"/>
        <v>6.0071174377224201</v>
      </c>
    </row>
    <row r="184" spans="7:8" x14ac:dyDescent="0.2">
      <c r="G184" s="24">
        <f t="shared" si="5"/>
        <v>424</v>
      </c>
      <c r="H184" s="24">
        <f t="shared" si="4"/>
        <v>6.0141843971631204</v>
      </c>
    </row>
    <row r="185" spans="7:8" x14ac:dyDescent="0.2">
      <c r="G185" s="24">
        <f t="shared" si="5"/>
        <v>426</v>
      </c>
      <c r="H185" s="24">
        <f t="shared" si="4"/>
        <v>6.021201413427562</v>
      </c>
    </row>
    <row r="186" spans="7:8" x14ac:dyDescent="0.2">
      <c r="G186" s="24">
        <f t="shared" si="5"/>
        <v>428</v>
      </c>
      <c r="H186" s="24">
        <f t="shared" si="4"/>
        <v>6.028169014084507</v>
      </c>
    </row>
    <row r="187" spans="7:8" x14ac:dyDescent="0.2">
      <c r="G187" s="24">
        <f t="shared" si="5"/>
        <v>430</v>
      </c>
      <c r="H187" s="24">
        <f t="shared" si="4"/>
        <v>6.0350877192982457</v>
      </c>
    </row>
    <row r="188" spans="7:8" x14ac:dyDescent="0.2">
      <c r="G188" s="24">
        <f t="shared" si="5"/>
        <v>432</v>
      </c>
      <c r="H188" s="24">
        <f t="shared" si="4"/>
        <v>6.0419580419580416</v>
      </c>
    </row>
    <row r="189" spans="7:8" x14ac:dyDescent="0.2">
      <c r="G189" s="24">
        <f t="shared" si="5"/>
        <v>434</v>
      </c>
      <c r="H189" s="24">
        <f t="shared" si="4"/>
        <v>6.0487804878048781</v>
      </c>
    </row>
    <row r="190" spans="7:8" x14ac:dyDescent="0.2">
      <c r="G190" s="24">
        <f t="shared" si="5"/>
        <v>436</v>
      </c>
      <c r="H190" s="24">
        <f t="shared" si="4"/>
        <v>6.0555555555555554</v>
      </c>
    </row>
    <row r="191" spans="7:8" x14ac:dyDescent="0.2">
      <c r="G191" s="24">
        <f t="shared" si="5"/>
        <v>438</v>
      </c>
      <c r="H191" s="24">
        <f t="shared" si="4"/>
        <v>6.0622837370242211</v>
      </c>
    </row>
    <row r="192" spans="7:8" x14ac:dyDescent="0.2">
      <c r="G192" s="24">
        <f t="shared" si="5"/>
        <v>440</v>
      </c>
      <c r="H192" s="24">
        <f t="shared" si="4"/>
        <v>6.068965517241379</v>
      </c>
    </row>
    <row r="193" spans="7:8" x14ac:dyDescent="0.2">
      <c r="G193" s="24">
        <f t="shared" si="5"/>
        <v>442</v>
      </c>
      <c r="H193" s="24">
        <f t="shared" si="4"/>
        <v>6.0756013745704465</v>
      </c>
    </row>
    <row r="194" spans="7:8" x14ac:dyDescent="0.2">
      <c r="G194" s="24">
        <f t="shared" si="5"/>
        <v>444</v>
      </c>
      <c r="H194" s="24">
        <f t="shared" si="4"/>
        <v>6.0821917808219181</v>
      </c>
    </row>
    <row r="195" spans="7:8" x14ac:dyDescent="0.2">
      <c r="G195" s="24">
        <f t="shared" si="5"/>
        <v>446</v>
      </c>
      <c r="H195" s="24">
        <f t="shared" si="4"/>
        <v>6.0887372013651877</v>
      </c>
    </row>
    <row r="196" spans="7:8" x14ac:dyDescent="0.2">
      <c r="G196" s="24">
        <f t="shared" si="5"/>
        <v>448</v>
      </c>
      <c r="H196" s="24">
        <f t="shared" si="4"/>
        <v>6.0952380952380949</v>
      </c>
    </row>
    <row r="197" spans="7:8" x14ac:dyDescent="0.2">
      <c r="G197" s="24">
        <f t="shared" si="5"/>
        <v>450</v>
      </c>
      <c r="H197" s="24">
        <f t="shared" ref="H197:H260" si="6">G197*8/(($B$15*(1-$B$16^(ROUNDUP(G197/$B$14,0)))/(1-$B$16))+((ROUNDUP(G197/$B$17,0))*$B$17))</f>
        <v>6.101694915254237</v>
      </c>
    </row>
    <row r="198" spans="7:8" x14ac:dyDescent="0.2">
      <c r="G198" s="24">
        <f t="shared" ref="G198:G261" si="7">G197+2</f>
        <v>452</v>
      </c>
      <c r="H198" s="24">
        <f t="shared" si="6"/>
        <v>6.1081081081081079</v>
      </c>
    </row>
    <row r="199" spans="7:8" x14ac:dyDescent="0.2">
      <c r="G199" s="24">
        <f t="shared" si="7"/>
        <v>454</v>
      </c>
      <c r="H199" s="24">
        <f t="shared" si="6"/>
        <v>6.1144781144781142</v>
      </c>
    </row>
    <row r="200" spans="7:8" x14ac:dyDescent="0.2">
      <c r="G200" s="24">
        <f t="shared" si="7"/>
        <v>456</v>
      </c>
      <c r="H200" s="24">
        <f t="shared" si="6"/>
        <v>6.1208053691275168</v>
      </c>
    </row>
    <row r="201" spans="7:8" x14ac:dyDescent="0.2">
      <c r="G201" s="24">
        <f t="shared" si="7"/>
        <v>458</v>
      </c>
      <c r="H201" s="24">
        <f t="shared" si="6"/>
        <v>6.1270903010033448</v>
      </c>
    </row>
    <row r="202" spans="7:8" x14ac:dyDescent="0.2">
      <c r="G202" s="24">
        <f t="shared" si="7"/>
        <v>460</v>
      </c>
      <c r="H202" s="24">
        <f t="shared" si="6"/>
        <v>6.1333333333333337</v>
      </c>
    </row>
    <row r="203" spans="7:8" x14ac:dyDescent="0.2">
      <c r="G203" s="24">
        <f t="shared" si="7"/>
        <v>462</v>
      </c>
      <c r="H203" s="24">
        <f t="shared" si="6"/>
        <v>6.1395348837209305</v>
      </c>
    </row>
    <row r="204" spans="7:8" x14ac:dyDescent="0.2">
      <c r="G204" s="24">
        <f t="shared" si="7"/>
        <v>464</v>
      </c>
      <c r="H204" s="24">
        <f t="shared" si="6"/>
        <v>6.1456953642384109</v>
      </c>
    </row>
    <row r="205" spans="7:8" x14ac:dyDescent="0.2">
      <c r="G205" s="24">
        <f t="shared" si="7"/>
        <v>466</v>
      </c>
      <c r="H205" s="24">
        <f t="shared" si="6"/>
        <v>6.1518151815181517</v>
      </c>
    </row>
    <row r="206" spans="7:8" x14ac:dyDescent="0.2">
      <c r="G206" s="24">
        <f t="shared" si="7"/>
        <v>468</v>
      </c>
      <c r="H206" s="24">
        <f t="shared" si="6"/>
        <v>6.1578947368421053</v>
      </c>
    </row>
    <row r="207" spans="7:8" x14ac:dyDescent="0.2">
      <c r="G207" s="24">
        <f t="shared" si="7"/>
        <v>470</v>
      </c>
      <c r="H207" s="24">
        <f t="shared" si="6"/>
        <v>6.1639344262295079</v>
      </c>
    </row>
    <row r="208" spans="7:8" x14ac:dyDescent="0.2">
      <c r="G208" s="24">
        <f t="shared" si="7"/>
        <v>472</v>
      </c>
      <c r="H208" s="24">
        <f t="shared" si="6"/>
        <v>6.1699346405228761</v>
      </c>
    </row>
    <row r="209" spans="7:8" x14ac:dyDescent="0.2">
      <c r="G209" s="24">
        <f t="shared" si="7"/>
        <v>474</v>
      </c>
      <c r="H209" s="24">
        <f t="shared" si="6"/>
        <v>6.1758957654723128</v>
      </c>
    </row>
    <row r="210" spans="7:8" x14ac:dyDescent="0.2">
      <c r="G210" s="24">
        <f t="shared" si="7"/>
        <v>476</v>
      </c>
      <c r="H210" s="24">
        <f t="shared" si="6"/>
        <v>6.1818181818181817</v>
      </c>
    </row>
    <row r="211" spans="7:8" x14ac:dyDescent="0.2">
      <c r="G211" s="24">
        <f t="shared" si="7"/>
        <v>478</v>
      </c>
      <c r="H211" s="24">
        <f t="shared" si="6"/>
        <v>6.1877022653721685</v>
      </c>
    </row>
    <row r="212" spans="7:8" x14ac:dyDescent="0.2">
      <c r="G212" s="24">
        <f t="shared" si="7"/>
        <v>480</v>
      </c>
      <c r="H212" s="24">
        <f t="shared" si="6"/>
        <v>6.193548387096774</v>
      </c>
    </row>
    <row r="213" spans="7:8" x14ac:dyDescent="0.2">
      <c r="G213" s="24">
        <f t="shared" si="7"/>
        <v>482</v>
      </c>
      <c r="H213" s="24">
        <f t="shared" si="6"/>
        <v>6.19935691318328</v>
      </c>
    </row>
    <row r="214" spans="7:8" x14ac:dyDescent="0.2">
      <c r="G214" s="24">
        <f t="shared" si="7"/>
        <v>484</v>
      </c>
      <c r="H214" s="24">
        <f t="shared" si="6"/>
        <v>6.2051282051282053</v>
      </c>
    </row>
    <row r="215" spans="7:8" x14ac:dyDescent="0.2">
      <c r="G215" s="24">
        <f t="shared" si="7"/>
        <v>486</v>
      </c>
      <c r="H215" s="24">
        <f t="shared" si="6"/>
        <v>6.2108626198083066</v>
      </c>
    </row>
    <row r="216" spans="7:8" x14ac:dyDescent="0.2">
      <c r="G216" s="24">
        <f t="shared" si="7"/>
        <v>488</v>
      </c>
      <c r="H216" s="24">
        <f t="shared" si="6"/>
        <v>6.2165605095541405</v>
      </c>
    </row>
    <row r="217" spans="7:8" x14ac:dyDescent="0.2">
      <c r="G217" s="24">
        <f t="shared" si="7"/>
        <v>490</v>
      </c>
      <c r="H217" s="24">
        <f t="shared" si="6"/>
        <v>6.2222222222222223</v>
      </c>
    </row>
    <row r="218" spans="7:8" x14ac:dyDescent="0.2">
      <c r="G218" s="24">
        <f t="shared" si="7"/>
        <v>492</v>
      </c>
      <c r="H218" s="24">
        <f t="shared" si="6"/>
        <v>6.2278481012658231</v>
      </c>
    </row>
    <row r="219" spans="7:8" x14ac:dyDescent="0.2">
      <c r="G219" s="24">
        <f t="shared" si="7"/>
        <v>494</v>
      </c>
      <c r="H219" s="24">
        <f t="shared" si="6"/>
        <v>6.2334384858044167</v>
      </c>
    </row>
    <row r="220" spans="7:8" x14ac:dyDescent="0.2">
      <c r="G220" s="24">
        <f t="shared" si="7"/>
        <v>496</v>
      </c>
      <c r="H220" s="24">
        <f t="shared" si="6"/>
        <v>6.2389937106918243</v>
      </c>
    </row>
    <row r="221" spans="7:8" x14ac:dyDescent="0.2">
      <c r="G221" s="24">
        <f t="shared" si="7"/>
        <v>498</v>
      </c>
      <c r="H221" s="24">
        <f t="shared" si="6"/>
        <v>6.2445141065830718</v>
      </c>
    </row>
    <row r="222" spans="7:8" x14ac:dyDescent="0.2">
      <c r="G222" s="24">
        <f t="shared" si="7"/>
        <v>500</v>
      </c>
      <c r="H222" s="24">
        <f t="shared" si="6"/>
        <v>6.25</v>
      </c>
    </row>
    <row r="223" spans="7:8" x14ac:dyDescent="0.2">
      <c r="G223" s="24">
        <f t="shared" si="7"/>
        <v>502</v>
      </c>
      <c r="H223" s="24">
        <f t="shared" si="6"/>
        <v>6.2554517133956384</v>
      </c>
    </row>
    <row r="224" spans="7:8" x14ac:dyDescent="0.2">
      <c r="G224" s="24">
        <f t="shared" si="7"/>
        <v>504</v>
      </c>
      <c r="H224" s="24">
        <f t="shared" si="6"/>
        <v>6.2608695652173916</v>
      </c>
    </row>
    <row r="225" spans="7:8" x14ac:dyDescent="0.2">
      <c r="G225" s="24">
        <f t="shared" si="7"/>
        <v>506</v>
      </c>
      <c r="H225" s="24">
        <f t="shared" si="6"/>
        <v>6.2662538699690407</v>
      </c>
    </row>
    <row r="226" spans="7:8" x14ac:dyDescent="0.2">
      <c r="G226" s="24">
        <f t="shared" si="7"/>
        <v>508</v>
      </c>
      <c r="H226" s="24">
        <f t="shared" si="6"/>
        <v>6.2716049382716053</v>
      </c>
    </row>
    <row r="227" spans="7:8" x14ac:dyDescent="0.2">
      <c r="G227" s="24">
        <f t="shared" si="7"/>
        <v>510</v>
      </c>
      <c r="H227" s="24">
        <f t="shared" si="6"/>
        <v>6.2769230769230768</v>
      </c>
    </row>
    <row r="228" spans="7:8" x14ac:dyDescent="0.2">
      <c r="G228" s="24">
        <f t="shared" si="7"/>
        <v>512</v>
      </c>
      <c r="H228" s="24">
        <f t="shared" si="6"/>
        <v>6.2822085889570554</v>
      </c>
    </row>
    <row r="229" spans="7:8" x14ac:dyDescent="0.2">
      <c r="G229" s="24">
        <f t="shared" si="7"/>
        <v>514</v>
      </c>
      <c r="H229" s="24">
        <f t="shared" si="6"/>
        <v>6.1373134328358212</v>
      </c>
    </row>
    <row r="230" spans="7:8" x14ac:dyDescent="0.2">
      <c r="G230" s="24">
        <f t="shared" si="7"/>
        <v>516</v>
      </c>
      <c r="H230" s="24">
        <f t="shared" si="6"/>
        <v>6.1428571428571432</v>
      </c>
    </row>
    <row r="231" spans="7:8" x14ac:dyDescent="0.2">
      <c r="G231" s="24">
        <f t="shared" si="7"/>
        <v>518</v>
      </c>
      <c r="H231" s="24">
        <f t="shared" si="6"/>
        <v>6.1483679525222552</v>
      </c>
    </row>
    <row r="232" spans="7:8" x14ac:dyDescent="0.2">
      <c r="G232" s="24">
        <f t="shared" si="7"/>
        <v>520</v>
      </c>
      <c r="H232" s="24">
        <f t="shared" si="6"/>
        <v>6.1538461538461542</v>
      </c>
    </row>
    <row r="233" spans="7:8" x14ac:dyDescent="0.2">
      <c r="G233" s="24">
        <f t="shared" si="7"/>
        <v>522</v>
      </c>
      <c r="H233" s="24">
        <f t="shared" si="6"/>
        <v>6.1592920353982299</v>
      </c>
    </row>
    <row r="234" spans="7:8" x14ac:dyDescent="0.2">
      <c r="G234" s="24">
        <f t="shared" si="7"/>
        <v>524</v>
      </c>
      <c r="H234" s="24">
        <f t="shared" si="6"/>
        <v>6.1647058823529415</v>
      </c>
    </row>
    <row r="235" spans="7:8" x14ac:dyDescent="0.2">
      <c r="G235" s="24">
        <f t="shared" si="7"/>
        <v>526</v>
      </c>
      <c r="H235" s="24">
        <f t="shared" si="6"/>
        <v>6.1700879765395893</v>
      </c>
    </row>
    <row r="236" spans="7:8" x14ac:dyDescent="0.2">
      <c r="G236" s="24">
        <f t="shared" si="7"/>
        <v>528</v>
      </c>
      <c r="H236" s="24">
        <f t="shared" si="6"/>
        <v>6.1754385964912277</v>
      </c>
    </row>
    <row r="237" spans="7:8" x14ac:dyDescent="0.2">
      <c r="G237" s="24">
        <f t="shared" si="7"/>
        <v>530</v>
      </c>
      <c r="H237" s="24">
        <f t="shared" si="6"/>
        <v>6.1807580174927113</v>
      </c>
    </row>
    <row r="238" spans="7:8" x14ac:dyDescent="0.2">
      <c r="G238" s="24">
        <f t="shared" si="7"/>
        <v>532</v>
      </c>
      <c r="H238" s="24">
        <f t="shared" si="6"/>
        <v>6.1860465116279073</v>
      </c>
    </row>
    <row r="239" spans="7:8" x14ac:dyDescent="0.2">
      <c r="G239" s="24">
        <f t="shared" si="7"/>
        <v>534</v>
      </c>
      <c r="H239" s="24">
        <f t="shared" si="6"/>
        <v>6.1913043478260867</v>
      </c>
    </row>
    <row r="240" spans="7:8" x14ac:dyDescent="0.2">
      <c r="G240" s="24">
        <f t="shared" si="7"/>
        <v>536</v>
      </c>
      <c r="H240" s="24">
        <f t="shared" si="6"/>
        <v>6.196531791907514</v>
      </c>
    </row>
    <row r="241" spans="7:8" x14ac:dyDescent="0.2">
      <c r="G241" s="24">
        <f t="shared" si="7"/>
        <v>538</v>
      </c>
      <c r="H241" s="24">
        <f t="shared" si="6"/>
        <v>6.2017291066282425</v>
      </c>
    </row>
    <row r="242" spans="7:8" x14ac:dyDescent="0.2">
      <c r="G242" s="24">
        <f t="shared" si="7"/>
        <v>540</v>
      </c>
      <c r="H242" s="24">
        <f t="shared" si="6"/>
        <v>6.2068965517241379</v>
      </c>
    </row>
    <row r="243" spans="7:8" x14ac:dyDescent="0.2">
      <c r="G243" s="24">
        <f t="shared" si="7"/>
        <v>542</v>
      </c>
      <c r="H243" s="24">
        <f t="shared" si="6"/>
        <v>6.2120343839541547</v>
      </c>
    </row>
    <row r="244" spans="7:8" x14ac:dyDescent="0.2">
      <c r="G244" s="24">
        <f t="shared" si="7"/>
        <v>544</v>
      </c>
      <c r="H244" s="24">
        <f t="shared" si="6"/>
        <v>6.2171428571428571</v>
      </c>
    </row>
    <row r="245" spans="7:8" x14ac:dyDescent="0.2">
      <c r="G245" s="24">
        <f t="shared" si="7"/>
        <v>546</v>
      </c>
      <c r="H245" s="24">
        <f t="shared" si="6"/>
        <v>6.2222222222222223</v>
      </c>
    </row>
    <row r="246" spans="7:8" x14ac:dyDescent="0.2">
      <c r="G246" s="24">
        <f t="shared" si="7"/>
        <v>548</v>
      </c>
      <c r="H246" s="24">
        <f t="shared" si="6"/>
        <v>6.2272727272727275</v>
      </c>
    </row>
    <row r="247" spans="7:8" x14ac:dyDescent="0.2">
      <c r="G247" s="24">
        <f t="shared" si="7"/>
        <v>550</v>
      </c>
      <c r="H247" s="24">
        <f t="shared" si="6"/>
        <v>6.2322946175637393</v>
      </c>
    </row>
    <row r="248" spans="7:8" x14ac:dyDescent="0.2">
      <c r="G248" s="24">
        <f t="shared" si="7"/>
        <v>552</v>
      </c>
      <c r="H248" s="24">
        <f t="shared" si="6"/>
        <v>6.2372881355932206</v>
      </c>
    </row>
    <row r="249" spans="7:8" x14ac:dyDescent="0.2">
      <c r="G249" s="24">
        <f t="shared" si="7"/>
        <v>554</v>
      </c>
      <c r="H249" s="24">
        <f t="shared" si="6"/>
        <v>6.2422535211267602</v>
      </c>
    </row>
    <row r="250" spans="7:8" x14ac:dyDescent="0.2">
      <c r="G250" s="24">
        <f t="shared" si="7"/>
        <v>556</v>
      </c>
      <c r="H250" s="24">
        <f t="shared" si="6"/>
        <v>6.2471910112359552</v>
      </c>
    </row>
    <row r="251" spans="7:8" x14ac:dyDescent="0.2">
      <c r="G251" s="24">
        <f t="shared" si="7"/>
        <v>558</v>
      </c>
      <c r="H251" s="24">
        <f t="shared" si="6"/>
        <v>6.2521008403361344</v>
      </c>
    </row>
    <row r="252" spans="7:8" x14ac:dyDescent="0.2">
      <c r="G252" s="24">
        <f t="shared" si="7"/>
        <v>560</v>
      </c>
      <c r="H252" s="24">
        <f t="shared" si="6"/>
        <v>6.2569832402234633</v>
      </c>
    </row>
    <row r="253" spans="7:8" x14ac:dyDescent="0.2">
      <c r="G253" s="24">
        <f t="shared" si="7"/>
        <v>562</v>
      </c>
      <c r="H253" s="24">
        <f t="shared" si="6"/>
        <v>6.2618384401114202</v>
      </c>
    </row>
    <row r="254" spans="7:8" x14ac:dyDescent="0.2">
      <c r="G254" s="24">
        <f t="shared" si="7"/>
        <v>564</v>
      </c>
      <c r="H254" s="24">
        <f t="shared" si="6"/>
        <v>6.2666666666666666</v>
      </c>
    </row>
    <row r="255" spans="7:8" x14ac:dyDescent="0.2">
      <c r="G255" s="24">
        <f t="shared" si="7"/>
        <v>566</v>
      </c>
      <c r="H255" s="24">
        <f t="shared" si="6"/>
        <v>6.271468144044321</v>
      </c>
    </row>
    <row r="256" spans="7:8" x14ac:dyDescent="0.2">
      <c r="G256" s="24">
        <f t="shared" si="7"/>
        <v>568</v>
      </c>
      <c r="H256" s="24">
        <f t="shared" si="6"/>
        <v>6.2762430939226519</v>
      </c>
    </row>
    <row r="257" spans="7:8" x14ac:dyDescent="0.2">
      <c r="G257" s="24">
        <f t="shared" si="7"/>
        <v>570</v>
      </c>
      <c r="H257" s="24">
        <f t="shared" si="6"/>
        <v>6.2809917355371905</v>
      </c>
    </row>
    <row r="258" spans="7:8" x14ac:dyDescent="0.2">
      <c r="G258" s="24">
        <f t="shared" si="7"/>
        <v>572</v>
      </c>
      <c r="H258" s="24">
        <f t="shared" si="6"/>
        <v>6.2857142857142856</v>
      </c>
    </row>
    <row r="259" spans="7:8" x14ac:dyDescent="0.2">
      <c r="G259" s="24">
        <f t="shared" si="7"/>
        <v>574</v>
      </c>
      <c r="H259" s="24">
        <f t="shared" si="6"/>
        <v>6.2904109589041095</v>
      </c>
    </row>
    <row r="260" spans="7:8" x14ac:dyDescent="0.2">
      <c r="G260" s="24">
        <f t="shared" si="7"/>
        <v>576</v>
      </c>
      <c r="H260" s="24">
        <f t="shared" si="6"/>
        <v>6.2950819672131146</v>
      </c>
    </row>
    <row r="261" spans="7:8" x14ac:dyDescent="0.2">
      <c r="G261" s="24">
        <f t="shared" si="7"/>
        <v>578</v>
      </c>
      <c r="H261" s="24">
        <f t="shared" ref="H261:H324" si="8">G261*8/(($B$15*(1-$B$16^(ROUNDUP(G261/$B$14,0)))/(1-$B$16))+((ROUNDUP(G261/$B$17,0))*$B$17))</f>
        <v>6.2997275204359671</v>
      </c>
    </row>
    <row r="262" spans="7:8" x14ac:dyDescent="0.2">
      <c r="G262" s="24">
        <f t="shared" ref="G262:G325" si="9">G261+2</f>
        <v>580</v>
      </c>
      <c r="H262" s="24">
        <f t="shared" si="8"/>
        <v>6.3043478260869561</v>
      </c>
    </row>
    <row r="263" spans="7:8" x14ac:dyDescent="0.2">
      <c r="G263" s="24">
        <f t="shared" si="9"/>
        <v>582</v>
      </c>
      <c r="H263" s="24">
        <f t="shared" si="8"/>
        <v>6.308943089430894</v>
      </c>
    </row>
    <row r="264" spans="7:8" x14ac:dyDescent="0.2">
      <c r="G264" s="24">
        <f t="shared" si="9"/>
        <v>584</v>
      </c>
      <c r="H264" s="24">
        <f t="shared" si="8"/>
        <v>6.3135135135135139</v>
      </c>
    </row>
    <row r="265" spans="7:8" x14ac:dyDescent="0.2">
      <c r="G265" s="24">
        <f t="shared" si="9"/>
        <v>586</v>
      </c>
      <c r="H265" s="24">
        <f t="shared" si="8"/>
        <v>6.3180592991913747</v>
      </c>
    </row>
    <row r="266" spans="7:8" x14ac:dyDescent="0.2">
      <c r="G266" s="24">
        <f t="shared" si="9"/>
        <v>588</v>
      </c>
      <c r="H266" s="24">
        <f t="shared" si="8"/>
        <v>6.32258064516129</v>
      </c>
    </row>
    <row r="267" spans="7:8" x14ac:dyDescent="0.2">
      <c r="G267" s="24">
        <f t="shared" si="9"/>
        <v>590</v>
      </c>
      <c r="H267" s="24">
        <f t="shared" si="8"/>
        <v>6.3270777479892759</v>
      </c>
    </row>
    <row r="268" spans="7:8" x14ac:dyDescent="0.2">
      <c r="G268" s="24">
        <f t="shared" si="9"/>
        <v>592</v>
      </c>
      <c r="H268" s="24">
        <f t="shared" si="8"/>
        <v>6.3315508021390379</v>
      </c>
    </row>
    <row r="269" spans="7:8" x14ac:dyDescent="0.2">
      <c r="G269" s="24">
        <f t="shared" si="9"/>
        <v>594</v>
      </c>
      <c r="H269" s="24">
        <f t="shared" si="8"/>
        <v>6.3360000000000003</v>
      </c>
    </row>
    <row r="270" spans="7:8" x14ac:dyDescent="0.2">
      <c r="G270" s="24">
        <f t="shared" si="9"/>
        <v>596</v>
      </c>
      <c r="H270" s="24">
        <f t="shared" si="8"/>
        <v>6.3404255319148932</v>
      </c>
    </row>
    <row r="271" spans="7:8" x14ac:dyDescent="0.2">
      <c r="G271" s="24">
        <f t="shared" si="9"/>
        <v>598</v>
      </c>
      <c r="H271" s="24">
        <f t="shared" si="8"/>
        <v>6.3448275862068968</v>
      </c>
    </row>
    <row r="272" spans="7:8" x14ac:dyDescent="0.2">
      <c r="G272" s="24">
        <f t="shared" si="9"/>
        <v>600</v>
      </c>
      <c r="H272" s="24">
        <f t="shared" si="8"/>
        <v>6.3492063492063489</v>
      </c>
    </row>
    <row r="273" spans="7:8" x14ac:dyDescent="0.2">
      <c r="G273" s="24">
        <f t="shared" si="9"/>
        <v>602</v>
      </c>
      <c r="H273" s="24">
        <f t="shared" si="8"/>
        <v>6.3535620052770447</v>
      </c>
    </row>
    <row r="274" spans="7:8" x14ac:dyDescent="0.2">
      <c r="G274" s="24">
        <f t="shared" si="9"/>
        <v>604</v>
      </c>
      <c r="H274" s="24">
        <f t="shared" si="8"/>
        <v>6.3578947368421055</v>
      </c>
    </row>
    <row r="275" spans="7:8" x14ac:dyDescent="0.2">
      <c r="G275" s="24">
        <f t="shared" si="9"/>
        <v>606</v>
      </c>
      <c r="H275" s="24">
        <f t="shared" si="8"/>
        <v>6.3622047244094491</v>
      </c>
    </row>
    <row r="276" spans="7:8" x14ac:dyDescent="0.2">
      <c r="G276" s="24">
        <f t="shared" si="9"/>
        <v>608</v>
      </c>
      <c r="H276" s="24">
        <f t="shared" si="8"/>
        <v>6.3664921465968582</v>
      </c>
    </row>
    <row r="277" spans="7:8" x14ac:dyDescent="0.2">
      <c r="G277" s="24">
        <f t="shared" si="9"/>
        <v>610</v>
      </c>
      <c r="H277" s="24">
        <f t="shared" si="8"/>
        <v>6.3707571801566578</v>
      </c>
    </row>
    <row r="278" spans="7:8" x14ac:dyDescent="0.2">
      <c r="G278" s="24">
        <f t="shared" si="9"/>
        <v>612</v>
      </c>
      <c r="H278" s="24">
        <f t="shared" si="8"/>
        <v>6.375</v>
      </c>
    </row>
    <row r="279" spans="7:8" x14ac:dyDescent="0.2">
      <c r="G279" s="24">
        <f t="shared" si="9"/>
        <v>614</v>
      </c>
      <c r="H279" s="24">
        <f t="shared" si="8"/>
        <v>6.3792207792207796</v>
      </c>
    </row>
    <row r="280" spans="7:8" x14ac:dyDescent="0.2">
      <c r="G280" s="24">
        <f t="shared" si="9"/>
        <v>616</v>
      </c>
      <c r="H280" s="24">
        <f t="shared" si="8"/>
        <v>6.3834196891191706</v>
      </c>
    </row>
    <row r="281" spans="7:8" x14ac:dyDescent="0.2">
      <c r="G281" s="24">
        <f t="shared" si="9"/>
        <v>618</v>
      </c>
      <c r="H281" s="24">
        <f t="shared" si="8"/>
        <v>6.387596899224806</v>
      </c>
    </row>
    <row r="282" spans="7:8" x14ac:dyDescent="0.2">
      <c r="G282" s="24">
        <f t="shared" si="9"/>
        <v>620</v>
      </c>
      <c r="H282" s="24">
        <f t="shared" si="8"/>
        <v>6.391752577319588</v>
      </c>
    </row>
    <row r="283" spans="7:8" x14ac:dyDescent="0.2">
      <c r="G283" s="24">
        <f t="shared" si="9"/>
        <v>622</v>
      </c>
      <c r="H283" s="24">
        <f t="shared" si="8"/>
        <v>6.3958868894601544</v>
      </c>
    </row>
    <row r="284" spans="7:8" x14ac:dyDescent="0.2">
      <c r="G284" s="24">
        <f t="shared" si="9"/>
        <v>624</v>
      </c>
      <c r="H284" s="24">
        <f t="shared" si="8"/>
        <v>6.4</v>
      </c>
    </row>
    <row r="285" spans="7:8" x14ac:dyDescent="0.2">
      <c r="G285" s="24">
        <f t="shared" si="9"/>
        <v>626</v>
      </c>
      <c r="H285" s="24">
        <f t="shared" si="8"/>
        <v>6.4040920716112533</v>
      </c>
    </row>
    <row r="286" spans="7:8" x14ac:dyDescent="0.2">
      <c r="G286" s="24">
        <f t="shared" si="9"/>
        <v>628</v>
      </c>
      <c r="H286" s="24">
        <f t="shared" si="8"/>
        <v>6.408163265306122</v>
      </c>
    </row>
    <row r="287" spans="7:8" x14ac:dyDescent="0.2">
      <c r="G287" s="24">
        <f t="shared" si="9"/>
        <v>630</v>
      </c>
      <c r="H287" s="24">
        <f t="shared" si="8"/>
        <v>6.4122137404580153</v>
      </c>
    </row>
    <row r="288" spans="7:8" x14ac:dyDescent="0.2">
      <c r="G288" s="24">
        <f t="shared" si="9"/>
        <v>632</v>
      </c>
      <c r="H288" s="24">
        <f t="shared" si="8"/>
        <v>6.4162436548223347</v>
      </c>
    </row>
    <row r="289" spans="7:8" x14ac:dyDescent="0.2">
      <c r="G289" s="24">
        <f t="shared" si="9"/>
        <v>634</v>
      </c>
      <c r="H289" s="24">
        <f t="shared" si="8"/>
        <v>6.4202531645569616</v>
      </c>
    </row>
    <row r="290" spans="7:8" x14ac:dyDescent="0.2">
      <c r="G290" s="24">
        <f t="shared" si="9"/>
        <v>636</v>
      </c>
      <c r="H290" s="24">
        <f t="shared" si="8"/>
        <v>6.4242424242424239</v>
      </c>
    </row>
    <row r="291" spans="7:8" x14ac:dyDescent="0.2">
      <c r="G291" s="24">
        <f t="shared" si="9"/>
        <v>638</v>
      </c>
      <c r="H291" s="24">
        <f t="shared" si="8"/>
        <v>6.4282115869017629</v>
      </c>
    </row>
    <row r="292" spans="7:8" x14ac:dyDescent="0.2">
      <c r="G292" s="24">
        <f t="shared" si="9"/>
        <v>640</v>
      </c>
      <c r="H292" s="24">
        <f t="shared" si="8"/>
        <v>6.4321608040201008</v>
      </c>
    </row>
    <row r="293" spans="7:8" x14ac:dyDescent="0.2">
      <c r="G293" s="24">
        <f t="shared" si="9"/>
        <v>642</v>
      </c>
      <c r="H293" s="24">
        <f t="shared" si="8"/>
        <v>6.4360902255639099</v>
      </c>
    </row>
    <row r="294" spans="7:8" x14ac:dyDescent="0.2">
      <c r="G294" s="24">
        <f t="shared" si="9"/>
        <v>644</v>
      </c>
      <c r="H294" s="24">
        <f t="shared" si="8"/>
        <v>6.44</v>
      </c>
    </row>
    <row r="295" spans="7:8" x14ac:dyDescent="0.2">
      <c r="G295" s="24">
        <f t="shared" si="9"/>
        <v>646</v>
      </c>
      <c r="H295" s="24">
        <f t="shared" si="8"/>
        <v>6.4438902743142146</v>
      </c>
    </row>
    <row r="296" spans="7:8" x14ac:dyDescent="0.2">
      <c r="G296" s="24">
        <f t="shared" si="9"/>
        <v>648</v>
      </c>
      <c r="H296" s="24">
        <f t="shared" si="8"/>
        <v>6.4477611940298507</v>
      </c>
    </row>
    <row r="297" spans="7:8" x14ac:dyDescent="0.2">
      <c r="G297" s="24">
        <f t="shared" si="9"/>
        <v>650</v>
      </c>
      <c r="H297" s="24">
        <f t="shared" si="8"/>
        <v>6.4516129032258061</v>
      </c>
    </row>
    <row r="298" spans="7:8" x14ac:dyDescent="0.2">
      <c r="G298" s="24">
        <f t="shared" si="9"/>
        <v>652</v>
      </c>
      <c r="H298" s="24">
        <f t="shared" si="8"/>
        <v>6.4554455445544559</v>
      </c>
    </row>
    <row r="299" spans="7:8" x14ac:dyDescent="0.2">
      <c r="G299" s="24">
        <f t="shared" si="9"/>
        <v>654</v>
      </c>
      <c r="H299" s="24">
        <f t="shared" si="8"/>
        <v>6.4592592592592597</v>
      </c>
    </row>
    <row r="300" spans="7:8" x14ac:dyDescent="0.2">
      <c r="G300" s="24">
        <f t="shared" si="9"/>
        <v>656</v>
      </c>
      <c r="H300" s="24">
        <f t="shared" si="8"/>
        <v>6.4630541871921183</v>
      </c>
    </row>
    <row r="301" spans="7:8" x14ac:dyDescent="0.2">
      <c r="G301" s="24">
        <f t="shared" si="9"/>
        <v>658</v>
      </c>
      <c r="H301" s="24">
        <f t="shared" si="8"/>
        <v>6.4668304668304666</v>
      </c>
    </row>
    <row r="302" spans="7:8" x14ac:dyDescent="0.2">
      <c r="G302" s="24">
        <f t="shared" si="9"/>
        <v>660</v>
      </c>
      <c r="H302" s="24">
        <f t="shared" si="8"/>
        <v>6.4705882352941178</v>
      </c>
    </row>
    <row r="303" spans="7:8" x14ac:dyDescent="0.2">
      <c r="G303" s="24">
        <f t="shared" si="9"/>
        <v>662</v>
      </c>
      <c r="H303" s="24">
        <f t="shared" si="8"/>
        <v>6.4743276283618583</v>
      </c>
    </row>
    <row r="304" spans="7:8" x14ac:dyDescent="0.2">
      <c r="G304" s="24">
        <f t="shared" si="9"/>
        <v>664</v>
      </c>
      <c r="H304" s="24">
        <f t="shared" si="8"/>
        <v>6.4780487804878053</v>
      </c>
    </row>
    <row r="305" spans="7:8" x14ac:dyDescent="0.2">
      <c r="G305" s="24">
        <f t="shared" si="9"/>
        <v>666</v>
      </c>
      <c r="H305" s="24">
        <f t="shared" si="8"/>
        <v>6.4817518248175183</v>
      </c>
    </row>
    <row r="306" spans="7:8" x14ac:dyDescent="0.2">
      <c r="G306" s="24">
        <f t="shared" si="9"/>
        <v>668</v>
      </c>
      <c r="H306" s="24">
        <f t="shared" si="8"/>
        <v>6.4854368932038833</v>
      </c>
    </row>
    <row r="307" spans="7:8" x14ac:dyDescent="0.2">
      <c r="G307" s="24">
        <f t="shared" si="9"/>
        <v>670</v>
      </c>
      <c r="H307" s="24">
        <f t="shared" si="8"/>
        <v>6.4891041162227605</v>
      </c>
    </row>
    <row r="308" spans="7:8" x14ac:dyDescent="0.2">
      <c r="G308" s="24">
        <f t="shared" si="9"/>
        <v>672</v>
      </c>
      <c r="H308" s="24">
        <f t="shared" si="8"/>
        <v>6.4927536231884062</v>
      </c>
    </row>
    <row r="309" spans="7:8" x14ac:dyDescent="0.2">
      <c r="G309" s="24">
        <f t="shared" si="9"/>
        <v>674</v>
      </c>
      <c r="H309" s="24">
        <f t="shared" si="8"/>
        <v>6.4963855421686745</v>
      </c>
    </row>
    <row r="310" spans="7:8" x14ac:dyDescent="0.2">
      <c r="G310" s="24">
        <f t="shared" si="9"/>
        <v>676</v>
      </c>
      <c r="H310" s="24">
        <f t="shared" si="8"/>
        <v>6.5</v>
      </c>
    </row>
    <row r="311" spans="7:8" x14ac:dyDescent="0.2">
      <c r="G311" s="24">
        <f t="shared" si="9"/>
        <v>678</v>
      </c>
      <c r="H311" s="24">
        <f t="shared" si="8"/>
        <v>6.5035971223021587</v>
      </c>
    </row>
    <row r="312" spans="7:8" x14ac:dyDescent="0.2">
      <c r="G312" s="24">
        <f t="shared" si="9"/>
        <v>680</v>
      </c>
      <c r="H312" s="24">
        <f t="shared" si="8"/>
        <v>6.5071770334928232</v>
      </c>
    </row>
    <row r="313" spans="7:8" x14ac:dyDescent="0.2">
      <c r="G313" s="24">
        <f t="shared" si="9"/>
        <v>682</v>
      </c>
      <c r="H313" s="24">
        <f t="shared" si="8"/>
        <v>6.5107398568019095</v>
      </c>
    </row>
    <row r="314" spans="7:8" x14ac:dyDescent="0.2">
      <c r="G314" s="24">
        <f t="shared" si="9"/>
        <v>684</v>
      </c>
      <c r="H314" s="24">
        <f t="shared" si="8"/>
        <v>6.5142857142857142</v>
      </c>
    </row>
    <row r="315" spans="7:8" x14ac:dyDescent="0.2">
      <c r="G315" s="24">
        <f t="shared" si="9"/>
        <v>686</v>
      </c>
      <c r="H315" s="24">
        <f t="shared" si="8"/>
        <v>6.5178147268408555</v>
      </c>
    </row>
    <row r="316" spans="7:8" x14ac:dyDescent="0.2">
      <c r="G316" s="24">
        <f t="shared" si="9"/>
        <v>688</v>
      </c>
      <c r="H316" s="24">
        <f t="shared" si="8"/>
        <v>6.5213270142180093</v>
      </c>
    </row>
    <row r="317" spans="7:8" x14ac:dyDescent="0.2">
      <c r="G317" s="24">
        <f t="shared" si="9"/>
        <v>690</v>
      </c>
      <c r="H317" s="24">
        <f t="shared" si="8"/>
        <v>6.5248226950354606</v>
      </c>
    </row>
    <row r="318" spans="7:8" x14ac:dyDescent="0.2">
      <c r="G318" s="24">
        <f t="shared" si="9"/>
        <v>692</v>
      </c>
      <c r="H318" s="24">
        <f t="shared" si="8"/>
        <v>6.5283018867924527</v>
      </c>
    </row>
    <row r="319" spans="7:8" x14ac:dyDescent="0.2">
      <c r="G319" s="24">
        <f t="shared" si="9"/>
        <v>694</v>
      </c>
      <c r="H319" s="24">
        <f t="shared" si="8"/>
        <v>6.5317647058823534</v>
      </c>
    </row>
    <row r="320" spans="7:8" x14ac:dyDescent="0.2">
      <c r="G320" s="24">
        <f t="shared" si="9"/>
        <v>696</v>
      </c>
      <c r="H320" s="24">
        <f t="shared" si="8"/>
        <v>6.535211267605634</v>
      </c>
    </row>
    <row r="321" spans="7:8" x14ac:dyDescent="0.2">
      <c r="G321" s="24">
        <f t="shared" si="9"/>
        <v>698</v>
      </c>
      <c r="H321" s="24">
        <f t="shared" si="8"/>
        <v>6.5386416861826699</v>
      </c>
    </row>
    <row r="322" spans="7:8" x14ac:dyDescent="0.2">
      <c r="G322" s="24">
        <f t="shared" si="9"/>
        <v>700</v>
      </c>
      <c r="H322" s="24">
        <f t="shared" si="8"/>
        <v>6.5420560747663554</v>
      </c>
    </row>
    <row r="323" spans="7:8" x14ac:dyDescent="0.2">
      <c r="G323" s="24">
        <f t="shared" si="9"/>
        <v>702</v>
      </c>
      <c r="H323" s="24">
        <f t="shared" si="8"/>
        <v>6.5454545454545459</v>
      </c>
    </row>
    <row r="324" spans="7:8" x14ac:dyDescent="0.2">
      <c r="G324" s="24">
        <f t="shared" si="9"/>
        <v>704</v>
      </c>
      <c r="H324" s="24">
        <f t="shared" si="8"/>
        <v>6.5488372093023255</v>
      </c>
    </row>
    <row r="325" spans="7:8" x14ac:dyDescent="0.2">
      <c r="G325" s="24">
        <f t="shared" si="9"/>
        <v>706</v>
      </c>
      <c r="H325" s="24">
        <f t="shared" ref="H325:H388" si="10">G325*8/(($B$15*(1-$B$16^(ROUNDUP(G325/$B$14,0)))/(1-$B$16))+((ROUNDUP(G325/$B$17,0))*$B$17))</f>
        <v>6.552204176334107</v>
      </c>
    </row>
    <row r="326" spans="7:8" x14ac:dyDescent="0.2">
      <c r="G326" s="24">
        <f t="shared" ref="G326:G389" si="11">G325+2</f>
        <v>708</v>
      </c>
      <c r="H326" s="24">
        <f t="shared" si="10"/>
        <v>6.5555555555555554</v>
      </c>
    </row>
    <row r="327" spans="7:8" x14ac:dyDescent="0.2">
      <c r="G327" s="24">
        <f t="shared" si="11"/>
        <v>710</v>
      </c>
      <c r="H327" s="24">
        <f t="shared" si="10"/>
        <v>6.5588914549653579</v>
      </c>
    </row>
    <row r="328" spans="7:8" x14ac:dyDescent="0.2">
      <c r="G328" s="24">
        <f t="shared" si="11"/>
        <v>712</v>
      </c>
      <c r="H328" s="24">
        <f t="shared" si="10"/>
        <v>6.5622119815668203</v>
      </c>
    </row>
    <row r="329" spans="7:8" x14ac:dyDescent="0.2">
      <c r="G329" s="24">
        <f t="shared" si="11"/>
        <v>714</v>
      </c>
      <c r="H329" s="24">
        <f t="shared" si="10"/>
        <v>6.5655172413793101</v>
      </c>
    </row>
    <row r="330" spans="7:8" x14ac:dyDescent="0.2">
      <c r="G330" s="24">
        <f t="shared" si="11"/>
        <v>716</v>
      </c>
      <c r="H330" s="24">
        <f t="shared" si="10"/>
        <v>6.568807339449541</v>
      </c>
    </row>
    <row r="331" spans="7:8" x14ac:dyDescent="0.2">
      <c r="G331" s="24">
        <f t="shared" si="11"/>
        <v>718</v>
      </c>
      <c r="H331" s="24">
        <f t="shared" si="10"/>
        <v>6.5720823798627004</v>
      </c>
    </row>
    <row r="332" spans="7:8" x14ac:dyDescent="0.2">
      <c r="G332" s="24">
        <f t="shared" si="11"/>
        <v>720</v>
      </c>
      <c r="H332" s="24">
        <f t="shared" si="10"/>
        <v>6.5753424657534243</v>
      </c>
    </row>
    <row r="333" spans="7:8" x14ac:dyDescent="0.2">
      <c r="G333" s="24">
        <f t="shared" si="11"/>
        <v>722</v>
      </c>
      <c r="H333" s="24">
        <f t="shared" si="10"/>
        <v>6.5785876993166283</v>
      </c>
    </row>
    <row r="334" spans="7:8" x14ac:dyDescent="0.2">
      <c r="G334" s="24">
        <f t="shared" si="11"/>
        <v>724</v>
      </c>
      <c r="H334" s="24">
        <f t="shared" si="10"/>
        <v>6.581818181818182</v>
      </c>
    </row>
    <row r="335" spans="7:8" x14ac:dyDescent="0.2">
      <c r="G335" s="24">
        <f t="shared" si="11"/>
        <v>726</v>
      </c>
      <c r="H335" s="24">
        <f t="shared" si="10"/>
        <v>6.5850340136054424</v>
      </c>
    </row>
    <row r="336" spans="7:8" x14ac:dyDescent="0.2">
      <c r="G336" s="24">
        <f t="shared" si="11"/>
        <v>728</v>
      </c>
      <c r="H336" s="24">
        <f t="shared" si="10"/>
        <v>6.5882352941176467</v>
      </c>
    </row>
    <row r="337" spans="7:8" x14ac:dyDescent="0.2">
      <c r="G337" s="24">
        <f t="shared" si="11"/>
        <v>730</v>
      </c>
      <c r="H337" s="24">
        <f t="shared" si="10"/>
        <v>6.5914221218961622</v>
      </c>
    </row>
    <row r="338" spans="7:8" x14ac:dyDescent="0.2">
      <c r="G338" s="24">
        <f t="shared" si="11"/>
        <v>732</v>
      </c>
      <c r="H338" s="24">
        <f t="shared" si="10"/>
        <v>6.5945945945945947</v>
      </c>
    </row>
    <row r="339" spans="7:8" x14ac:dyDescent="0.2">
      <c r="G339" s="24">
        <f t="shared" si="11"/>
        <v>734</v>
      </c>
      <c r="H339" s="24">
        <f t="shared" si="10"/>
        <v>6.5977528089887638</v>
      </c>
    </row>
    <row r="340" spans="7:8" x14ac:dyDescent="0.2">
      <c r="G340" s="24">
        <f t="shared" si="11"/>
        <v>736</v>
      </c>
      <c r="H340" s="24">
        <f t="shared" si="10"/>
        <v>6.6008968609865475</v>
      </c>
    </row>
    <row r="341" spans="7:8" x14ac:dyDescent="0.2">
      <c r="G341" s="24">
        <f t="shared" si="11"/>
        <v>738</v>
      </c>
      <c r="H341" s="24">
        <f t="shared" si="10"/>
        <v>6.6040268456375841</v>
      </c>
    </row>
    <row r="342" spans="7:8" x14ac:dyDescent="0.2">
      <c r="G342" s="24">
        <f t="shared" si="11"/>
        <v>740</v>
      </c>
      <c r="H342" s="24">
        <f t="shared" si="10"/>
        <v>6.6071428571428568</v>
      </c>
    </row>
    <row r="343" spans="7:8" x14ac:dyDescent="0.2">
      <c r="G343" s="24">
        <f t="shared" si="11"/>
        <v>742</v>
      </c>
      <c r="H343" s="24">
        <f t="shared" si="10"/>
        <v>6.6102449888641424</v>
      </c>
    </row>
    <row r="344" spans="7:8" x14ac:dyDescent="0.2">
      <c r="G344" s="24">
        <f t="shared" si="11"/>
        <v>744</v>
      </c>
      <c r="H344" s="24">
        <f t="shared" si="10"/>
        <v>6.6133333333333333</v>
      </c>
    </row>
    <row r="345" spans="7:8" x14ac:dyDescent="0.2">
      <c r="G345" s="24">
        <f t="shared" si="11"/>
        <v>746</v>
      </c>
      <c r="H345" s="24">
        <f t="shared" si="10"/>
        <v>6.6164079822616406</v>
      </c>
    </row>
    <row r="346" spans="7:8" x14ac:dyDescent="0.2">
      <c r="G346" s="24">
        <f t="shared" si="11"/>
        <v>748</v>
      </c>
      <c r="H346" s="24">
        <f t="shared" si="10"/>
        <v>6.6194690265486722</v>
      </c>
    </row>
    <row r="347" spans="7:8" x14ac:dyDescent="0.2">
      <c r="G347" s="24">
        <f t="shared" si="11"/>
        <v>750</v>
      </c>
      <c r="H347" s="24">
        <f t="shared" si="10"/>
        <v>6.6225165562913908</v>
      </c>
    </row>
    <row r="348" spans="7:8" x14ac:dyDescent="0.2">
      <c r="G348" s="24">
        <f t="shared" si="11"/>
        <v>752</v>
      </c>
      <c r="H348" s="24">
        <f t="shared" si="10"/>
        <v>6.6255506607929515</v>
      </c>
    </row>
    <row r="349" spans="7:8" x14ac:dyDescent="0.2">
      <c r="G349" s="24">
        <f t="shared" si="11"/>
        <v>754</v>
      </c>
      <c r="H349" s="24">
        <f t="shared" si="10"/>
        <v>6.628571428571429</v>
      </c>
    </row>
    <row r="350" spans="7:8" x14ac:dyDescent="0.2">
      <c r="G350" s="24">
        <f t="shared" si="11"/>
        <v>756</v>
      </c>
      <c r="H350" s="24">
        <f t="shared" si="10"/>
        <v>6.6315789473684212</v>
      </c>
    </row>
    <row r="351" spans="7:8" x14ac:dyDescent="0.2">
      <c r="G351" s="24">
        <f t="shared" si="11"/>
        <v>758</v>
      </c>
      <c r="H351" s="24">
        <f t="shared" si="10"/>
        <v>6.6345733041575494</v>
      </c>
    </row>
    <row r="352" spans="7:8" x14ac:dyDescent="0.2">
      <c r="G352" s="24">
        <f t="shared" si="11"/>
        <v>760</v>
      </c>
      <c r="H352" s="24">
        <f t="shared" si="10"/>
        <v>6.6375545851528388</v>
      </c>
    </row>
    <row r="353" spans="7:8" x14ac:dyDescent="0.2">
      <c r="G353" s="24">
        <f t="shared" si="11"/>
        <v>762</v>
      </c>
      <c r="H353" s="24">
        <f t="shared" si="10"/>
        <v>6.6405228758169939</v>
      </c>
    </row>
    <row r="354" spans="7:8" x14ac:dyDescent="0.2">
      <c r="G354" s="24">
        <f t="shared" si="11"/>
        <v>764</v>
      </c>
      <c r="H354" s="24">
        <f t="shared" si="10"/>
        <v>6.6434782608695651</v>
      </c>
    </row>
    <row r="355" spans="7:8" x14ac:dyDescent="0.2">
      <c r="G355" s="24">
        <f t="shared" si="11"/>
        <v>766</v>
      </c>
      <c r="H355" s="24">
        <f t="shared" si="10"/>
        <v>6.6464208242950109</v>
      </c>
    </row>
    <row r="356" spans="7:8" x14ac:dyDescent="0.2">
      <c r="G356" s="24">
        <f t="shared" si="11"/>
        <v>768</v>
      </c>
      <c r="H356" s="24">
        <f t="shared" si="10"/>
        <v>6.6493506493506498</v>
      </c>
    </row>
    <row r="357" spans="7:8" x14ac:dyDescent="0.2">
      <c r="G357" s="24">
        <f t="shared" si="11"/>
        <v>770</v>
      </c>
      <c r="H357" s="24">
        <f t="shared" si="10"/>
        <v>6.6066066066066069</v>
      </c>
    </row>
    <row r="358" spans="7:8" x14ac:dyDescent="0.2">
      <c r="G358" s="24">
        <f t="shared" si="11"/>
        <v>772</v>
      </c>
      <c r="H358" s="24">
        <f t="shared" si="10"/>
        <v>6.6095890410958908</v>
      </c>
    </row>
    <row r="359" spans="7:8" x14ac:dyDescent="0.2">
      <c r="G359" s="24">
        <f t="shared" si="11"/>
        <v>774</v>
      </c>
      <c r="H359" s="24">
        <f t="shared" si="10"/>
        <v>6.6125587355830842</v>
      </c>
    </row>
    <row r="360" spans="7:8" x14ac:dyDescent="0.2">
      <c r="G360" s="24">
        <f t="shared" si="11"/>
        <v>776</v>
      </c>
      <c r="H360" s="24">
        <f t="shared" si="10"/>
        <v>6.6155157715260016</v>
      </c>
    </row>
    <row r="361" spans="7:8" x14ac:dyDescent="0.2">
      <c r="G361" s="24">
        <f t="shared" si="11"/>
        <v>778</v>
      </c>
      <c r="H361" s="24">
        <f t="shared" si="10"/>
        <v>6.6184602296894939</v>
      </c>
    </row>
    <row r="362" spans="7:8" x14ac:dyDescent="0.2">
      <c r="G362" s="24">
        <f t="shared" si="11"/>
        <v>780</v>
      </c>
      <c r="H362" s="24">
        <f t="shared" si="10"/>
        <v>6.6213921901528012</v>
      </c>
    </row>
    <row r="363" spans="7:8" x14ac:dyDescent="0.2">
      <c r="G363" s="24">
        <f t="shared" si="11"/>
        <v>782</v>
      </c>
      <c r="H363" s="24">
        <f t="shared" si="10"/>
        <v>6.6243117323168148</v>
      </c>
    </row>
    <row r="364" spans="7:8" x14ac:dyDescent="0.2">
      <c r="G364" s="24">
        <f t="shared" si="11"/>
        <v>784</v>
      </c>
      <c r="H364" s="24">
        <f t="shared" si="10"/>
        <v>6.6272189349112427</v>
      </c>
    </row>
    <row r="365" spans="7:8" x14ac:dyDescent="0.2">
      <c r="G365" s="24">
        <f t="shared" si="11"/>
        <v>786</v>
      </c>
      <c r="H365" s="24">
        <f t="shared" si="10"/>
        <v>6.6301138760016869</v>
      </c>
    </row>
    <row r="366" spans="7:8" x14ac:dyDescent="0.2">
      <c r="G366" s="24">
        <f t="shared" si="11"/>
        <v>788</v>
      </c>
      <c r="H366" s="24">
        <f t="shared" si="10"/>
        <v>6.6329966329966332</v>
      </c>
    </row>
    <row r="367" spans="7:8" x14ac:dyDescent="0.2">
      <c r="G367" s="24">
        <f t="shared" si="11"/>
        <v>790</v>
      </c>
      <c r="H367" s="24">
        <f t="shared" si="10"/>
        <v>6.6358672826543472</v>
      </c>
    </row>
    <row r="368" spans="7:8" x14ac:dyDescent="0.2">
      <c r="G368" s="24">
        <f t="shared" si="11"/>
        <v>792</v>
      </c>
      <c r="H368" s="24">
        <f t="shared" si="10"/>
        <v>6.63872590108969</v>
      </c>
    </row>
    <row r="369" spans="7:8" x14ac:dyDescent="0.2">
      <c r="G369" s="24">
        <f t="shared" si="11"/>
        <v>794</v>
      </c>
      <c r="H369" s="24">
        <f t="shared" si="10"/>
        <v>6.6415725637808452</v>
      </c>
    </row>
    <row r="370" spans="7:8" x14ac:dyDescent="0.2">
      <c r="G370" s="24">
        <f t="shared" si="11"/>
        <v>796</v>
      </c>
      <c r="H370" s="24">
        <f t="shared" si="10"/>
        <v>6.64440734557596</v>
      </c>
    </row>
    <row r="371" spans="7:8" x14ac:dyDescent="0.2">
      <c r="G371" s="24">
        <f t="shared" si="11"/>
        <v>798</v>
      </c>
      <c r="H371" s="24">
        <f t="shared" si="10"/>
        <v>6.647230320699709</v>
      </c>
    </row>
    <row r="372" spans="7:8" x14ac:dyDescent="0.2">
      <c r="G372" s="24">
        <f t="shared" si="11"/>
        <v>800</v>
      </c>
      <c r="H372" s="24">
        <f t="shared" si="10"/>
        <v>6.6500415627597675</v>
      </c>
    </row>
    <row r="373" spans="7:8" x14ac:dyDescent="0.2">
      <c r="G373" s="24">
        <f t="shared" si="11"/>
        <v>802</v>
      </c>
      <c r="H373" s="24">
        <f t="shared" si="10"/>
        <v>6.6528411447532143</v>
      </c>
    </row>
    <row r="374" spans="7:8" x14ac:dyDescent="0.2">
      <c r="G374" s="24">
        <f t="shared" si="11"/>
        <v>804</v>
      </c>
      <c r="H374" s="24">
        <f t="shared" si="10"/>
        <v>6.6556291390728477</v>
      </c>
    </row>
    <row r="375" spans="7:8" x14ac:dyDescent="0.2">
      <c r="G375" s="24">
        <f t="shared" si="11"/>
        <v>806</v>
      </c>
      <c r="H375" s="24">
        <f t="shared" si="10"/>
        <v>6.6584056175134245</v>
      </c>
    </row>
    <row r="376" spans="7:8" x14ac:dyDescent="0.2">
      <c r="G376" s="24">
        <f t="shared" si="11"/>
        <v>808</v>
      </c>
      <c r="H376" s="24">
        <f t="shared" si="10"/>
        <v>6.6611706512778239</v>
      </c>
    </row>
    <row r="377" spans="7:8" x14ac:dyDescent="0.2">
      <c r="G377" s="24">
        <f t="shared" si="11"/>
        <v>810</v>
      </c>
      <c r="H377" s="24">
        <f t="shared" si="10"/>
        <v>6.663924310983135</v>
      </c>
    </row>
    <row r="378" spans="7:8" x14ac:dyDescent="0.2">
      <c r="G378" s="24">
        <f t="shared" si="11"/>
        <v>812</v>
      </c>
      <c r="H378" s="24">
        <f t="shared" si="10"/>
        <v>6.666666666666667</v>
      </c>
    </row>
    <row r="379" spans="7:8" x14ac:dyDescent="0.2">
      <c r="G379" s="24">
        <f t="shared" si="11"/>
        <v>814</v>
      </c>
      <c r="H379" s="24">
        <f t="shared" si="10"/>
        <v>6.6693977877918886</v>
      </c>
    </row>
    <row r="380" spans="7:8" x14ac:dyDescent="0.2">
      <c r="G380" s="24">
        <f t="shared" si="11"/>
        <v>816</v>
      </c>
      <c r="H380" s="24">
        <f t="shared" si="10"/>
        <v>6.6721177432542929</v>
      </c>
    </row>
    <row r="381" spans="7:8" x14ac:dyDescent="0.2">
      <c r="G381" s="24">
        <f t="shared" si="11"/>
        <v>818</v>
      </c>
      <c r="H381" s="24">
        <f t="shared" si="10"/>
        <v>6.6748266013871893</v>
      </c>
    </row>
    <row r="382" spans="7:8" x14ac:dyDescent="0.2">
      <c r="G382" s="24">
        <f t="shared" si="11"/>
        <v>820</v>
      </c>
      <c r="H382" s="24">
        <f t="shared" si="10"/>
        <v>6.677524429967427</v>
      </c>
    </row>
    <row r="383" spans="7:8" x14ac:dyDescent="0.2">
      <c r="G383" s="24">
        <f t="shared" si="11"/>
        <v>822</v>
      </c>
      <c r="H383" s="24">
        <f t="shared" si="10"/>
        <v>6.6802112962210485</v>
      </c>
    </row>
    <row r="384" spans="7:8" x14ac:dyDescent="0.2">
      <c r="G384" s="24">
        <f t="shared" si="11"/>
        <v>824</v>
      </c>
      <c r="H384" s="24">
        <f t="shared" si="10"/>
        <v>6.6828872668288728</v>
      </c>
    </row>
    <row r="385" spans="7:8" x14ac:dyDescent="0.2">
      <c r="G385" s="24">
        <f t="shared" si="11"/>
        <v>826</v>
      </c>
      <c r="H385" s="24">
        <f t="shared" si="10"/>
        <v>6.6855524079320112</v>
      </c>
    </row>
    <row r="386" spans="7:8" x14ac:dyDescent="0.2">
      <c r="G386" s="24">
        <f t="shared" si="11"/>
        <v>828</v>
      </c>
      <c r="H386" s="24">
        <f t="shared" si="10"/>
        <v>6.6882067851373188</v>
      </c>
    </row>
    <row r="387" spans="7:8" x14ac:dyDescent="0.2">
      <c r="G387" s="24">
        <f t="shared" si="11"/>
        <v>830</v>
      </c>
      <c r="H387" s="24">
        <f t="shared" si="10"/>
        <v>6.6908504635227732</v>
      </c>
    </row>
    <row r="388" spans="7:8" x14ac:dyDescent="0.2">
      <c r="G388" s="24">
        <f t="shared" si="11"/>
        <v>832</v>
      </c>
      <c r="H388" s="24">
        <f t="shared" si="10"/>
        <v>6.6934835076427994</v>
      </c>
    </row>
    <row r="389" spans="7:8" x14ac:dyDescent="0.2">
      <c r="G389" s="24">
        <f t="shared" si="11"/>
        <v>834</v>
      </c>
      <c r="H389" s="24">
        <f t="shared" ref="H389:H452" si="12">G389*8/(($B$15*(1-$B$16^(ROUNDUP(G389/$B$14,0)))/(1-$B$16))+((ROUNDUP(G389/$B$17,0))*$B$17))</f>
        <v>6.6961059815335204</v>
      </c>
    </row>
    <row r="390" spans="7:8" x14ac:dyDescent="0.2">
      <c r="G390" s="24">
        <f t="shared" ref="G390:G453" si="13">G389+2</f>
        <v>836</v>
      </c>
      <c r="H390" s="24">
        <f t="shared" si="12"/>
        <v>6.6987179487179489</v>
      </c>
    </row>
    <row r="391" spans="7:8" x14ac:dyDescent="0.2">
      <c r="G391" s="24">
        <f t="shared" si="13"/>
        <v>838</v>
      </c>
      <c r="H391" s="24">
        <f t="shared" si="12"/>
        <v>6.7013194722111153</v>
      </c>
    </row>
    <row r="392" spans="7:8" x14ac:dyDescent="0.2">
      <c r="G392" s="24">
        <f t="shared" si="13"/>
        <v>840</v>
      </c>
      <c r="H392" s="24">
        <f t="shared" si="12"/>
        <v>6.7039106145251397</v>
      </c>
    </row>
    <row r="393" spans="7:8" x14ac:dyDescent="0.2">
      <c r="G393" s="24">
        <f t="shared" si="13"/>
        <v>842</v>
      </c>
      <c r="H393" s="24">
        <f t="shared" si="12"/>
        <v>6.7064914376742335</v>
      </c>
    </row>
    <row r="394" spans="7:8" x14ac:dyDescent="0.2">
      <c r="G394" s="24">
        <f t="shared" si="13"/>
        <v>844</v>
      </c>
      <c r="H394" s="24">
        <f t="shared" si="12"/>
        <v>6.7090620031796506</v>
      </c>
    </row>
    <row r="395" spans="7:8" x14ac:dyDescent="0.2">
      <c r="G395" s="24">
        <f t="shared" si="13"/>
        <v>846</v>
      </c>
      <c r="H395" s="24">
        <f t="shared" si="12"/>
        <v>6.711622372074574</v>
      </c>
    </row>
    <row r="396" spans="7:8" x14ac:dyDescent="0.2">
      <c r="G396" s="24">
        <f t="shared" si="13"/>
        <v>848</v>
      </c>
      <c r="H396" s="24">
        <f t="shared" si="12"/>
        <v>6.7141726049089474</v>
      </c>
    </row>
    <row r="397" spans="7:8" x14ac:dyDescent="0.2">
      <c r="G397" s="24">
        <f t="shared" si="13"/>
        <v>850</v>
      </c>
      <c r="H397" s="24">
        <f t="shared" si="12"/>
        <v>6.7167127617542475</v>
      </c>
    </row>
    <row r="398" spans="7:8" x14ac:dyDescent="0.2">
      <c r="G398" s="24">
        <f t="shared" si="13"/>
        <v>852</v>
      </c>
      <c r="H398" s="24">
        <f t="shared" si="12"/>
        <v>6.7192429022082019</v>
      </c>
    </row>
    <row r="399" spans="7:8" x14ac:dyDescent="0.2">
      <c r="G399" s="24">
        <f t="shared" si="13"/>
        <v>854</v>
      </c>
      <c r="H399" s="24">
        <f t="shared" si="12"/>
        <v>6.7217630853994494</v>
      </c>
    </row>
    <row r="400" spans="7:8" x14ac:dyDescent="0.2">
      <c r="G400" s="24">
        <f t="shared" si="13"/>
        <v>856</v>
      </c>
      <c r="H400" s="24">
        <f t="shared" si="12"/>
        <v>6.7242733699921446</v>
      </c>
    </row>
    <row r="401" spans="7:8" x14ac:dyDescent="0.2">
      <c r="G401" s="24">
        <f t="shared" si="13"/>
        <v>858</v>
      </c>
      <c r="H401" s="24">
        <f t="shared" si="12"/>
        <v>6.7267738141905138</v>
      </c>
    </row>
    <row r="402" spans="7:8" x14ac:dyDescent="0.2">
      <c r="G402" s="24">
        <f t="shared" si="13"/>
        <v>860</v>
      </c>
      <c r="H402" s="24">
        <f t="shared" si="12"/>
        <v>6.7292644757433493</v>
      </c>
    </row>
    <row r="403" spans="7:8" x14ac:dyDescent="0.2">
      <c r="G403" s="24">
        <f t="shared" si="13"/>
        <v>862</v>
      </c>
      <c r="H403" s="24">
        <f t="shared" si="12"/>
        <v>6.7317454119484568</v>
      </c>
    </row>
    <row r="404" spans="7:8" x14ac:dyDescent="0.2">
      <c r="G404" s="24">
        <f t="shared" si="13"/>
        <v>864</v>
      </c>
      <c r="H404" s="24">
        <f t="shared" si="12"/>
        <v>6.7342166796570533</v>
      </c>
    </row>
    <row r="405" spans="7:8" x14ac:dyDescent="0.2">
      <c r="G405" s="24">
        <f t="shared" si="13"/>
        <v>866</v>
      </c>
      <c r="H405" s="24">
        <f t="shared" si="12"/>
        <v>6.7366783352781017</v>
      </c>
    </row>
    <row r="406" spans="7:8" x14ac:dyDescent="0.2">
      <c r="G406" s="24">
        <f t="shared" si="13"/>
        <v>868</v>
      </c>
      <c r="H406" s="24">
        <f t="shared" si="12"/>
        <v>6.7391304347826084</v>
      </c>
    </row>
    <row r="407" spans="7:8" x14ac:dyDescent="0.2">
      <c r="G407" s="24">
        <f t="shared" si="13"/>
        <v>870</v>
      </c>
      <c r="H407" s="24">
        <f t="shared" si="12"/>
        <v>6.7415730337078648</v>
      </c>
    </row>
    <row r="408" spans="7:8" x14ac:dyDescent="0.2">
      <c r="G408" s="24">
        <f t="shared" si="13"/>
        <v>872</v>
      </c>
      <c r="H408" s="24">
        <f t="shared" si="12"/>
        <v>6.7440061871616388</v>
      </c>
    </row>
    <row r="409" spans="7:8" x14ac:dyDescent="0.2">
      <c r="G409" s="24">
        <f t="shared" si="13"/>
        <v>874</v>
      </c>
      <c r="H409" s="24">
        <f t="shared" si="12"/>
        <v>6.7464299498263216</v>
      </c>
    </row>
    <row r="410" spans="7:8" x14ac:dyDescent="0.2">
      <c r="G410" s="24">
        <f t="shared" si="13"/>
        <v>876</v>
      </c>
      <c r="H410" s="24">
        <f t="shared" si="12"/>
        <v>6.748844375963019</v>
      </c>
    </row>
    <row r="411" spans="7:8" x14ac:dyDescent="0.2">
      <c r="G411" s="24">
        <f t="shared" si="13"/>
        <v>878</v>
      </c>
      <c r="H411" s="24">
        <f t="shared" si="12"/>
        <v>6.7512495194156088</v>
      </c>
    </row>
    <row r="412" spans="7:8" x14ac:dyDescent="0.2">
      <c r="G412" s="24">
        <f t="shared" si="13"/>
        <v>880</v>
      </c>
      <c r="H412" s="24">
        <f t="shared" si="12"/>
        <v>6.7536454336147349</v>
      </c>
    </row>
    <row r="413" spans="7:8" x14ac:dyDescent="0.2">
      <c r="G413" s="24">
        <f t="shared" si="13"/>
        <v>882</v>
      </c>
      <c r="H413" s="24">
        <f t="shared" si="12"/>
        <v>6.7560321715817686</v>
      </c>
    </row>
    <row r="414" spans="7:8" x14ac:dyDescent="0.2">
      <c r="G414" s="24">
        <f t="shared" si="13"/>
        <v>884</v>
      </c>
      <c r="H414" s="24">
        <f t="shared" si="12"/>
        <v>6.758409785932721</v>
      </c>
    </row>
    <row r="415" spans="7:8" x14ac:dyDescent="0.2">
      <c r="G415" s="24">
        <f t="shared" si="13"/>
        <v>886</v>
      </c>
      <c r="H415" s="24">
        <f t="shared" si="12"/>
        <v>6.7607783288821057</v>
      </c>
    </row>
    <row r="416" spans="7:8" x14ac:dyDescent="0.2">
      <c r="G416" s="24">
        <f t="shared" si="13"/>
        <v>888</v>
      </c>
      <c r="H416" s="24">
        <f t="shared" si="12"/>
        <v>6.7631378522467624</v>
      </c>
    </row>
    <row r="417" spans="7:8" x14ac:dyDescent="0.2">
      <c r="G417" s="24">
        <f t="shared" si="13"/>
        <v>890</v>
      </c>
      <c r="H417" s="24">
        <f t="shared" si="12"/>
        <v>6.765488407449638</v>
      </c>
    </row>
    <row r="418" spans="7:8" x14ac:dyDescent="0.2">
      <c r="G418" s="24">
        <f t="shared" si="13"/>
        <v>892</v>
      </c>
      <c r="H418" s="24">
        <f t="shared" si="12"/>
        <v>6.7678300455235201</v>
      </c>
    </row>
    <row r="419" spans="7:8" x14ac:dyDescent="0.2">
      <c r="G419" s="24">
        <f t="shared" si="13"/>
        <v>894</v>
      </c>
      <c r="H419" s="24">
        <f t="shared" si="12"/>
        <v>6.7701628171147288</v>
      </c>
    </row>
    <row r="420" spans="7:8" x14ac:dyDescent="0.2">
      <c r="G420" s="24">
        <f t="shared" si="13"/>
        <v>896</v>
      </c>
      <c r="H420" s="24">
        <f t="shared" si="12"/>
        <v>6.7724867724867721</v>
      </c>
    </row>
    <row r="421" spans="7:8" x14ac:dyDescent="0.2">
      <c r="G421" s="24">
        <f t="shared" si="13"/>
        <v>898</v>
      </c>
      <c r="H421" s="24">
        <f t="shared" si="12"/>
        <v>6.774801961523953</v>
      </c>
    </row>
    <row r="422" spans="7:8" x14ac:dyDescent="0.2">
      <c r="G422" s="24">
        <f t="shared" si="13"/>
        <v>900</v>
      </c>
      <c r="H422" s="24">
        <f t="shared" si="12"/>
        <v>6.7771084337349388</v>
      </c>
    </row>
    <row r="423" spans="7:8" x14ac:dyDescent="0.2">
      <c r="G423" s="24">
        <f t="shared" si="13"/>
        <v>902</v>
      </c>
      <c r="H423" s="24">
        <f t="shared" si="12"/>
        <v>6.7794062382562936</v>
      </c>
    </row>
    <row r="424" spans="7:8" x14ac:dyDescent="0.2">
      <c r="G424" s="24">
        <f t="shared" si="13"/>
        <v>904</v>
      </c>
      <c r="H424" s="24">
        <f t="shared" si="12"/>
        <v>6.7816954238559637</v>
      </c>
    </row>
    <row r="425" spans="7:8" x14ac:dyDescent="0.2">
      <c r="G425" s="24">
        <f t="shared" si="13"/>
        <v>906</v>
      </c>
      <c r="H425" s="24">
        <f t="shared" si="12"/>
        <v>6.7839760389367276</v>
      </c>
    </row>
    <row r="426" spans="7:8" x14ac:dyDescent="0.2">
      <c r="G426" s="24">
        <f t="shared" si="13"/>
        <v>908</v>
      </c>
      <c r="H426" s="24">
        <f t="shared" si="12"/>
        <v>6.7862481315396108</v>
      </c>
    </row>
    <row r="427" spans="7:8" x14ac:dyDescent="0.2">
      <c r="G427" s="24">
        <f t="shared" si="13"/>
        <v>910</v>
      </c>
      <c r="H427" s="24">
        <f t="shared" si="12"/>
        <v>6.7885117493472578</v>
      </c>
    </row>
    <row r="428" spans="7:8" x14ac:dyDescent="0.2">
      <c r="G428" s="24">
        <f t="shared" si="13"/>
        <v>912</v>
      </c>
      <c r="H428" s="24">
        <f t="shared" si="12"/>
        <v>6.7907669396872663</v>
      </c>
    </row>
    <row r="429" spans="7:8" x14ac:dyDescent="0.2">
      <c r="G429" s="24">
        <f t="shared" si="13"/>
        <v>914</v>
      </c>
      <c r="H429" s="24">
        <f t="shared" si="12"/>
        <v>6.7930137495354881</v>
      </c>
    </row>
    <row r="430" spans="7:8" x14ac:dyDescent="0.2">
      <c r="G430" s="24">
        <f t="shared" si="13"/>
        <v>916</v>
      </c>
      <c r="H430" s="24">
        <f t="shared" si="12"/>
        <v>6.7952522255192873</v>
      </c>
    </row>
    <row r="431" spans="7:8" x14ac:dyDescent="0.2">
      <c r="G431" s="24">
        <f t="shared" si="13"/>
        <v>918</v>
      </c>
      <c r="H431" s="24">
        <f t="shared" si="12"/>
        <v>6.7974824139207692</v>
      </c>
    </row>
    <row r="432" spans="7:8" x14ac:dyDescent="0.2">
      <c r="G432" s="24">
        <f t="shared" si="13"/>
        <v>920</v>
      </c>
      <c r="H432" s="24">
        <f t="shared" si="12"/>
        <v>6.7997043606799696</v>
      </c>
    </row>
    <row r="433" spans="7:8" x14ac:dyDescent="0.2">
      <c r="G433" s="24">
        <f t="shared" si="13"/>
        <v>922</v>
      </c>
      <c r="H433" s="24">
        <f t="shared" si="12"/>
        <v>6.8019181113980078</v>
      </c>
    </row>
    <row r="434" spans="7:8" x14ac:dyDescent="0.2">
      <c r="G434" s="24">
        <f t="shared" si="13"/>
        <v>924</v>
      </c>
      <c r="H434" s="24">
        <f t="shared" si="12"/>
        <v>6.804123711340206</v>
      </c>
    </row>
    <row r="435" spans="7:8" x14ac:dyDescent="0.2">
      <c r="G435" s="24">
        <f t="shared" si="13"/>
        <v>926</v>
      </c>
      <c r="H435" s="24">
        <f t="shared" si="12"/>
        <v>6.8063212054391764</v>
      </c>
    </row>
    <row r="436" spans="7:8" x14ac:dyDescent="0.2">
      <c r="G436" s="24">
        <f t="shared" si="13"/>
        <v>928</v>
      </c>
      <c r="H436" s="24">
        <f t="shared" si="12"/>
        <v>6.8085106382978715</v>
      </c>
    </row>
    <row r="437" spans="7:8" x14ac:dyDescent="0.2">
      <c r="G437" s="24">
        <f t="shared" si="13"/>
        <v>930</v>
      </c>
      <c r="H437" s="24">
        <f t="shared" si="12"/>
        <v>6.8106920541926028</v>
      </c>
    </row>
    <row r="438" spans="7:8" x14ac:dyDescent="0.2">
      <c r="G438" s="24">
        <f t="shared" si="13"/>
        <v>932</v>
      </c>
      <c r="H438" s="24">
        <f t="shared" si="12"/>
        <v>6.8128654970760225</v>
      </c>
    </row>
    <row r="439" spans="7:8" x14ac:dyDescent="0.2">
      <c r="G439" s="24">
        <f t="shared" si="13"/>
        <v>934</v>
      </c>
      <c r="H439" s="24">
        <f t="shared" si="12"/>
        <v>6.8150310105800793</v>
      </c>
    </row>
    <row r="440" spans="7:8" x14ac:dyDescent="0.2">
      <c r="G440" s="24">
        <f t="shared" si="13"/>
        <v>936</v>
      </c>
      <c r="H440" s="24">
        <f t="shared" si="12"/>
        <v>6.8171886380189362</v>
      </c>
    </row>
    <row r="441" spans="7:8" x14ac:dyDescent="0.2">
      <c r="G441" s="24">
        <f t="shared" si="13"/>
        <v>938</v>
      </c>
      <c r="H441" s="24">
        <f t="shared" si="12"/>
        <v>6.8193384223918567</v>
      </c>
    </row>
    <row r="442" spans="7:8" x14ac:dyDescent="0.2">
      <c r="G442" s="24">
        <f t="shared" si="13"/>
        <v>940</v>
      </c>
      <c r="H442" s="24">
        <f t="shared" si="12"/>
        <v>6.8214804063860663</v>
      </c>
    </row>
    <row r="443" spans="7:8" x14ac:dyDescent="0.2">
      <c r="G443" s="24">
        <f t="shared" si="13"/>
        <v>942</v>
      </c>
      <c r="H443" s="24">
        <f t="shared" si="12"/>
        <v>6.8236146323795719</v>
      </c>
    </row>
    <row r="444" spans="7:8" x14ac:dyDescent="0.2">
      <c r="G444" s="24">
        <f t="shared" si="13"/>
        <v>944</v>
      </c>
      <c r="H444" s="24">
        <f t="shared" si="12"/>
        <v>6.8257411424439622</v>
      </c>
    </row>
    <row r="445" spans="7:8" x14ac:dyDescent="0.2">
      <c r="G445" s="24">
        <f t="shared" si="13"/>
        <v>946</v>
      </c>
      <c r="H445" s="24">
        <f t="shared" si="12"/>
        <v>6.827859978347167</v>
      </c>
    </row>
    <row r="446" spans="7:8" x14ac:dyDescent="0.2">
      <c r="G446" s="24">
        <f t="shared" si="13"/>
        <v>948</v>
      </c>
      <c r="H446" s="24">
        <f t="shared" si="12"/>
        <v>6.8299711815561954</v>
      </c>
    </row>
    <row r="447" spans="7:8" x14ac:dyDescent="0.2">
      <c r="G447" s="24">
        <f t="shared" si="13"/>
        <v>950</v>
      </c>
      <c r="H447" s="24">
        <f t="shared" si="12"/>
        <v>6.8320747932398413</v>
      </c>
    </row>
    <row r="448" spans="7:8" x14ac:dyDescent="0.2">
      <c r="G448" s="24">
        <f t="shared" si="13"/>
        <v>952</v>
      </c>
      <c r="H448" s="24">
        <f t="shared" si="12"/>
        <v>6.8341708542713562</v>
      </c>
    </row>
    <row r="449" spans="7:8" x14ac:dyDescent="0.2">
      <c r="G449" s="24">
        <f t="shared" si="13"/>
        <v>954</v>
      </c>
      <c r="H449" s="24">
        <f t="shared" si="12"/>
        <v>6.8362594052310994</v>
      </c>
    </row>
    <row r="450" spans="7:8" x14ac:dyDescent="0.2">
      <c r="G450" s="24">
        <f t="shared" si="13"/>
        <v>956</v>
      </c>
      <c r="H450" s="24">
        <f t="shared" si="12"/>
        <v>6.8383404864091553</v>
      </c>
    </row>
    <row r="451" spans="7:8" x14ac:dyDescent="0.2">
      <c r="G451" s="24">
        <f t="shared" si="13"/>
        <v>958</v>
      </c>
      <c r="H451" s="24">
        <f t="shared" si="12"/>
        <v>6.8404141378079251</v>
      </c>
    </row>
    <row r="452" spans="7:8" x14ac:dyDescent="0.2">
      <c r="G452" s="24">
        <f t="shared" si="13"/>
        <v>960</v>
      </c>
      <c r="H452" s="24">
        <f t="shared" si="12"/>
        <v>6.842480399144689</v>
      </c>
    </row>
    <row r="453" spans="7:8" x14ac:dyDescent="0.2">
      <c r="G453" s="24">
        <f t="shared" si="13"/>
        <v>962</v>
      </c>
      <c r="H453" s="24">
        <f t="shared" ref="H453:H484" si="14">G453*8/(($B$15*(1-$B$16^(ROUNDUP(G453/$B$14,0)))/(1-$B$16))+((ROUNDUP(G453/$B$17,0))*$B$17))</f>
        <v>6.8445393098541443</v>
      </c>
    </row>
    <row r="454" spans="7:8" x14ac:dyDescent="0.2">
      <c r="G454" s="24">
        <f t="shared" ref="G454:G484" si="15">G453+2</f>
        <v>964</v>
      </c>
      <c r="H454" s="24">
        <f t="shared" si="14"/>
        <v>6.8465909090909083</v>
      </c>
    </row>
    <row r="455" spans="7:8" x14ac:dyDescent="0.2">
      <c r="G455" s="24">
        <f t="shared" si="15"/>
        <v>966</v>
      </c>
      <c r="H455" s="24">
        <f t="shared" si="14"/>
        <v>6.8486352357320097</v>
      </c>
    </row>
    <row r="456" spans="7:8" x14ac:dyDescent="0.2">
      <c r="G456" s="24">
        <f t="shared" si="15"/>
        <v>968</v>
      </c>
      <c r="H456" s="24">
        <f t="shared" si="14"/>
        <v>6.8506723283793338</v>
      </c>
    </row>
    <row r="457" spans="7:8" x14ac:dyDescent="0.2">
      <c r="G457" s="24">
        <f t="shared" si="15"/>
        <v>970</v>
      </c>
      <c r="H457" s="24">
        <f t="shared" si="14"/>
        <v>6.8527022253620622</v>
      </c>
    </row>
    <row r="458" spans="7:8" x14ac:dyDescent="0.2">
      <c r="G458" s="24">
        <f t="shared" si="15"/>
        <v>972</v>
      </c>
      <c r="H458" s="24">
        <f t="shared" si="14"/>
        <v>6.8547249647390682</v>
      </c>
    </row>
    <row r="459" spans="7:8" x14ac:dyDescent="0.2">
      <c r="G459" s="24">
        <f t="shared" si="15"/>
        <v>974</v>
      </c>
      <c r="H459" s="24">
        <f t="shared" si="14"/>
        <v>6.8567405843013018</v>
      </c>
    </row>
    <row r="460" spans="7:8" x14ac:dyDescent="0.2">
      <c r="G460" s="24">
        <f t="shared" si="15"/>
        <v>976</v>
      </c>
      <c r="H460" s="24">
        <f t="shared" si="14"/>
        <v>6.8587491215741387</v>
      </c>
    </row>
    <row r="461" spans="7:8" x14ac:dyDescent="0.2">
      <c r="G461" s="24">
        <f t="shared" si="15"/>
        <v>978</v>
      </c>
      <c r="H461" s="24">
        <f t="shared" si="14"/>
        <v>6.8607506138197119</v>
      </c>
    </row>
    <row r="462" spans="7:8" x14ac:dyDescent="0.2">
      <c r="G462" s="24">
        <f t="shared" si="15"/>
        <v>980</v>
      </c>
      <c r="H462" s="24">
        <f t="shared" si="14"/>
        <v>6.8627450980392153</v>
      </c>
    </row>
    <row r="463" spans="7:8" x14ac:dyDescent="0.2">
      <c r="G463" s="24">
        <f t="shared" si="15"/>
        <v>982</v>
      </c>
      <c r="H463" s="24">
        <f t="shared" si="14"/>
        <v>6.8647326109751834</v>
      </c>
    </row>
    <row r="464" spans="7:8" x14ac:dyDescent="0.2">
      <c r="G464" s="24">
        <f t="shared" si="15"/>
        <v>984</v>
      </c>
      <c r="H464" s="24">
        <f t="shared" si="14"/>
        <v>6.8667131891137467</v>
      </c>
    </row>
    <row r="465" spans="7:8" x14ac:dyDescent="0.2">
      <c r="G465" s="24">
        <f t="shared" si="15"/>
        <v>986</v>
      </c>
      <c r="H465" s="24">
        <f t="shared" si="14"/>
        <v>6.8686868686868685</v>
      </c>
    </row>
    <row r="466" spans="7:8" x14ac:dyDescent="0.2">
      <c r="G466" s="24">
        <f t="shared" si="15"/>
        <v>988</v>
      </c>
      <c r="H466" s="24">
        <f t="shared" si="14"/>
        <v>6.8706536856745473</v>
      </c>
    </row>
    <row r="467" spans="7:8" x14ac:dyDescent="0.2">
      <c r="G467" s="24">
        <f t="shared" si="15"/>
        <v>990</v>
      </c>
      <c r="H467" s="24">
        <f t="shared" si="14"/>
        <v>6.8726136758070107</v>
      </c>
    </row>
    <row r="468" spans="7:8" x14ac:dyDescent="0.2">
      <c r="G468" s="24">
        <f t="shared" si="15"/>
        <v>992</v>
      </c>
      <c r="H468" s="24">
        <f t="shared" si="14"/>
        <v>6.8745668745668738</v>
      </c>
    </row>
    <row r="469" spans="7:8" x14ac:dyDescent="0.2">
      <c r="G469" s="24">
        <f t="shared" si="15"/>
        <v>994</v>
      </c>
      <c r="H469" s="24">
        <f t="shared" si="14"/>
        <v>6.8765133171912831</v>
      </c>
    </row>
    <row r="470" spans="7:8" x14ac:dyDescent="0.2">
      <c r="G470" s="24">
        <f t="shared" si="15"/>
        <v>996</v>
      </c>
      <c r="H470" s="24">
        <f t="shared" si="14"/>
        <v>6.8784530386740323</v>
      </c>
    </row>
    <row r="471" spans="7:8" x14ac:dyDescent="0.2">
      <c r="G471" s="24">
        <f t="shared" si="15"/>
        <v>998</v>
      </c>
      <c r="H471" s="24">
        <f t="shared" si="14"/>
        <v>6.8803860737676654</v>
      </c>
    </row>
    <row r="472" spans="7:8" x14ac:dyDescent="0.2">
      <c r="G472" s="24">
        <f t="shared" si="15"/>
        <v>1000</v>
      </c>
      <c r="H472" s="24">
        <f t="shared" si="14"/>
        <v>6.8823124569855469</v>
      </c>
    </row>
    <row r="473" spans="7:8" x14ac:dyDescent="0.2">
      <c r="G473" s="24">
        <f t="shared" si="15"/>
        <v>1002</v>
      </c>
      <c r="H473" s="24">
        <f t="shared" si="14"/>
        <v>6.8842322226039157</v>
      </c>
    </row>
    <row r="474" spans="7:8" x14ac:dyDescent="0.2">
      <c r="G474" s="24">
        <f t="shared" si="15"/>
        <v>1004</v>
      </c>
      <c r="H474" s="24">
        <f t="shared" si="14"/>
        <v>6.8861454046639228</v>
      </c>
    </row>
    <row r="475" spans="7:8" x14ac:dyDescent="0.2">
      <c r="G475" s="24">
        <f t="shared" si="15"/>
        <v>1006</v>
      </c>
      <c r="H475" s="24">
        <f t="shared" si="14"/>
        <v>6.8880520369736384</v>
      </c>
    </row>
    <row r="476" spans="7:8" x14ac:dyDescent="0.2">
      <c r="G476" s="24">
        <f t="shared" si="15"/>
        <v>1008</v>
      </c>
      <c r="H476" s="24">
        <f t="shared" si="14"/>
        <v>6.8899521531100474</v>
      </c>
    </row>
    <row r="477" spans="7:8" x14ac:dyDescent="0.2">
      <c r="G477" s="24">
        <f t="shared" si="15"/>
        <v>1010</v>
      </c>
      <c r="H477" s="24">
        <f t="shared" si="14"/>
        <v>6.8918457864210163</v>
      </c>
    </row>
    <row r="478" spans="7:8" x14ac:dyDescent="0.2">
      <c r="G478" s="24">
        <f t="shared" si="15"/>
        <v>1012</v>
      </c>
      <c r="H478" s="24">
        <f t="shared" si="14"/>
        <v>6.8937329700272478</v>
      </c>
    </row>
    <row r="479" spans="7:8" x14ac:dyDescent="0.2">
      <c r="G479" s="24">
        <f t="shared" si="15"/>
        <v>1014</v>
      </c>
      <c r="H479" s="24">
        <f t="shared" si="14"/>
        <v>6.8956137368242088</v>
      </c>
    </row>
    <row r="480" spans="7:8" x14ac:dyDescent="0.2">
      <c r="G480" s="24">
        <f t="shared" si="15"/>
        <v>1016</v>
      </c>
      <c r="H480" s="24">
        <f t="shared" si="14"/>
        <v>6.8974881194840458</v>
      </c>
    </row>
    <row r="481" spans="7:8" x14ac:dyDescent="0.2">
      <c r="G481" s="24">
        <f t="shared" si="15"/>
        <v>1018</v>
      </c>
      <c r="H481" s="24">
        <f t="shared" si="14"/>
        <v>6.8993561504574714</v>
      </c>
    </row>
    <row r="482" spans="7:8" x14ac:dyDescent="0.2">
      <c r="G482" s="24">
        <f t="shared" si="15"/>
        <v>1020</v>
      </c>
      <c r="H482" s="24">
        <f t="shared" si="14"/>
        <v>6.9012178619756419</v>
      </c>
    </row>
    <row r="483" spans="7:8" x14ac:dyDescent="0.2">
      <c r="G483" s="24">
        <f t="shared" si="15"/>
        <v>1022</v>
      </c>
      <c r="H483" s="24">
        <f t="shared" si="14"/>
        <v>6.9030732860520088</v>
      </c>
    </row>
    <row r="484" spans="7:8" x14ac:dyDescent="0.2">
      <c r="G484" s="24">
        <f t="shared" si="15"/>
        <v>1024</v>
      </c>
      <c r="H484" s="24">
        <f t="shared" si="14"/>
        <v>6.9049224544841534</v>
      </c>
    </row>
  </sheetData>
  <mergeCells count="2">
    <mergeCell ref="A2:B2"/>
    <mergeCell ref="A13:B13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4DBDCE946A00C45914821B96A6AF72C" ma:contentTypeVersion="4" ma:contentTypeDescription="新しいドキュメントを作成します。" ma:contentTypeScope="" ma:versionID="c341281d9521d6daf1267c161dcec18a">
  <xsd:schema xmlns:xsd="http://www.w3.org/2001/XMLSchema" xmlns:xs="http://www.w3.org/2001/XMLSchema" xmlns:p="http://schemas.microsoft.com/office/2006/metadata/properties" xmlns:ns2="02cc4846-696b-49ba-9710-894e1db94c59" xmlns:ns3="8aecbe8f-45d2-4924-a292-c47b1f105ea1" targetNamespace="http://schemas.microsoft.com/office/2006/metadata/properties" ma:root="true" ma:fieldsID="ff8054bac866b500d07080155530ed9c" ns2:_="" ns3:_="">
    <xsd:import namespace="02cc4846-696b-49ba-9710-894e1db94c59"/>
    <xsd:import namespace="8aecbe8f-45d2-4924-a292-c47b1f105e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cc4846-696b-49ba-9710-894e1db94c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ecbe8f-45d2-4924-a292-c47b1f105ea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DC3CEB-666B-4CCF-B2C2-793EB3F8D8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C3CD5BD-59D5-40B5-9BEA-F363208AA961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02cc4846-696b-49ba-9710-894e1db94c59"/>
    <ds:schemaRef ds:uri="8aecbe8f-45d2-4924-a292-c47b1f105ea1"/>
  </ds:schemaRefs>
</ds:datastoreItem>
</file>

<file path=customXml/itemProps3.xml><?xml version="1.0" encoding="utf-8"?>
<ds:datastoreItem xmlns:ds="http://schemas.openxmlformats.org/officeDocument/2006/customXml" ds:itemID="{8768D0B8-AD76-4FDA-9F7D-3E207CB7504F}">
  <ds:schemaRefs>
    <ds:schemaRef ds:uri="http://schemas.microsoft.com/office/2006/metadata/properties"/>
    <ds:schemaRef ds:uri="http://www.w3.org/2000/xmlns/"/>
  </ds:schemaRefs>
</ds:datastoreItem>
</file>

<file path=docMetadata/LabelInfo.xml><?xml version="1.0" encoding="utf-8"?>
<clbl:labelList xmlns:clbl="http://schemas.microsoft.com/office/2020/mipLabelMetadata">
  <clbl:label id="{72fe835d-5e95-4512-8ae0-a7b38af25fc8}" enabled="0" method="" siteId="{72fe835d-5e95-4512-8ae0-a7b38af25fc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マルチバンクなし</vt:lpstr>
      <vt:lpstr>マルチバンクあり</vt:lpstr>
      <vt:lpstr>マルチバンクあり帯域性能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inoue</dc:creator>
  <cp:keywords/>
  <dc:description/>
  <cp:lastModifiedBy>井上 一成@明石高専</cp:lastModifiedBy>
  <cp:revision/>
  <dcterms:created xsi:type="dcterms:W3CDTF">2021-12-24T04:38:17Z</dcterms:created>
  <dcterms:modified xsi:type="dcterms:W3CDTF">2022-12-05T01:33:52Z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0x01010074DBDCE946A00C45914821B96A6AF72C</vt:lpwstr>
  </property>
</Properties>
</file>