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coja\SynologyDrive\UMU\fjredondo\lexical-analysis-obo-foundry\results\detailed_files\Estudio ortogonal comparado\"/>
    </mc:Choice>
  </mc:AlternateContent>
  <xr:revisionPtr revIDLastSave="0" documentId="13_ncr:1_{0B235E37-E922-4E88-A460-A139335C800C}" xr6:coauthVersionLast="47" xr6:coauthVersionMax="47" xr10:uidLastSave="{00000000-0000-0000-0000-000000000000}"/>
  <bookViews>
    <workbookView xWindow="-108" yWindow="-108" windowWidth="30936" windowHeight="16776" xr2:uid="{0503BA5A-F0EB-4D2C-91FA-308EFCFD7079}"/>
  </bookViews>
  <sheets>
    <sheet name="Paper" sheetId="2" r:id="rId1"/>
    <sheet name="Definitions" sheetId="3" r:id="rId2"/>
  </sheets>
  <definedNames>
    <definedName name="_xlnm._FilterDatabase" localSheetId="0" hidden="1">Paper!$B$20:$F$32</definedName>
    <definedName name="_Ref125992255" localSheetId="1">Definitions!$A$3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2" l="1"/>
  <c r="F31" i="2"/>
  <c r="F30" i="2"/>
  <c r="F29" i="2"/>
  <c r="F28" i="2"/>
  <c r="F27" i="2"/>
  <c r="F26" i="2"/>
  <c r="F25" i="2"/>
  <c r="F24" i="2"/>
  <c r="F23" i="2"/>
  <c r="F22" i="2"/>
  <c r="F21" i="2"/>
  <c r="L17" i="2"/>
  <c r="K17" i="2"/>
  <c r="I17" i="2"/>
  <c r="E17" i="2"/>
  <c r="L16" i="2"/>
  <c r="K16" i="2"/>
  <c r="I16" i="2"/>
  <c r="E16" i="2"/>
  <c r="L15" i="2"/>
  <c r="K15" i="2"/>
  <c r="I15" i="2"/>
  <c r="E15" i="2"/>
  <c r="L14" i="2"/>
  <c r="K14" i="2"/>
  <c r="I14" i="2"/>
  <c r="E14" i="2"/>
  <c r="L13" i="2"/>
  <c r="K13" i="2"/>
  <c r="I13" i="2"/>
  <c r="E13" i="2"/>
  <c r="L12" i="2"/>
  <c r="K12" i="2"/>
  <c r="I12" i="2"/>
  <c r="E12" i="2"/>
  <c r="L11" i="2"/>
  <c r="K11" i="2"/>
  <c r="I11" i="2"/>
  <c r="E11" i="2"/>
  <c r="L10" i="2"/>
  <c r="K10" i="2"/>
  <c r="I10" i="2"/>
  <c r="E10" i="2"/>
  <c r="L9" i="2"/>
  <c r="K9" i="2"/>
  <c r="I9" i="2"/>
  <c r="E9" i="2"/>
  <c r="L8" i="2"/>
  <c r="K8" i="2"/>
  <c r="I8" i="2"/>
  <c r="E8" i="2"/>
  <c r="L7" i="2"/>
  <c r="K7" i="2"/>
  <c r="I7" i="2"/>
  <c r="E7" i="2"/>
  <c r="L6" i="2"/>
  <c r="K6" i="2"/>
  <c r="I6" i="2"/>
  <c r="E6" i="2"/>
</calcChain>
</file>

<file path=xl/sharedStrings.xml><?xml version="1.0" encoding="utf-8"?>
<sst xmlns="http://schemas.openxmlformats.org/spreadsheetml/2006/main" count="113" uniqueCount="75">
  <si>
    <t>NON ORTHOGONAL VIEW</t>
  </si>
  <si>
    <t>ORTHOGONAL VIEW</t>
  </si>
  <si>
    <t>[O_RATIO]-[RATIO]</t>
  </si>
  <si>
    <t>WithNoAnnotation</t>
  </si>
  <si>
    <t>Improvement 
in orthogonal view 
(negative and blue)</t>
  </si>
  <si>
    <t>Metric</t>
  </si>
  <si>
    <t>TRUE</t>
  </si>
  <si>
    <t>SUM</t>
  </si>
  <si>
    <t>RATIO</t>
  </si>
  <si>
    <t>AVG(RATIO)</t>
  </si>
  <si>
    <t>O_TRUE</t>
  </si>
  <si>
    <t>O_SUM</t>
  </si>
  <si>
    <t>O_RATIO</t>
  </si>
  <si>
    <t>AVG(O_RATIO)</t>
  </si>
  <si>
    <t>DIFF</t>
  </si>
  <si>
    <t>MINIGRAPH</t>
  </si>
  <si>
    <t>Classes with no name</t>
  </si>
  <si>
    <t>Classes with no synonym</t>
  </si>
  <si>
    <t>Classes with no description</t>
  </si>
  <si>
    <t>ObjectProperties with no name</t>
  </si>
  <si>
    <t>ObjectProperties with no synonym</t>
  </si>
  <si>
    <t>ObjectProperties with no description</t>
  </si>
  <si>
    <t>DataProperties with no name</t>
  </si>
  <si>
    <t>DataProperties with no synonym</t>
  </si>
  <si>
    <t>DataProperties with no description</t>
  </si>
  <si>
    <t>AnnotationProperties with no name</t>
  </si>
  <si>
    <t>AnnotationProperties with no synonym</t>
  </si>
  <si>
    <t>AnnotationProperties with no description</t>
  </si>
  <si>
    <t>TRUE/(FALSE + TRUE)</t>
  </si>
  <si>
    <t>Non-orthogonal</t>
  </si>
  <si>
    <t>Orthogonal</t>
  </si>
  <si>
    <t>Principle</t>
  </si>
  <si>
    <t>OWL2 Entity</t>
  </si>
  <si>
    <t>Annotation type</t>
  </si>
  <si>
    <t>Lack of reuse readability</t>
  </si>
  <si>
    <t>Class</t>
  </si>
  <si>
    <t>Object Property</t>
  </si>
  <si>
    <t>Datatype Property</t>
  </si>
  <si>
    <t>Annotation Property</t>
  </si>
  <si>
    <t>Name</t>
  </si>
  <si>
    <t>Synonym</t>
  </si>
  <si>
    <t>Description</t>
  </si>
  <si>
    <t>Table 3. Readability metrics</t>
  </si>
  <si>
    <t xml:space="preserve">·        LRR of names of classes (LRR -NC): Mean of the LRR for the names of each class. </t>
  </si>
  <si>
    <t xml:space="preserve">·        LRR of synonyms of classes (LRR -SC): Mean of the LRR for the synonyms of each class. </t>
  </si>
  <si>
    <t xml:space="preserve">·        LRR of descriptions of classes (LRR -DC): Mean of the LRR for the synonyms of each class. </t>
  </si>
  <si>
    <t>·        LRR of names of object properties (LRR -NO): Mean of the LRR for the names of each object property.</t>
  </si>
  <si>
    <t>·        LRR of synonyms of object properties (LRR -SO): Mean of the LRR for the synonyms of each object property.</t>
  </si>
  <si>
    <t>·        LRR of descriptions of object properties (LRR -DO): Mean of the LRR for the description of each object property.</t>
  </si>
  <si>
    <t>·        LRR of names of datatype properties (LRR -ND): Mean of the LRR for the names of each datatype property.</t>
  </si>
  <si>
    <t>·        LRR of synonyms of datatype properties (LRR -SD): Mean of the LRR for the synonyms of each datatype property.</t>
  </si>
  <si>
    <t>·        LRR of descriptions of datatype properties (LRR -DD): Mean of the LRR for the descriptions of each datatype property.</t>
  </si>
  <si>
    <t>·        LRR of names of annotation properties (LRR -NA): Mean of the LRR for the names of each annotation property.</t>
  </si>
  <si>
    <t>·        LRR of synonyms of annotation properties (LRR -SA): Mean of the LRR for the synonyms of each annotation property.</t>
  </si>
  <si>
    <t>·        LRR of descriptions of annotation properties (LRR -DA): Mean of the LRR for the descriptions of each annotation property.</t>
  </si>
  <si>
    <t>The metrics applied in this work measure the LRR for the associations 
between four entity types and three annotation types (Table 3), obtaining the following 12 basic metrics:</t>
  </si>
  <si>
    <t xml:space="preserve"> or (</t>
  </si>
  <si>
    <t>)</t>
  </si>
  <si>
    <t>Definitions!_Ref125992255</t>
  </si>
  <si>
    <t>* Metrics definition at:</t>
  </si>
  <si>
    <t>LRR-NC</t>
  </si>
  <si>
    <t>LRR-SC</t>
  </si>
  <si>
    <t>LRR-DC</t>
  </si>
  <si>
    <t>LRR-NO</t>
  </si>
  <si>
    <t>LRR-SO</t>
  </si>
  <si>
    <t>LRR-DO</t>
  </si>
  <si>
    <t>LRR-NA</t>
  </si>
  <si>
    <t>LRR-SA</t>
  </si>
  <si>
    <t>LRR-DA</t>
  </si>
  <si>
    <t>LRR-ND</t>
  </si>
  <si>
    <t>LRR-SD</t>
  </si>
  <si>
    <t>LRR-DD</t>
  </si>
  <si>
    <t>The lack of reuse readability (LRR) of a term in a corpus for a given annotation property, as the ratio between the number of non-readable reuses, and the number of reuses</t>
  </si>
  <si>
    <t>https://doi.org/10.5281/zenodo.6363060</t>
  </si>
  <si>
    <t>OBO Foundry data: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</si>
</sst>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6" borderId="0" xfId="0" applyFill="1"/>
    <xf numFmtId="0" fontId="0" fillId="7" borderId="0" xfId="0" applyFill="1"/>
    <xf numFmtId="0" fontId="0" fillId="0" borderId="0" xfId="0" quotePrefix="1"/>
    <xf numFmtId="0" fontId="2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2" xfId="0" applyBorder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Fill="1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7" fillId="0" borderId="0" xfId="0" quotePrefix="1" applyFont="1"/>
    <xf numFmtId="0" fontId="7" fillId="0" borderId="0" xfId="0" applyFont="1"/>
    <xf numFmtId="0" fontId="8" fillId="0" borderId="0" xfId="0" applyFont="1" applyAlignment="1">
      <alignment horizontal="right"/>
    </xf>
    <xf numFmtId="0" fontId="9" fillId="0" borderId="0" xfId="1" applyFont="1"/>
  </cellXfs>
  <cellStyles count="2">
    <cellStyle name="Hyperlink" xfId="1" builtinId="8"/>
    <cellStyle name="Normal" xfId="0" builtinId="0"/>
  </cellStyles>
  <dxfs count="13"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Paper!$C$20</c:f>
              <c:strCache>
                <c:ptCount val="1"/>
                <c:pt idx="0">
                  <c:v>Non-orthogonal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Paper!$B$21:$B$32</c:f>
              <c:strCache>
                <c:ptCount val="12"/>
                <c:pt idx="0">
                  <c:v>LRR-NC</c:v>
                </c:pt>
                <c:pt idx="1">
                  <c:v>LRR-ND</c:v>
                </c:pt>
                <c:pt idx="2">
                  <c:v>LRR-NO</c:v>
                </c:pt>
                <c:pt idx="3">
                  <c:v>LRR-DD</c:v>
                </c:pt>
                <c:pt idx="4">
                  <c:v>LRR-DO</c:v>
                </c:pt>
                <c:pt idx="5">
                  <c:v>LRR-NA</c:v>
                </c:pt>
                <c:pt idx="6">
                  <c:v>LRR-DA</c:v>
                </c:pt>
                <c:pt idx="7">
                  <c:v>LRR-SC</c:v>
                </c:pt>
                <c:pt idx="8">
                  <c:v>LRR-DC</c:v>
                </c:pt>
                <c:pt idx="9">
                  <c:v>LRR-SO</c:v>
                </c:pt>
                <c:pt idx="10">
                  <c:v>LRR-SA</c:v>
                </c:pt>
                <c:pt idx="11">
                  <c:v>LRR-SD</c:v>
                </c:pt>
              </c:strCache>
            </c:strRef>
          </c:cat>
          <c:val>
            <c:numRef>
              <c:f>Paper!$C$21:$C$32</c:f>
              <c:numCache>
                <c:formatCode>General</c:formatCode>
                <c:ptCount val="12"/>
                <c:pt idx="0">
                  <c:v>1.40051626542129E-4</c:v>
                </c:pt>
                <c:pt idx="1">
                  <c:v>1.0684074128404501E-2</c:v>
                </c:pt>
                <c:pt idx="2">
                  <c:v>2.5231664965950012E-2</c:v>
                </c:pt>
                <c:pt idx="3">
                  <c:v>0.17248545303408147</c:v>
                </c:pt>
                <c:pt idx="4">
                  <c:v>0.40082606100499341</c:v>
                </c:pt>
                <c:pt idx="5">
                  <c:v>0.47410382006137308</c:v>
                </c:pt>
                <c:pt idx="6">
                  <c:v>0.64680100408941832</c:v>
                </c:pt>
                <c:pt idx="7">
                  <c:v>0.76892418872009605</c:v>
                </c:pt>
                <c:pt idx="8">
                  <c:v>0.77103347565600999</c:v>
                </c:pt>
                <c:pt idx="9">
                  <c:v>0.86584293221728381</c:v>
                </c:pt>
                <c:pt idx="10">
                  <c:v>0.92686981085420184</c:v>
                </c:pt>
                <c:pt idx="11">
                  <c:v>0.97506234413965098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7-4F31-B615-0BBC408BB5BE}"/>
            </c:ext>
          </c:extLst>
        </c:ser>
        <c:ser>
          <c:idx val="0"/>
          <c:order val="1"/>
          <c:tx>
            <c:strRef>
              <c:f>Paper!$D$20</c:f>
              <c:strCache>
                <c:ptCount val="1"/>
                <c:pt idx="0">
                  <c:v>Orthogonal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Paper!$B$21:$B$32</c:f>
              <c:strCache>
                <c:ptCount val="12"/>
                <c:pt idx="0">
                  <c:v>LRR-NC</c:v>
                </c:pt>
                <c:pt idx="1">
                  <c:v>LRR-ND</c:v>
                </c:pt>
                <c:pt idx="2">
                  <c:v>LRR-NO</c:v>
                </c:pt>
                <c:pt idx="3">
                  <c:v>LRR-DD</c:v>
                </c:pt>
                <c:pt idx="4">
                  <c:v>LRR-DO</c:v>
                </c:pt>
                <c:pt idx="5">
                  <c:v>LRR-NA</c:v>
                </c:pt>
                <c:pt idx="6">
                  <c:v>LRR-DA</c:v>
                </c:pt>
                <c:pt idx="7">
                  <c:v>LRR-SC</c:v>
                </c:pt>
                <c:pt idx="8">
                  <c:v>LRR-DC</c:v>
                </c:pt>
                <c:pt idx="9">
                  <c:v>LRR-SO</c:v>
                </c:pt>
                <c:pt idx="10">
                  <c:v>LRR-SA</c:v>
                </c:pt>
                <c:pt idx="11">
                  <c:v>LRR-SD</c:v>
                </c:pt>
              </c:strCache>
            </c:strRef>
          </c:cat>
          <c:val>
            <c:numRef>
              <c:f>Paper!$D$21:$D$32</c:f>
              <c:numCache>
                <c:formatCode>General</c:formatCode>
                <c:ptCount val="12"/>
                <c:pt idx="0">
                  <c:v>1.2007231262748201E-4</c:v>
                </c:pt>
                <c:pt idx="1">
                  <c:v>9.9750623441396506E-3</c:v>
                </c:pt>
                <c:pt idx="2">
                  <c:v>1.7650025214321734E-2</c:v>
                </c:pt>
                <c:pt idx="3">
                  <c:v>0.172069825436409</c:v>
                </c:pt>
                <c:pt idx="4">
                  <c:v>0.37771053958648515</c:v>
                </c:pt>
                <c:pt idx="5">
                  <c:v>0.4138115631691649</c:v>
                </c:pt>
                <c:pt idx="6">
                  <c:v>0.56638115631691643</c:v>
                </c:pt>
                <c:pt idx="7">
                  <c:v>0.76823372976738102</c:v>
                </c:pt>
                <c:pt idx="8">
                  <c:v>0.77060933767417505</c:v>
                </c:pt>
                <c:pt idx="9">
                  <c:v>0.84367120524457895</c:v>
                </c:pt>
                <c:pt idx="10">
                  <c:v>0.92077087794432544</c:v>
                </c:pt>
                <c:pt idx="11">
                  <c:v>0.97506234413965098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87-4F31-B615-0BBC408BB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745184"/>
        <c:axId val="895737280"/>
      </c:lineChart>
      <c:catAx>
        <c:axId val="8957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5737280"/>
        <c:crosses val="autoZero"/>
        <c:auto val="1"/>
        <c:lblAlgn val="ctr"/>
        <c:lblOffset val="100"/>
        <c:noMultiLvlLbl val="0"/>
      </c:catAx>
      <c:valAx>
        <c:axId val="895737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574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chemeClr val="tx1"/>
          </a:solidFill>
          <a:latin typeface="+mn-lt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403860</xdr:colOff>
      <xdr:row>33</xdr:row>
      <xdr:rowOff>152400</xdr:rowOff>
    </xdr:from>
    <xdr:to>
      <xdr:col>5</xdr:col>
      <xdr:colOff>434340</xdr:colOff>
      <xdr:row>62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63DE7A-DA6A-441F-8A9E-D497DBC25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4A8A37-DEE9-435E-9634-F0409B0669DF}" name="Tabla35" displayName="Tabla35" ref="B5:L17" totalsRowShown="0" headerRowDxfId="12" dataDxfId="11">
  <autoFilter ref="B5:L17" xr:uid="{F455D5A7-C0E9-4BF9-85D9-1EC4D9792983}"/>
  <tableColumns count="11">
    <tableColumn id="1" xr3:uid="{C609D7F1-2B04-43A8-BC10-F79A17752615}" name="Metric" dataDxfId="0"/>
    <tableColumn id="2" xr3:uid="{8CFADF2E-648C-4436-95A0-EE405D1D8F22}" name="TRUE" dataDxfId="1"/>
    <tableColumn id="3" xr3:uid="{5DF71AFB-F5C9-4F4A-9633-00C495B6C378}" name="SUM" dataDxfId="10"/>
    <tableColumn id="10" xr3:uid="{D3CB4AB0-3A87-441F-94BC-1B1A0199238E}" name="RATIO" dataDxfId="9">
      <calculatedColumnFormula>C6/D6</calculatedColumnFormula>
    </tableColumn>
    <tableColumn id="4" xr3:uid="{AAB9AD7F-0075-4BF3-A26B-D0BF06193B7F}" name="AVG(RATIO)" dataDxfId="8">
      <calculatedColumnFormula>C6/D6</calculatedColumnFormula>
    </tableColumn>
    <tableColumn id="5" xr3:uid="{A1627C24-1AA7-4CC1-BD4B-D17F6C286107}" name="O_TRUE" dataDxfId="7"/>
    <tableColumn id="6" xr3:uid="{C4A12FAE-CD11-4BC0-90A9-4CE167BBA034}" name="O_SUM" dataDxfId="6"/>
    <tableColumn id="11" xr3:uid="{A81637E6-4667-4D9D-AE13-F7FA2912883F}" name="O_RATIO" dataDxfId="5">
      <calculatedColumnFormula>Tabla35[[#This Row],[O_TRUE]]/Tabla35[[#This Row],[O_SUM]]</calculatedColumnFormula>
    </tableColumn>
    <tableColumn id="7" xr3:uid="{4AF76C7B-AB7A-4A4D-A7AF-68DAA1613FB7}" name="AVG(O_RATIO)" dataDxfId="4">
      <calculatedColumnFormula>G6/H6</calculatedColumnFormula>
    </tableColumn>
    <tableColumn id="8" xr3:uid="{ABC6F392-8E38-4CA7-B595-438660F54A6B}" name="DIFF" dataDxfId="3">
      <calculatedColumnFormula>Tabla35[[#This Row],[AVG(O_RATIO)]]-Tabla35[[#This Row],[AVG(RATIO)]]</calculatedColumnFormula>
    </tableColumn>
    <tableColumn id="9" xr3:uid="{AA5FA857-C5D9-4CE9-B648-A6E098AFB974}" name="MINIGRAPH" dataDxfId="2">
      <calculatedColumnFormula>""</calculatedColumnFormula>
    </tableColumn>
  </tableColumns>
  <tableStyleInfo name="TableStyleLight18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88C700-C05F-4BD9-A135-F3DF4B638746}" name="Table2" displayName="Table2" ref="A4:C8" totalsRowShown="0">
  <autoFilter ref="A4:C8" xr:uid="{B788C700-C05F-4BD9-A135-F3DF4B638746}"/>
  <tableColumns count="3">
    <tableColumn id="1" xr3:uid="{3DFA4D2E-FDC1-4D8F-B3F6-C09798440A4D}" name="Principle"/>
    <tableColumn id="2" xr3:uid="{347E64A4-4C50-4E8C-9378-126C4DC56FAD}" name="OWL2 Entity"/>
    <tableColumn id="3" xr3:uid="{A040E524-50E2-45A7-95A3-B861AD377AB8}" name="Annotation type"/>
  </tableColumns>
  <tableStyleInfo name="TableStyleLight1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6928E-2738-4E4D-AF2B-EB76BDD2F73C}">
  <dimension ref="B1:N32"/>
  <sheetViews>
    <sheetView tabSelected="1" topLeftCell="A31" workbookViewId="0">
      <selection activeCell="I33" sqref="I33"/>
    </sheetView>
  </sheetViews>
  <sheetFormatPr defaultColWidth="11.44140625" defaultRowHeight="14.4" x14ac:dyDescent="0.3"/>
  <cols>
    <col min="2" max="2" width="34.77734375" bestFit="1" customWidth="1"/>
    <col min="3" max="3" width="25" customWidth="1"/>
    <col min="4" max="5" width="17.44140625" customWidth="1"/>
    <col min="6" max="6" width="13.44140625" bestFit="1" customWidth="1"/>
    <col min="7" max="7" width="17.109375" bestFit="1" customWidth="1"/>
    <col min="8" max="9" width="18.44140625" customWidth="1"/>
    <col min="10" max="10" width="16.109375" customWidth="1"/>
    <col min="11" max="11" width="12.6640625" bestFit="1" customWidth="1"/>
    <col min="12" max="12" width="13.33203125" bestFit="1" customWidth="1"/>
    <col min="14" max="14" width="31.109375" customWidth="1"/>
  </cols>
  <sheetData>
    <row r="1" spans="2:12" s="24" customFormat="1" x14ac:dyDescent="0.3">
      <c r="B1" s="31" t="s">
        <v>59</v>
      </c>
      <c r="C1" s="32" t="s">
        <v>58</v>
      </c>
      <c r="D1" s="31" t="s">
        <v>74</v>
      </c>
      <c r="E1" s="24" t="s">
        <v>73</v>
      </c>
    </row>
    <row r="3" spans="2:12" x14ac:dyDescent="0.3">
      <c r="B3" s="1"/>
      <c r="C3" s="16" t="s">
        <v>0</v>
      </c>
      <c r="D3" s="16"/>
      <c r="E3" s="16"/>
      <c r="F3" s="16"/>
      <c r="G3" s="17" t="s">
        <v>1</v>
      </c>
      <c r="H3" s="17"/>
      <c r="I3" s="17"/>
      <c r="J3" s="17"/>
      <c r="K3" s="18" t="s">
        <v>2</v>
      </c>
      <c r="L3" s="19"/>
    </row>
    <row r="4" spans="2:12" ht="43.95" customHeight="1" x14ac:dyDescent="0.3">
      <c r="B4" s="1"/>
      <c r="C4" s="2" t="s">
        <v>3</v>
      </c>
      <c r="D4" s="2"/>
      <c r="E4" s="2"/>
      <c r="F4" s="2"/>
      <c r="G4" s="3" t="s">
        <v>3</v>
      </c>
      <c r="H4" s="3"/>
      <c r="I4" s="3"/>
      <c r="J4" s="3"/>
      <c r="K4" s="20" t="s">
        <v>4</v>
      </c>
      <c r="L4" s="21"/>
    </row>
    <row r="5" spans="2:12" x14ac:dyDescent="0.3">
      <c r="B5" s="4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7" t="s">
        <v>14</v>
      </c>
      <c r="L5" s="7" t="s">
        <v>15</v>
      </c>
    </row>
    <row r="6" spans="2:12" x14ac:dyDescent="0.3">
      <c r="B6" s="23" t="s">
        <v>60</v>
      </c>
      <c r="C6" s="8">
        <v>1010</v>
      </c>
      <c r="D6" s="8">
        <v>4853996</v>
      </c>
      <c r="E6" s="8">
        <f t="shared" ref="E6:E17" si="0">C6/D6</f>
        <v>2.0807598522948928E-4</v>
      </c>
      <c r="F6" s="8">
        <v>1.40051626542129E-4</v>
      </c>
      <c r="G6" s="9">
        <v>553</v>
      </c>
      <c r="H6" s="9">
        <v>4605558</v>
      </c>
      <c r="I6" s="9">
        <f>Tabla35[[#This Row],[O_TRUE]]/Tabla35[[#This Row],[O_SUM]]</f>
        <v>1.2007231262748184E-4</v>
      </c>
      <c r="J6" s="9">
        <v>1.2007231262748201E-4</v>
      </c>
      <c r="K6">
        <f>Tabla35[[#This Row],[AVG(O_RATIO)]]-Tabla35[[#This Row],[AVG(RATIO)]]</f>
        <v>-1.9979313914646996E-5</v>
      </c>
      <c r="L6" t="str">
        <f>""</f>
        <v/>
      </c>
    </row>
    <row r="7" spans="2:12" x14ac:dyDescent="0.3">
      <c r="B7" s="23" t="s">
        <v>61</v>
      </c>
      <c r="C7" s="8">
        <v>3631110</v>
      </c>
      <c r="D7" s="8">
        <v>4853996</v>
      </c>
      <c r="E7" s="8">
        <f t="shared" si="0"/>
        <v>0.74806612943232753</v>
      </c>
      <c r="F7" s="8">
        <v>0.76892418872009605</v>
      </c>
      <c r="G7" s="9">
        <v>3538145</v>
      </c>
      <c r="H7" s="9">
        <v>4605558</v>
      </c>
      <c r="I7" s="9">
        <f>Tabla35[[#This Row],[O_TRUE]]/Tabla35[[#This Row],[O_SUM]]</f>
        <v>0.76823372976738102</v>
      </c>
      <c r="J7" s="9">
        <v>0.76823372976738102</v>
      </c>
      <c r="K7">
        <f>Tabla35[[#This Row],[AVG(O_RATIO)]]-Tabla35[[#This Row],[AVG(RATIO)]]</f>
        <v>-6.9045895271502289E-4</v>
      </c>
      <c r="L7" t="str">
        <f>""</f>
        <v/>
      </c>
    </row>
    <row r="8" spans="2:12" x14ac:dyDescent="0.3">
      <c r="B8" s="23" t="s">
        <v>62</v>
      </c>
      <c r="C8" s="8">
        <v>3595723</v>
      </c>
      <c r="D8" s="8">
        <v>4853996</v>
      </c>
      <c r="E8" s="8">
        <f t="shared" si="0"/>
        <v>0.74077584736369784</v>
      </c>
      <c r="F8" s="8">
        <v>0.77103347565600999</v>
      </c>
      <c r="G8" s="9">
        <v>3549086</v>
      </c>
      <c r="H8" s="9">
        <v>4605558</v>
      </c>
      <c r="I8" s="9">
        <f>Tabla35[[#This Row],[O_TRUE]]/Tabla35[[#This Row],[O_SUM]]</f>
        <v>0.77060933767417539</v>
      </c>
      <c r="J8" s="9">
        <v>0.77060933767417505</v>
      </c>
      <c r="K8">
        <f>Tabla35[[#This Row],[AVG(O_RATIO)]]-Tabla35[[#This Row],[AVG(RATIO)]]</f>
        <v>-4.2413798183493778E-4</v>
      </c>
      <c r="L8" t="str">
        <f>""</f>
        <v/>
      </c>
    </row>
    <row r="9" spans="2:12" x14ac:dyDescent="0.3">
      <c r="B9" s="23" t="s">
        <v>63</v>
      </c>
      <c r="C9" s="8">
        <v>252</v>
      </c>
      <c r="D9" s="8">
        <v>12212</v>
      </c>
      <c r="E9" s="8">
        <f t="shared" si="0"/>
        <v>2.0635440550278415E-2</v>
      </c>
      <c r="F9" s="8">
        <v>2.5231664965950012E-2</v>
      </c>
      <c r="G9" s="9">
        <v>35</v>
      </c>
      <c r="H9" s="9">
        <v>1983</v>
      </c>
      <c r="I9" s="9">
        <f>Tabla35[[#This Row],[O_TRUE]]/Tabla35[[#This Row],[O_SUM]]</f>
        <v>1.7650025214321734E-2</v>
      </c>
      <c r="J9" s="9">
        <v>1.7650025214321734E-2</v>
      </c>
      <c r="K9">
        <f>Tabla35[[#This Row],[AVG(O_RATIO)]]-Tabla35[[#This Row],[AVG(RATIO)]]</f>
        <v>-7.5816397516282781E-3</v>
      </c>
      <c r="L9" t="str">
        <f>""</f>
        <v/>
      </c>
    </row>
    <row r="10" spans="2:12" x14ac:dyDescent="0.3">
      <c r="B10" s="23" t="s">
        <v>64</v>
      </c>
      <c r="C10" s="8">
        <v>9492</v>
      </c>
      <c r="D10" s="8">
        <v>12212</v>
      </c>
      <c r="E10" s="8">
        <f t="shared" si="0"/>
        <v>0.7772682607271536</v>
      </c>
      <c r="F10" s="8">
        <v>0.86584293221728381</v>
      </c>
      <c r="G10" s="9">
        <v>1673</v>
      </c>
      <c r="H10" s="9">
        <v>1983</v>
      </c>
      <c r="I10" s="9">
        <f>Tabla35[[#This Row],[O_TRUE]]/Tabla35[[#This Row],[O_SUM]]</f>
        <v>0.84367120524457895</v>
      </c>
      <c r="J10" s="9">
        <v>0.84367120524457895</v>
      </c>
      <c r="K10">
        <f>Tabla35[[#This Row],[AVG(O_RATIO)]]-Tabla35[[#This Row],[AVG(RATIO)]]</f>
        <v>-2.2171726972704864E-2</v>
      </c>
      <c r="L10" t="str">
        <f>""</f>
        <v/>
      </c>
    </row>
    <row r="11" spans="2:12" x14ac:dyDescent="0.3">
      <c r="B11" s="23" t="s">
        <v>65</v>
      </c>
      <c r="C11" s="8">
        <v>2806</v>
      </c>
      <c r="D11" s="8">
        <v>12212</v>
      </c>
      <c r="E11" s="8">
        <f t="shared" si="0"/>
        <v>0.22977399279397315</v>
      </c>
      <c r="F11" s="8">
        <v>0.40082606100499341</v>
      </c>
      <c r="G11" s="9">
        <v>749</v>
      </c>
      <c r="H11" s="9">
        <v>1983</v>
      </c>
      <c r="I11" s="9">
        <f>Tabla35[[#This Row],[O_TRUE]]/Tabla35[[#This Row],[O_SUM]]</f>
        <v>0.37771053958648515</v>
      </c>
      <c r="J11" s="9">
        <v>0.37771053958648515</v>
      </c>
      <c r="K11">
        <f>Tabla35[[#This Row],[AVG(O_RATIO)]]-Tabla35[[#This Row],[AVG(RATIO)]]</f>
        <v>-2.3115521418508256E-2</v>
      </c>
      <c r="L11" t="str">
        <f>""</f>
        <v/>
      </c>
    </row>
    <row r="12" spans="2:12" x14ac:dyDescent="0.3">
      <c r="B12" s="23" t="s">
        <v>69</v>
      </c>
      <c r="C12" s="8">
        <v>11</v>
      </c>
      <c r="D12" s="8">
        <v>467</v>
      </c>
      <c r="E12" s="8">
        <f t="shared" si="0"/>
        <v>2.3554603854389723E-2</v>
      </c>
      <c r="F12" s="8">
        <v>1.0684074128404501E-2</v>
      </c>
      <c r="G12" s="9">
        <v>4</v>
      </c>
      <c r="H12" s="9">
        <v>401</v>
      </c>
      <c r="I12" s="9">
        <f>Tabla35[[#This Row],[O_TRUE]]/Tabla35[[#This Row],[O_SUM]]</f>
        <v>9.9750623441396506E-3</v>
      </c>
      <c r="J12" s="9">
        <v>9.9750623441396506E-3</v>
      </c>
      <c r="K12">
        <f>Tabla35[[#This Row],[AVG(O_RATIO)]]-Tabla35[[#This Row],[AVG(RATIO)]]</f>
        <v>-7.0901178426484995E-4</v>
      </c>
      <c r="L12" t="str">
        <f>""</f>
        <v/>
      </c>
    </row>
    <row r="13" spans="2:12" x14ac:dyDescent="0.3">
      <c r="B13" s="23" t="s">
        <v>70</v>
      </c>
      <c r="C13" s="8">
        <v>457</v>
      </c>
      <c r="D13" s="8">
        <v>467</v>
      </c>
      <c r="E13" s="8">
        <f t="shared" si="0"/>
        <v>0.97858672376873657</v>
      </c>
      <c r="F13" s="8">
        <v>0.97506234413965098</v>
      </c>
      <c r="G13" s="9">
        <v>391</v>
      </c>
      <c r="H13" s="9">
        <v>401</v>
      </c>
      <c r="I13" s="9">
        <f>Tabla35[[#This Row],[O_TRUE]]/Tabla35[[#This Row],[O_SUM]]</f>
        <v>0.97506234413965087</v>
      </c>
      <c r="J13" s="9">
        <v>0.97506234413965098</v>
      </c>
      <c r="K13">
        <f>Tabla35[[#This Row],[AVG(O_RATIO)]]-Tabla35[[#This Row],[AVG(RATIO)]]</f>
        <v>0</v>
      </c>
      <c r="L13" t="str">
        <f>""</f>
        <v/>
      </c>
    </row>
    <row r="14" spans="2:12" x14ac:dyDescent="0.3">
      <c r="B14" s="23" t="s">
        <v>71</v>
      </c>
      <c r="C14" s="8">
        <v>109</v>
      </c>
      <c r="D14" s="8">
        <v>467</v>
      </c>
      <c r="E14" s="8">
        <f t="shared" si="0"/>
        <v>0.23340471092077089</v>
      </c>
      <c r="F14" s="8">
        <v>0.17248545303408147</v>
      </c>
      <c r="G14" s="9">
        <v>69</v>
      </c>
      <c r="H14" s="9">
        <v>401</v>
      </c>
      <c r="I14" s="9">
        <f>Tabla35[[#This Row],[O_TRUE]]/Tabla35[[#This Row],[O_SUM]]</f>
        <v>0.17206982543640897</v>
      </c>
      <c r="J14" s="9">
        <v>0.172069825436409</v>
      </c>
      <c r="K14">
        <f>Tabla35[[#This Row],[AVG(O_RATIO)]]-Tabla35[[#This Row],[AVG(RATIO)]]</f>
        <v>-4.1562759767246882E-4</v>
      </c>
      <c r="L14" t="str">
        <f>""</f>
        <v/>
      </c>
    </row>
    <row r="15" spans="2:12" x14ac:dyDescent="0.3">
      <c r="B15" s="23" t="s">
        <v>66</v>
      </c>
      <c r="C15" s="8">
        <v>6704</v>
      </c>
      <c r="D15" s="8">
        <v>10901</v>
      </c>
      <c r="E15" s="8">
        <f t="shared" si="0"/>
        <v>0.61498945050912757</v>
      </c>
      <c r="F15" s="8">
        <v>0.47410382006137308</v>
      </c>
      <c r="G15" s="9">
        <v>773</v>
      </c>
      <c r="H15" s="9">
        <v>1868</v>
      </c>
      <c r="I15" s="9">
        <f>Tabla35[[#This Row],[O_TRUE]]/Tabla35[[#This Row],[O_SUM]]</f>
        <v>0.4138115631691649</v>
      </c>
      <c r="J15" s="9">
        <v>0.4138115631691649</v>
      </c>
      <c r="K15">
        <f>Tabla35[[#This Row],[AVG(O_RATIO)]]-Tabla35[[#This Row],[AVG(RATIO)]]</f>
        <v>-6.0292256892208185E-2</v>
      </c>
      <c r="L15" t="str">
        <f>""</f>
        <v/>
      </c>
    </row>
    <row r="16" spans="2:12" x14ac:dyDescent="0.3">
      <c r="B16" s="23" t="s">
        <v>67</v>
      </c>
      <c r="C16" s="8">
        <v>10643</v>
      </c>
      <c r="D16" s="8">
        <v>10901</v>
      </c>
      <c r="E16" s="8">
        <f t="shared" si="0"/>
        <v>0.97633244656453533</v>
      </c>
      <c r="F16" s="8">
        <v>0.92686981085420184</v>
      </c>
      <c r="G16" s="9">
        <v>1720</v>
      </c>
      <c r="H16" s="9">
        <v>1868</v>
      </c>
      <c r="I16" s="9">
        <f>Tabla35[[#This Row],[O_TRUE]]/Tabla35[[#This Row],[O_SUM]]</f>
        <v>0.92077087794432544</v>
      </c>
      <c r="J16" s="9">
        <v>0.92077087794432544</v>
      </c>
      <c r="K16">
        <f>Tabla35[[#This Row],[AVG(O_RATIO)]]-Tabla35[[#This Row],[AVG(RATIO)]]</f>
        <v>-6.0989329098763978E-3</v>
      </c>
      <c r="L16" t="str">
        <f>""</f>
        <v/>
      </c>
    </row>
    <row r="17" spans="2:14" x14ac:dyDescent="0.3">
      <c r="B17" s="23" t="s">
        <v>68</v>
      </c>
      <c r="C17" s="8">
        <v>8537</v>
      </c>
      <c r="D17" s="8">
        <v>10901</v>
      </c>
      <c r="E17" s="8">
        <f t="shared" si="0"/>
        <v>0.78313916154481245</v>
      </c>
      <c r="F17" s="8">
        <v>0.64680100408941832</v>
      </c>
      <c r="G17" s="9">
        <v>1058</v>
      </c>
      <c r="H17" s="9">
        <v>1868</v>
      </c>
      <c r="I17" s="9">
        <f>Tabla35[[#This Row],[O_TRUE]]/Tabla35[[#This Row],[O_SUM]]</f>
        <v>0.56638115631691643</v>
      </c>
      <c r="J17" s="9">
        <v>0.56638115631691643</v>
      </c>
      <c r="K17">
        <f>Tabla35[[#This Row],[AVG(O_RATIO)]]-Tabla35[[#This Row],[AVG(RATIO)]]</f>
        <v>-8.0419847772501885E-2</v>
      </c>
      <c r="L17" t="str">
        <f>""</f>
        <v/>
      </c>
    </row>
    <row r="18" spans="2:14" x14ac:dyDescent="0.3">
      <c r="N18" s="10" t="s">
        <v>28</v>
      </c>
    </row>
    <row r="20" spans="2:14" ht="15" thickBot="1" x14ac:dyDescent="0.35">
      <c r="B20" s="11" t="s">
        <v>5</v>
      </c>
      <c r="C20" s="12" t="s">
        <v>29</v>
      </c>
      <c r="D20" s="13" t="s">
        <v>30</v>
      </c>
      <c r="E20" s="14" t="s">
        <v>14</v>
      </c>
      <c r="F20" s="14" t="s">
        <v>15</v>
      </c>
    </row>
    <row r="21" spans="2:14" x14ac:dyDescent="0.3">
      <c r="B21" t="s">
        <v>60</v>
      </c>
      <c r="C21" s="8">
        <v>1.40051626542129E-4</v>
      </c>
      <c r="D21" s="9">
        <v>1.2007231262748201E-4</v>
      </c>
      <c r="E21">
        <v>-1.9979313914646996E-5</v>
      </c>
      <c r="F21" s="15" t="str">
        <f>""</f>
        <v/>
      </c>
    </row>
    <row r="22" spans="2:14" x14ac:dyDescent="0.3">
      <c r="B22" t="s">
        <v>69</v>
      </c>
      <c r="C22" s="8">
        <v>1.0684074128404501E-2</v>
      </c>
      <c r="D22" s="9">
        <v>9.9750623441396506E-3</v>
      </c>
      <c r="E22">
        <v>-7.0901178426484995E-4</v>
      </c>
      <c r="F22" s="15" t="str">
        <f>""</f>
        <v/>
      </c>
    </row>
    <row r="23" spans="2:14" x14ac:dyDescent="0.3">
      <c r="B23" t="s">
        <v>63</v>
      </c>
      <c r="C23" s="8">
        <v>2.5231664965950012E-2</v>
      </c>
      <c r="D23" s="9">
        <v>1.7650025214321734E-2</v>
      </c>
      <c r="E23">
        <v>-7.5816397516282781E-3</v>
      </c>
      <c r="F23" s="15" t="str">
        <f>""</f>
        <v/>
      </c>
    </row>
    <row r="24" spans="2:14" x14ac:dyDescent="0.3">
      <c r="B24" t="s">
        <v>71</v>
      </c>
      <c r="C24" s="8">
        <v>0.17248545303408147</v>
      </c>
      <c r="D24" s="9">
        <v>0.172069825436409</v>
      </c>
      <c r="E24">
        <v>-4.1562759767246882E-4</v>
      </c>
      <c r="F24" s="15" t="str">
        <f>""</f>
        <v/>
      </c>
    </row>
    <row r="25" spans="2:14" x14ac:dyDescent="0.3">
      <c r="B25" t="s">
        <v>65</v>
      </c>
      <c r="C25" s="8">
        <v>0.40082606100499341</v>
      </c>
      <c r="D25" s="9">
        <v>0.37771053958648515</v>
      </c>
      <c r="E25">
        <v>-2.3115521418508256E-2</v>
      </c>
      <c r="F25" s="15" t="str">
        <f>""</f>
        <v/>
      </c>
    </row>
    <row r="26" spans="2:14" x14ac:dyDescent="0.3">
      <c r="B26" t="s">
        <v>66</v>
      </c>
      <c r="C26" s="8">
        <v>0.47410382006137308</v>
      </c>
      <c r="D26" s="9">
        <v>0.4138115631691649</v>
      </c>
      <c r="E26">
        <v>-6.0292256892208185E-2</v>
      </c>
      <c r="F26" s="15" t="str">
        <f>""</f>
        <v/>
      </c>
    </row>
    <row r="27" spans="2:14" x14ac:dyDescent="0.3">
      <c r="B27" t="s">
        <v>68</v>
      </c>
      <c r="C27" s="8">
        <v>0.64680100408941832</v>
      </c>
      <c r="D27" s="9">
        <v>0.56638115631691643</v>
      </c>
      <c r="E27">
        <v>-8.0419847772501885E-2</v>
      </c>
      <c r="F27" s="15" t="str">
        <f>""</f>
        <v/>
      </c>
    </row>
    <row r="28" spans="2:14" x14ac:dyDescent="0.3">
      <c r="B28" t="s">
        <v>61</v>
      </c>
      <c r="C28" s="8">
        <v>0.76892418872009605</v>
      </c>
      <c r="D28" s="9">
        <v>0.76823372976738102</v>
      </c>
      <c r="E28">
        <v>-6.9045895271502289E-4</v>
      </c>
      <c r="F28" s="15" t="str">
        <f>""</f>
        <v/>
      </c>
    </row>
    <row r="29" spans="2:14" x14ac:dyDescent="0.3">
      <c r="B29" t="s">
        <v>62</v>
      </c>
      <c r="C29" s="8">
        <v>0.77103347565600999</v>
      </c>
      <c r="D29" s="9">
        <v>0.77060933767417505</v>
      </c>
      <c r="E29">
        <v>-4.2413798183493778E-4</v>
      </c>
      <c r="F29" s="15" t="str">
        <f>""</f>
        <v/>
      </c>
    </row>
    <row r="30" spans="2:14" x14ac:dyDescent="0.3">
      <c r="B30" t="s">
        <v>64</v>
      </c>
      <c r="C30" s="8">
        <v>0.86584293221728381</v>
      </c>
      <c r="D30" s="9">
        <v>0.84367120524457895</v>
      </c>
      <c r="E30">
        <v>-2.2171726972704864E-2</v>
      </c>
      <c r="F30" s="15" t="str">
        <f>""</f>
        <v/>
      </c>
    </row>
    <row r="31" spans="2:14" x14ac:dyDescent="0.3">
      <c r="B31" t="s">
        <v>67</v>
      </c>
      <c r="C31" s="8">
        <v>0.92686981085420184</v>
      </c>
      <c r="D31" s="9">
        <v>0.92077087794432544</v>
      </c>
      <c r="E31">
        <v>-6.0989329098763978E-3</v>
      </c>
      <c r="F31" s="15" t="str">
        <f>""</f>
        <v/>
      </c>
    </row>
    <row r="32" spans="2:14" x14ac:dyDescent="0.3">
      <c r="B32" t="s">
        <v>70</v>
      </c>
      <c r="C32" s="8">
        <v>0.97506234413965098</v>
      </c>
      <c r="D32" s="9">
        <v>0.97506234413965098</v>
      </c>
      <c r="E32">
        <v>0</v>
      </c>
      <c r="F32" s="15" t="str">
        <f>""</f>
        <v/>
      </c>
    </row>
  </sheetData>
  <autoFilter ref="B20:F32" xr:uid="{7A4E662E-E20F-482D-B1F6-6F5DC3B4250F}"/>
  <mergeCells count="4">
    <mergeCell ref="C3:F3"/>
    <mergeCell ref="G3:J3"/>
    <mergeCell ref="K3:L3"/>
    <mergeCell ref="K4:L4"/>
  </mergeCells>
  <hyperlinks>
    <hyperlink ref="C1" location="Definitions!_Ref125992255" display="Definitions!_Ref125992255" xr:uid="{A7C3CB29-45F6-4753-905A-A65C7A92123E}"/>
  </hyperlink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displayXAxis="1" xr2:uid="{6E6B3AFE-1A24-412E-937D-457D9653269C}">
          <x14:colorSeries theme="5"/>
          <x14:colorNegative theme="4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Paper!E21:E21</xm:f>
              <xm:sqref>F21</xm:sqref>
            </x14:sparkline>
            <x14:sparkline>
              <xm:f>Paper!E22:E22</xm:f>
              <xm:sqref>F22</xm:sqref>
            </x14:sparkline>
            <x14:sparkline>
              <xm:f>Paper!E23:E23</xm:f>
              <xm:sqref>F23</xm:sqref>
            </x14:sparkline>
            <x14:sparkline>
              <xm:f>Paper!E24:E24</xm:f>
              <xm:sqref>F24</xm:sqref>
            </x14:sparkline>
            <x14:sparkline>
              <xm:f>Paper!E25:E25</xm:f>
              <xm:sqref>F25</xm:sqref>
            </x14:sparkline>
            <x14:sparkline>
              <xm:f>Paper!E26:E26</xm:f>
              <xm:sqref>F26</xm:sqref>
            </x14:sparkline>
            <x14:sparkline>
              <xm:f>Paper!E27:E27</xm:f>
              <xm:sqref>F27</xm:sqref>
            </x14:sparkline>
            <x14:sparkline>
              <xm:f>Paper!E28:E28</xm:f>
              <xm:sqref>F28</xm:sqref>
            </x14:sparkline>
            <x14:sparkline>
              <xm:f>Paper!E29:E29</xm:f>
              <xm:sqref>F29</xm:sqref>
            </x14:sparkline>
            <x14:sparkline>
              <xm:f>Paper!E30:E30</xm:f>
              <xm:sqref>F30</xm:sqref>
            </x14:sparkline>
            <x14:sparkline>
              <xm:f>Paper!E31:E31</xm:f>
              <xm:sqref>F31</xm:sqref>
            </x14:sparkline>
            <x14:sparkline>
              <xm:f>Paper!E32:E32</xm:f>
              <xm:sqref>F32</xm:sqref>
            </x14:sparkline>
          </x14:sparklines>
        </x14:sparklineGroup>
        <x14:sparklineGroup type="stacked" displayEmptyCellsAs="gap" negative="1" displayXAxis="1" xr2:uid="{8F656539-B314-4808-910C-D62D9B1FFB8A}">
          <x14:colorSeries theme="5"/>
          <x14:colorNegative theme="4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Paper!K6:K6</xm:f>
              <xm:sqref>L6</xm:sqref>
            </x14:sparkline>
            <x14:sparkline>
              <xm:f>Paper!K7:K7</xm:f>
              <xm:sqref>L7</xm:sqref>
            </x14:sparkline>
            <x14:sparkline>
              <xm:f>Paper!K8:K8</xm:f>
              <xm:sqref>L8</xm:sqref>
            </x14:sparkline>
            <x14:sparkline>
              <xm:f>Paper!K9:K9</xm:f>
              <xm:sqref>L9</xm:sqref>
            </x14:sparkline>
            <x14:sparkline>
              <xm:f>Paper!K10:K10</xm:f>
              <xm:sqref>L10</xm:sqref>
            </x14:sparkline>
            <x14:sparkline>
              <xm:f>Paper!K11:K11</xm:f>
              <xm:sqref>L11</xm:sqref>
            </x14:sparkline>
            <x14:sparkline>
              <xm:f>Paper!K12:K12</xm:f>
              <xm:sqref>L12</xm:sqref>
            </x14:sparkline>
            <x14:sparkline>
              <xm:f>Paper!K13:K13</xm:f>
              <xm:sqref>L13</xm:sqref>
            </x14:sparkline>
            <x14:sparkline>
              <xm:f>Paper!K14:K14</xm:f>
              <xm:sqref>L14</xm:sqref>
            </x14:sparkline>
            <x14:sparkline>
              <xm:f>Paper!K15:K15</xm:f>
              <xm:sqref>L15</xm:sqref>
            </x14:sparkline>
            <x14:sparkline>
              <xm:f>Paper!K16:K16</xm:f>
              <xm:sqref>L16</xm:sqref>
            </x14:sparkline>
            <x14:sparkline>
              <xm:f>Paper!K17:K17</xm:f>
              <xm:sqref>L17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C7FA7-CD71-4126-886C-8D67AC86E583}">
  <dimension ref="A1:F22"/>
  <sheetViews>
    <sheetView workbookViewId="0">
      <selection activeCell="A2" sqref="A2"/>
    </sheetView>
  </sheetViews>
  <sheetFormatPr defaultRowHeight="14.4" x14ac:dyDescent="0.3"/>
  <cols>
    <col min="1" max="1" width="33.44140625" customWidth="1"/>
    <col min="2" max="2" width="32.6640625" customWidth="1"/>
    <col min="3" max="3" width="41.33203125" customWidth="1"/>
    <col min="4" max="4" width="4.21875" bestFit="1" customWidth="1"/>
    <col min="5" max="5" width="35.109375" bestFit="1" customWidth="1"/>
  </cols>
  <sheetData>
    <row r="1" spans="1:6" ht="15.6" x14ac:dyDescent="0.3">
      <c r="A1" s="25" t="s">
        <v>72</v>
      </c>
    </row>
    <row r="3" spans="1:6" ht="15.6" x14ac:dyDescent="0.3">
      <c r="A3" s="22" t="s">
        <v>42</v>
      </c>
      <c r="B3" s="22"/>
      <c r="C3" s="22"/>
    </row>
    <row r="4" spans="1:6" x14ac:dyDescent="0.3">
      <c r="A4" t="s">
        <v>31</v>
      </c>
      <c r="B4" t="s">
        <v>32</v>
      </c>
      <c r="C4" t="s">
        <v>33</v>
      </c>
    </row>
    <row r="5" spans="1:6" x14ac:dyDescent="0.3">
      <c r="A5" t="s">
        <v>34</v>
      </c>
      <c r="B5" t="s">
        <v>35</v>
      </c>
      <c r="C5" t="s">
        <v>39</v>
      </c>
    </row>
    <row r="6" spans="1:6" x14ac:dyDescent="0.3">
      <c r="B6" t="s">
        <v>36</v>
      </c>
      <c r="C6" t="s">
        <v>40</v>
      </c>
    </row>
    <row r="7" spans="1:6" x14ac:dyDescent="0.3">
      <c r="B7" t="s">
        <v>37</v>
      </c>
      <c r="C7" t="s">
        <v>41</v>
      </c>
    </row>
    <row r="8" spans="1:6" x14ac:dyDescent="0.3">
      <c r="B8" t="s">
        <v>38</v>
      </c>
    </row>
    <row r="10" spans="1:6" ht="39.6" customHeight="1" x14ac:dyDescent="0.3">
      <c r="A10" s="26" t="s">
        <v>55</v>
      </c>
      <c r="B10" s="27"/>
      <c r="C10" s="27"/>
    </row>
    <row r="11" spans="1:6" x14ac:dyDescent="0.3">
      <c r="A11" s="28" t="s">
        <v>43</v>
      </c>
      <c r="B11" s="28"/>
      <c r="C11" s="28"/>
      <c r="D11" s="29" t="s">
        <v>56</v>
      </c>
      <c r="E11" s="30" t="s">
        <v>16</v>
      </c>
      <c r="F11" s="30" t="s">
        <v>57</v>
      </c>
    </row>
    <row r="12" spans="1:6" x14ac:dyDescent="0.3">
      <c r="A12" s="28" t="s">
        <v>44</v>
      </c>
      <c r="B12" s="28"/>
      <c r="C12" s="28"/>
      <c r="D12" s="29" t="s">
        <v>56</v>
      </c>
      <c r="E12" s="30" t="s">
        <v>17</v>
      </c>
      <c r="F12" s="30" t="s">
        <v>57</v>
      </c>
    </row>
    <row r="13" spans="1:6" x14ac:dyDescent="0.3">
      <c r="A13" s="28" t="s">
        <v>45</v>
      </c>
      <c r="B13" s="28"/>
      <c r="C13" s="28"/>
      <c r="D13" s="29" t="s">
        <v>56</v>
      </c>
      <c r="E13" s="30" t="s">
        <v>18</v>
      </c>
      <c r="F13" s="30" t="s">
        <v>57</v>
      </c>
    </row>
    <row r="14" spans="1:6" x14ac:dyDescent="0.3">
      <c r="A14" s="28" t="s">
        <v>46</v>
      </c>
      <c r="B14" s="28"/>
      <c r="C14" s="28"/>
      <c r="D14" s="29" t="s">
        <v>56</v>
      </c>
      <c r="E14" s="30" t="s">
        <v>19</v>
      </c>
      <c r="F14" s="30" t="s">
        <v>57</v>
      </c>
    </row>
    <row r="15" spans="1:6" x14ac:dyDescent="0.3">
      <c r="A15" s="28" t="s">
        <v>47</v>
      </c>
      <c r="B15" s="28"/>
      <c r="C15" s="28"/>
      <c r="D15" s="29" t="s">
        <v>56</v>
      </c>
      <c r="E15" s="30" t="s">
        <v>20</v>
      </c>
      <c r="F15" s="30" t="s">
        <v>57</v>
      </c>
    </row>
    <row r="16" spans="1:6" x14ac:dyDescent="0.3">
      <c r="A16" s="28" t="s">
        <v>48</v>
      </c>
      <c r="B16" s="28"/>
      <c r="C16" s="28"/>
      <c r="D16" s="29" t="s">
        <v>56</v>
      </c>
      <c r="E16" s="30" t="s">
        <v>21</v>
      </c>
      <c r="F16" s="30" t="s">
        <v>57</v>
      </c>
    </row>
    <row r="17" spans="1:6" x14ac:dyDescent="0.3">
      <c r="A17" s="28" t="s">
        <v>49</v>
      </c>
      <c r="B17" s="28"/>
      <c r="C17" s="28"/>
      <c r="D17" s="29" t="s">
        <v>56</v>
      </c>
      <c r="E17" s="30" t="s">
        <v>22</v>
      </c>
      <c r="F17" s="30" t="s">
        <v>57</v>
      </c>
    </row>
    <row r="18" spans="1:6" x14ac:dyDescent="0.3">
      <c r="A18" s="28" t="s">
        <v>50</v>
      </c>
      <c r="B18" s="28"/>
      <c r="C18" s="28"/>
      <c r="D18" s="29" t="s">
        <v>56</v>
      </c>
      <c r="E18" s="30" t="s">
        <v>23</v>
      </c>
      <c r="F18" s="30" t="s">
        <v>57</v>
      </c>
    </row>
    <row r="19" spans="1:6" x14ac:dyDescent="0.3">
      <c r="A19" s="28" t="s">
        <v>51</v>
      </c>
      <c r="B19" s="28"/>
      <c r="C19" s="28"/>
      <c r="D19" s="29" t="s">
        <v>56</v>
      </c>
      <c r="E19" s="30" t="s">
        <v>24</v>
      </c>
      <c r="F19" s="30" t="s">
        <v>57</v>
      </c>
    </row>
    <row r="20" spans="1:6" x14ac:dyDescent="0.3">
      <c r="A20" s="28" t="s">
        <v>52</v>
      </c>
      <c r="B20" s="28"/>
      <c r="C20" s="28"/>
      <c r="D20" s="29" t="s">
        <v>56</v>
      </c>
      <c r="E20" s="30" t="s">
        <v>25</v>
      </c>
      <c r="F20" s="30" t="s">
        <v>57</v>
      </c>
    </row>
    <row r="21" spans="1:6" x14ac:dyDescent="0.3">
      <c r="A21" s="28" t="s">
        <v>53</v>
      </c>
      <c r="B21" s="28"/>
      <c r="C21" s="28"/>
      <c r="D21" s="29" t="s">
        <v>56</v>
      </c>
      <c r="E21" s="30" t="s">
        <v>26</v>
      </c>
      <c r="F21" s="30" t="s">
        <v>57</v>
      </c>
    </row>
    <row r="22" spans="1:6" x14ac:dyDescent="0.3">
      <c r="A22" s="28" t="s">
        <v>54</v>
      </c>
      <c r="B22" s="28"/>
      <c r="C22" s="28"/>
      <c r="D22" s="29" t="s">
        <v>56</v>
      </c>
      <c r="E22" s="30" t="s">
        <v>27</v>
      </c>
      <c r="F22" s="30" t="s">
        <v>57</v>
      </c>
    </row>
  </sheetData>
  <mergeCells count="14">
    <mergeCell ref="A21:C21"/>
    <mergeCell ref="A22:C22"/>
    <mergeCell ref="A3:C3"/>
    <mergeCell ref="A15:C15"/>
    <mergeCell ref="A16:C16"/>
    <mergeCell ref="A17:C17"/>
    <mergeCell ref="A18:C18"/>
    <mergeCell ref="A19:C19"/>
    <mergeCell ref="A20:C20"/>
    <mergeCell ref="A10:C10"/>
    <mergeCell ref="A11:C11"/>
    <mergeCell ref="A12:C12"/>
    <mergeCell ref="A13:C13"/>
    <mergeCell ref="A14:C14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Paper</vt:lpstr>
      <vt:lpstr>Definitions</vt:lpstr>
      <vt:lpstr>Definitions!_Ref125992255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Javi Redondo</dc:creator>
  <cp:keywords/>
  <dc:description/>
  <cp:lastModifiedBy>Javi Redondo</cp:lastModifiedBy>
  <cp:revision/>
  <dcterms:created xsi:type="dcterms:W3CDTF">2023-01-26T17:27:45Z</dcterms:created>
  <dcterms:modified xsi:type="dcterms:W3CDTF">2023-01-30T20:03:38Z</dcterms:modified>
  <cp:category/>
  <cp:contentStatus/>
</cp:coreProperties>
</file>