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Users\Sant Garcia\Documents\5to Ciclo\proyectoCromos\documetacionSoftware\1. Inicio\"/>
    </mc:Choice>
  </mc:AlternateContent>
  <xr:revisionPtr revIDLastSave="0" documentId="13_ncr:1_{D57D4E14-0500-4C91-9998-D76D48460F95}" xr6:coauthVersionLast="45" xr6:coauthVersionMax="45" xr10:uidLastSave="{00000000-0000-0000-0000-000000000000}"/>
  <bookViews>
    <workbookView xWindow="-120" yWindow="-120" windowWidth="20730" windowHeight="11160" tabRatio="522" xr2:uid="{00000000-000D-0000-FFFF-FFFF00000000}"/>
  </bookViews>
  <sheets>
    <sheet name="Backlog del Producto" sheetId="8" r:id="rId1"/>
    <sheet name="Sprints" sheetId="7" r:id="rId2"/>
  </sheets>
  <definedNames>
    <definedName name="_xlnm.Print_Area" localSheetId="0">'Backlog del Producto'!$B:$P</definedName>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'Backlog del Producto'!$B$5:$P$183</definedName>
    <definedName name="RealizedSpeed">OFFSET(#REF!,1,0,#REF!,1)</definedName>
    <definedName name="Sprint">'Backlog del Producto'!$N$22:$N$183</definedName>
    <definedName name="SprintCount">#REF!</definedName>
    <definedName name="SprintsInTrend">#REF!</definedName>
    <definedName name="SprintTasks">#REF!</definedName>
    <definedName name="Status">'Backlog del Producto'!$O$22:$O$183</definedName>
    <definedName name="StoryName">'Backlog del Producto'!#REF!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7" l="1"/>
  <c r="G9" i="7"/>
  <c r="G10" i="7" s="1"/>
  <c r="G11" i="7" s="1"/>
  <c r="G12" i="7" s="1"/>
  <c r="G13" i="7" s="1"/>
  <c r="G14" i="7" s="1"/>
  <c r="G15" i="7" s="1"/>
  <c r="G16" i="7" s="1"/>
  <c r="G17" i="7" s="1"/>
  <c r="F3" i="7"/>
  <c r="F4" i="7"/>
  <c r="F5" i="7"/>
  <c r="F6" i="7"/>
  <c r="F7" i="7"/>
  <c r="C9" i="7"/>
  <c r="B9" i="7" s="1"/>
  <c r="F9" i="7" s="1"/>
  <c r="E9" i="7" l="1"/>
  <c r="C10" i="7"/>
  <c r="B10" i="7" l="1"/>
  <c r="F10" i="7" s="1"/>
  <c r="C11" i="7"/>
  <c r="E10" i="7"/>
  <c r="B11" i="7" l="1"/>
  <c r="F11" i="7" s="1"/>
  <c r="E11" i="7"/>
  <c r="C12" i="7"/>
  <c r="B12" i="7" l="1"/>
  <c r="F12" i="7" s="1"/>
  <c r="E12" i="7"/>
  <c r="C13" i="7"/>
  <c r="B13" i="7" l="1"/>
  <c r="F13" i="7" s="1"/>
  <c r="C14" i="7"/>
  <c r="E13" i="7"/>
  <c r="B14" i="7" l="1"/>
  <c r="F14" i="7" s="1"/>
  <c r="C15" i="7"/>
  <c r="E14" i="7"/>
  <c r="B15" i="7" l="1"/>
  <c r="F15" i="7" s="1"/>
  <c r="E15" i="7"/>
  <c r="C16" i="7"/>
  <c r="B16" i="7" l="1"/>
  <c r="F16" i="7" s="1"/>
  <c r="C17" i="7"/>
  <c r="E16" i="7"/>
  <c r="B17" i="7" l="1"/>
  <c r="F17" i="7" s="1"/>
  <c r="E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Hector Bravo Consultor GE</author>
    <author>Petri Heiramo</author>
    <author>Hector Bravo</author>
  </authors>
  <commentList>
    <comment ref="B6" authorId="0" shapeId="0" xr:uid="{00000000-0006-0000-0000-000001000000}">
      <text>
        <r>
          <rPr>
            <sz val="9"/>
            <color indexed="81"/>
            <rFont val="Tahoma"/>
            <family val="2"/>
          </rPr>
          <t>ID único de la Epica (historia de usuario grande que debe ser descompuesta en historias de usuario mas pequeñas</t>
        </r>
      </text>
    </comment>
    <comment ref="F6" authorId="1" shapeId="0" xr:uid="{00000000-0006-0000-0000-000002000000}">
      <text>
        <r>
          <rPr>
            <sz val="8"/>
            <color indexed="81"/>
            <rFont val="Tahoma"/>
            <family val="2"/>
          </rPr>
          <t>El ID único asignado a la Historia de Usuario.  Este numero no debe cambiar una vez asignado.</t>
        </r>
      </text>
    </comment>
    <comment ref="K6" authorId="1" shapeId="0" xr:uid="{00000000-0006-0000-0000-000003000000}">
      <text>
        <r>
          <rPr>
            <sz val="8"/>
            <color indexed="81"/>
            <rFont val="Tahoma"/>
            <family val="2"/>
          </rPr>
          <t>Debe asignarle prioridad a cada Historia, pero tenga en mente que la prioridad no es siempre el orden de implementación, mas bien la prioridad para el negocio.
Rango: 1-10  (donde 1 es lo mas alto)</t>
        </r>
      </text>
    </comment>
    <comment ref="L6" authorId="1" shapeId="0" xr:uid="{00000000-0006-0000-0000-000004000000}">
      <text>
        <r>
          <rPr>
            <sz val="8"/>
            <color indexed="81"/>
            <rFont val="Tahoma"/>
            <family val="2"/>
          </rPr>
          <t xml:space="preserve">Representa el esfuerzo que conlleva realizar la Historia de Usuario.
En la metodología tradicional Scrum se deben utilizar Story Points.
Sin embargo, siempre deberás traducir el esfuerzo a hrs, dias, etc.
</t>
        </r>
      </text>
    </comment>
    <comment ref="M6" authorId="2" shapeId="0" xr:uid="{00000000-0006-0000-0000-000005000000}">
      <text>
        <r>
          <rPr>
            <sz val="9"/>
            <color indexed="81"/>
            <rFont val="Tahoma"/>
            <family val="2"/>
          </rPr>
          <t xml:space="preserve">Indicar el ID de la Epica o el ID de la Historia que debe ser completada antes
</t>
        </r>
      </text>
    </comment>
    <comment ref="N6" authorId="1" shapeId="0" xr:uid="{00000000-0006-0000-0000-000006000000}">
      <text>
        <r>
          <rPr>
            <sz val="8"/>
            <color indexed="81"/>
            <rFont val="Tahoma"/>
            <family val="2"/>
          </rPr>
          <t>Esta columna indica en que Sprint será desarrollada la Historia de Usuario.
Se debe crear un plan de liberación mediante la asignación de historias de usuario a los sprints planificados. 
Si hay más historias en la Lista que en el Plan, deje las historias restantes sin asginar.</t>
        </r>
      </text>
    </comment>
    <comment ref="O6" authorId="1" shapeId="0" xr:uid="{00000000-0006-0000-0000-000007000000}">
      <text>
        <r>
          <rPr>
            <b/>
            <sz val="8"/>
            <color indexed="81"/>
            <rFont val="Tahoma"/>
            <family val="2"/>
          </rPr>
          <t>Use los siguientes estados:</t>
        </r>
        <r>
          <rPr>
            <sz val="8"/>
            <color indexed="81"/>
            <rFont val="Tahoma"/>
            <family val="2"/>
          </rPr>
          <t xml:space="preserve">
Por Hacer
En Progreso
Terminado
Eliminado
Esta hoja usa los estados anteriores en el formato y cálculos de fórmulas.</t>
        </r>
      </text>
    </comment>
  </commentList>
</comments>
</file>

<file path=xl/sharedStrings.xml><?xml version="1.0" encoding="utf-8"?>
<sst xmlns="http://schemas.openxmlformats.org/spreadsheetml/2006/main" count="147" uniqueCount="109">
  <si>
    <t>Backlog del Producto</t>
  </si>
  <si>
    <t>Por Hacer</t>
  </si>
  <si>
    <t>Nombre del Proyecto:</t>
  </si>
  <si>
    <t>En Progreso</t>
  </si>
  <si>
    <t>Dueño del Producto</t>
  </si>
  <si>
    <t>Terminado</t>
  </si>
  <si>
    <t>Eliminado</t>
  </si>
  <si>
    <t>EPICA</t>
  </si>
  <si>
    <t>HISTORIA DE USUARIO</t>
  </si>
  <si>
    <t>OTROS DATOS DE LA EPICA O HISTORIA DE USUARIO</t>
  </si>
  <si>
    <t>ID Epica</t>
  </si>
  <si>
    <t>Como (Rol)</t>
  </si>
  <si>
    <t>Deseo…</t>
  </si>
  <si>
    <t>Para…</t>
  </si>
  <si>
    <t>ID Historia de Usuario</t>
  </si>
  <si>
    <t>Como (Rol)…</t>
  </si>
  <si>
    <t>Deseo….</t>
  </si>
  <si>
    <t>Para….</t>
  </si>
  <si>
    <t>Criterios de Aceptación</t>
  </si>
  <si>
    <t>Prioridad</t>
  </si>
  <si>
    <t>Estimación</t>
  </si>
  <si>
    <t>Dependencias</t>
  </si>
  <si>
    <t>Sprint</t>
  </si>
  <si>
    <t>Estado</t>
  </si>
  <si>
    <t>Comentarios</t>
  </si>
  <si>
    <t>EPIC01</t>
  </si>
  <si>
    <t>Asignar las preguntas y los cromos en la cantidad respectiva</t>
  </si>
  <si>
    <t>Impedir el exceso de cromos que se pueden conseguir diariamente</t>
  </si>
  <si>
    <t>1. La cantidad de cromos se otorga en función de la cantidad de preguntas aceptadas
2. Los cromos otorgados deben estar acorde a la temática completada</t>
  </si>
  <si>
    <t>Para tener un seguimiento de aprendizaje de los usuarios</t>
  </si>
  <si>
    <t>1. Se debe mostrar el porcentaje de temáticas cursadas
2. Se debe mostrar el porcentaje del álbum completado</t>
  </si>
  <si>
    <t>EPIC02</t>
  </si>
  <si>
    <t>EPIC03</t>
  </si>
  <si>
    <t>Inicio</t>
  </si>
  <si>
    <t>Días</t>
  </si>
  <si>
    <t>Final</t>
  </si>
  <si>
    <t>Fecha Liberación</t>
  </si>
  <si>
    <t>Meta</t>
  </si>
  <si>
    <t>Planeado</t>
  </si>
  <si>
    <t>Historias sin Asignar</t>
  </si>
  <si>
    <t>Daysi Karina García Tinisaray</t>
  </si>
  <si>
    <t>Economía basada en cromos</t>
  </si>
  <si>
    <t>EPIC04</t>
  </si>
  <si>
    <t>Que cada usuario mantenga un progreso integro conforme a progreso</t>
  </si>
  <si>
    <t>Integridad del progreso del usuario conforme a sus cromos obtenidos</t>
  </si>
  <si>
    <t>1. Se debe guardar la informacion de cada cromo obtenido
2. Se debe guardar la cantidad de cromos obtenidos</t>
  </si>
  <si>
    <t>Registrar los usuarios en la aplicación</t>
  </si>
  <si>
    <t>Crear y mantener la estructura de un album digital por cada usuario del sistema</t>
  </si>
  <si>
    <t>Registrar un usuario dentro del sistema</t>
  </si>
  <si>
    <t>Añadir usuarios con informacion basica de: nombre y apellido, nickname, contraseña, correo electrónico, pais, edad</t>
  </si>
  <si>
    <t>1. Debe constar el perfil del usuario en el sistema
2. Se le debe poder asignar las preguntas y los cromos respectivos
3. Evaluar la concordancia del correo (o nickname) y la contraseña con los registrados en el sistema</t>
  </si>
  <si>
    <t>Validar el ingreso correcto de cada uno de los usuarios con sus datos respectivos: nickname o correo electrónico y contraseña</t>
  </si>
  <si>
    <t>Dar flexibilidad a los errores y/o cambios de datos del usuario</t>
  </si>
  <si>
    <t>1. Introducción correcta de caracteres (número,letras)
2. Revisar que el correo electronico ingresado no este registrado en el sistema
3. Revisar que el nickname ingresado no conste el sistema
3. Confirmar la existencia del correo mediante una URL enviada al mismo</t>
  </si>
  <si>
    <t>Modificar los datos de un usuario ya existente en el sistema, tales como nombre y apellido, nickname, pais, edad, contraseña</t>
  </si>
  <si>
    <t>1. Validar ingreso del usuario
2. Registrar los cambios en la base de datos
3. En caso de desear un cambio de contraseña,  es encesario ingresar la que posee actualmente
4. En caso de desear un cambio de nickname es necesario que este no este registrado en el sistema por ende unico</t>
  </si>
  <si>
    <t>Modificar la contraseña del usuario en caso de olvido de la misma</t>
  </si>
  <si>
    <t>1. Ingreso correcto del correo electronico o nickname de su perfil
2. Envio de URL de confirmación de cambio de contraseña al correo electrónico
3. Apertura de URL e ingreso de nueva contraseña
4. Registro de nueva contraseña en la base de datos del sistema</t>
  </si>
  <si>
    <t>Controlar la distribución de los cromos para los usuarios</t>
  </si>
  <si>
    <t>Relacionar el perfil del usuario conjuntamente con su álbum digital</t>
  </si>
  <si>
    <t>Crear y manejar la estructura de cada cromo del álbum digital y asignar los cromos a cada una de las tematicas según corresponda</t>
  </si>
  <si>
    <t>Crear un cromo compuesto por una imagen, una descripción del mismo y una numeración</t>
  </si>
  <si>
    <t>Mantener una estructura similar y organizada</t>
  </si>
  <si>
    <t>Clasificar las páginas del álbum mediante las seis temáticas existentes</t>
  </si>
  <si>
    <t>1. Visualizar cada hoja del álbum con su respectiva temática</t>
  </si>
  <si>
    <t>En función de los aciertos del quiz y en concordancia con las temáticas , entregar los cromos al usuario</t>
  </si>
  <si>
    <t>1. Asignar una imagen, una descripción y una numeración acorde a cada temática para cada cromo
2. Guardar el cromo dentro del sistema</t>
  </si>
  <si>
    <t>Dueño del producto</t>
  </si>
  <si>
    <t>Usuario</t>
  </si>
  <si>
    <t>Administradores</t>
  </si>
  <si>
    <t>HR01</t>
  </si>
  <si>
    <t>HR02</t>
  </si>
  <si>
    <t>HR03</t>
  </si>
  <si>
    <t>HR04</t>
  </si>
  <si>
    <t>HR05</t>
  </si>
  <si>
    <t>HA02</t>
  </si>
  <si>
    <t>Visualizar el progreso del usuario incializado en el sistema, tanto en sus temáticas como en su álbum digital dentro de la informacion de su perfil</t>
  </si>
  <si>
    <t>HC01</t>
  </si>
  <si>
    <t>HC02</t>
  </si>
  <si>
    <t>HSA1</t>
  </si>
  <si>
    <t>Gestionar cromos</t>
  </si>
  <si>
    <t>Controlar correctamente el acceso al sistema</t>
  </si>
  <si>
    <t>HW01</t>
  </si>
  <si>
    <t>En  progreso</t>
  </si>
  <si>
    <t>Administrador de datos del sistema</t>
  </si>
  <si>
    <t>Poder realizar la carga de información dentro de la base de datos de la aplicación</t>
  </si>
  <si>
    <t>HU01</t>
  </si>
  <si>
    <t>Cargar las preguntas en base a las temáticas respectivas</t>
  </si>
  <si>
    <t>Por hacer</t>
  </si>
  <si>
    <t>HU02</t>
  </si>
  <si>
    <t>Cargar los cromos en base a las temáticas respectivas</t>
  </si>
  <si>
    <t>1. Debe permitir la carga de archivos .png, .jpg, etc.
2. La cantidad de cromos no debe exceder el valor de 180</t>
  </si>
  <si>
    <t>Que puedan ser consumidas, tomadas y/o actualizadas</t>
  </si>
  <si>
    <t>1. Debe permitir la carga de un archivo .xlsx , .csv, etc.
1. Las preguntas deben estar organizadas en función de la temática respectiva</t>
  </si>
  <si>
    <t>EPIC05</t>
  </si>
  <si>
    <t>El sistema debe contener una pagina web principal en donde se expondran….</t>
  </si>
  <si>
    <t>El sistema debe ofrecer la capacidad de ….</t>
  </si>
  <si>
    <t>EPIC06</t>
  </si>
  <si>
    <t>Controlar la distribución de las preguntas, para cada usuario</t>
  </si>
  <si>
    <t>Crear las preguntas en base a las temáticas respectivas</t>
  </si>
  <si>
    <t>Realizar una correcta distribucion de los cromos</t>
  </si>
  <si>
    <t>1. Asignar cada pregunta a una tematica
2. Guardar cada pregunta dentro del sistema</t>
  </si>
  <si>
    <t>Realizar la asignación aleatoria de las preguntas para cada usuario según el nivel de progeso correspondiente dentro de cada quiz que realice</t>
  </si>
  <si>
    <t xml:space="preserve">Evitar el descontrol en la repartición y repetición de preguntas </t>
  </si>
  <si>
    <t>1. Las preguntas acertadas deben ser eliminadas del banco de preguntas para ese usuario.
2. Las preguntas deben asignarse acorde a cada temática</t>
  </si>
  <si>
    <t>HD02</t>
  </si>
  <si>
    <t>HD01</t>
  </si>
  <si>
    <t xml:space="preserve">Creción de un sistema web </t>
  </si>
  <si>
    <t>1. Creación de una pagina principal (index) en formato html
2. Uso de diseños 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</si>
</sst>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0"/>
      <name val="Arial"/>
      <family val="2"/>
    </font>
    <font>
      <sz val="8"/>
      <name val="Arial"/>
    </font>
    <font>
      <sz val="14"/>
      <name val="Arial"/>
    </font>
    <font>
      <sz val="8"/>
      <color indexed="81"/>
      <name val="Tahoma"/>
      <family val="2"/>
    </font>
    <font>
      <b/>
      <sz val="8"/>
      <color indexed="81"/>
      <name val="Tahoma"/>
      <family val="2"/>
    </font>
    <font>
      <sz val="10"/>
      <name val="Arial"/>
      <family val="2"/>
    </font>
    <font>
      <sz val="14"/>
      <name val="Arial"/>
      <family val="2"/>
    </font>
    <font>
      <sz val="9"/>
      <color indexed="81"/>
      <name val="Tahoma"/>
      <family val="2"/>
    </font>
    <font>
      <strike/>
      <sz val="10"/>
      <name val="Arial"/>
      <family val="2"/>
    </font>
    <font>
      <b/>
      <sz val="14"/>
      <name val="Arial"/>
      <family val="2"/>
    </font>
  </fonts>
  <fills count="11">
    <fill>
      <patternFill patternType="none"/>
    </fill>
    <fill>
      <patternFill patternType="gray125"/>
    </fill>
    <fill>
      <patternFill patternType="solid">
        <fgColor indexed="47"/>
        <bgColor indexed="64"/>
      </patternFill>
    </fill>
    <fill>
      <patternFill patternType="solid">
        <fgColor rgb="FFCCFFCC"/>
        <bgColor indexed="64"/>
      </patternFill>
    </fill>
    <fill>
      <patternFill patternType="solid">
        <fgColor theme="0"/>
        <bgColor indexed="64"/>
      </patternFill>
    </fill>
    <fill>
      <patternFill patternType="solid">
        <fgColor rgb="FFFFFF99"/>
        <bgColor indexed="64"/>
      </patternFill>
    </fill>
    <fill>
      <patternFill patternType="lightUp">
        <fgColor rgb="FFFF0000"/>
        <bgColor theme="0" tint="-4.9989318521683403E-2"/>
      </patternFill>
    </fill>
    <fill>
      <patternFill patternType="solid">
        <fgColor theme="9" tint="0.39997558519241921"/>
        <bgColor indexed="64"/>
      </patternFill>
    </fill>
    <fill>
      <patternFill patternType="solid">
        <fgColor theme="8"/>
        <bgColor indexed="64"/>
      </patternFill>
    </fill>
    <fill>
      <patternFill patternType="solid">
        <fgColor theme="6"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6">
    <xf numFmtId="0" fontId="0" fillId="0" borderId="0" xfId="0"/>
    <xf numFmtId="0" fontId="1" fillId="0" borderId="0" xfId="0" applyFont="1"/>
    <xf numFmtId="0" fontId="0" fillId="0" borderId="0" xfId="0" applyAlignment="1">
      <alignment horizontal="center"/>
    </xf>
    <xf numFmtId="0" fontId="3" fillId="0" borderId="0" xfId="0" applyFont="1"/>
    <xf numFmtId="0" fontId="0" fillId="0" borderId="0" xfId="0" applyAlignment="1">
      <alignment vertical="top" wrapText="1"/>
    </xf>
    <xf numFmtId="0" fontId="0" fillId="0" borderId="0" xfId="0" applyAlignment="1">
      <alignment horizontal="center" vertical="top"/>
    </xf>
    <xf numFmtId="0" fontId="0" fillId="0" borderId="0" xfId="0" applyAlignment="1">
      <alignment vertical="top"/>
    </xf>
    <xf numFmtId="17" fontId="0" fillId="0" borderId="0" xfId="0" applyNumberFormat="1" applyAlignment="1">
      <alignment vertical="top" wrapText="1"/>
    </xf>
    <xf numFmtId="0" fontId="0" fillId="0" borderId="1" xfId="0" applyBorder="1" applyAlignment="1">
      <alignment horizontal="center" vertical="top"/>
    </xf>
    <xf numFmtId="0" fontId="0" fillId="0" borderId="1" xfId="0" applyBorder="1" applyAlignment="1">
      <alignment vertical="top" wrapText="1"/>
    </xf>
    <xf numFmtId="0" fontId="6" fillId="0" borderId="0" xfId="0" applyFont="1" applyAlignment="1">
      <alignment vertical="top"/>
    </xf>
    <xf numFmtId="0" fontId="0" fillId="3"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xf>
    <xf numFmtId="0" fontId="0" fillId="0" borderId="2" xfId="0" applyBorder="1"/>
    <xf numFmtId="0" fontId="0" fillId="0" borderId="3" xfId="0" applyNumberFormat="1" applyFill="1" applyBorder="1" applyAlignment="1">
      <alignment horizontal="left"/>
    </xf>
    <xf numFmtId="0" fontId="0" fillId="0" borderId="3" xfId="0" applyBorder="1"/>
    <xf numFmtId="0" fontId="0" fillId="2" borderId="1" xfId="0" applyNumberFormat="1" applyFill="1" applyBorder="1" applyAlignment="1">
      <alignment horizontal="center"/>
    </xf>
    <xf numFmtId="0" fontId="0" fillId="0" borderId="1" xfId="0" applyBorder="1"/>
    <xf numFmtId="14" fontId="0" fillId="2" borderId="1" xfId="0" applyNumberFormat="1" applyFill="1" applyBorder="1" applyAlignment="1">
      <alignment horizontal="center"/>
    </xf>
    <xf numFmtId="0" fontId="0" fillId="0" borderId="1" xfId="0" applyNumberFormat="1" applyFill="1" applyBorder="1" applyAlignment="1">
      <alignment horizontal="center"/>
    </xf>
    <xf numFmtId="14" fontId="0" fillId="2" borderId="3" xfId="0" applyNumberFormat="1" applyFill="1" applyBorder="1" applyAlignment="1">
      <alignment horizontal="center"/>
    </xf>
    <xf numFmtId="0" fontId="1" fillId="0" borderId="3" xfId="0" applyFont="1" applyBorder="1" applyAlignment="1">
      <alignment horizontal="right"/>
    </xf>
    <xf numFmtId="0" fontId="0" fillId="0" borderId="1" xfId="0" applyBorder="1" applyAlignment="1">
      <alignment horizontal="center"/>
    </xf>
    <xf numFmtId="0" fontId="7" fillId="0" borderId="0" xfId="0" applyFont="1" applyBorder="1" applyAlignment="1">
      <alignment horizontal="center" vertical="center" wrapText="1"/>
    </xf>
    <xf numFmtId="0" fontId="9" fillId="6" borderId="1" xfId="0" applyFont="1" applyFill="1" applyBorder="1" applyAlignment="1">
      <alignment vertical="top" wrapText="1"/>
    </xf>
    <xf numFmtId="0" fontId="1" fillId="0" borderId="1" xfId="0" applyFont="1" applyBorder="1" applyAlignment="1">
      <alignment horizontal="center"/>
    </xf>
    <xf numFmtId="0" fontId="1" fillId="0" borderId="1" xfId="0" applyFont="1" applyBorder="1"/>
    <xf numFmtId="0" fontId="7" fillId="4" borderId="0" xfId="0" applyFont="1" applyFill="1" applyBorder="1" applyAlignment="1">
      <alignment horizontal="center" vertical="center" wrapText="1"/>
    </xf>
    <xf numFmtId="0" fontId="0" fillId="0" borderId="0" xfId="0" applyBorder="1" applyAlignment="1">
      <alignment horizontal="center" vertical="top"/>
    </xf>
    <xf numFmtId="0" fontId="10" fillId="0" borderId="0" xfId="0" applyFont="1" applyAlignment="1">
      <alignment horizontal="left" vertical="top"/>
    </xf>
    <xf numFmtId="0" fontId="0" fillId="0" borderId="0" xfId="0" applyBorder="1" applyAlignment="1">
      <alignment horizontal="center" vertical="center" wrapText="1"/>
    </xf>
    <xf numFmtId="0" fontId="0" fillId="0" borderId="0" xfId="0" applyBorder="1" applyAlignment="1">
      <alignment horizontal="center"/>
    </xf>
    <xf numFmtId="0" fontId="1" fillId="2" borderId="1" xfId="0" applyFont="1" applyFill="1" applyBorder="1" applyAlignment="1">
      <alignment horizontal="center" vertical="top"/>
    </xf>
    <xf numFmtId="0" fontId="7" fillId="4" borderId="0" xfId="0" applyFont="1" applyFill="1" applyBorder="1" applyAlignment="1">
      <alignment vertical="center" wrapText="1"/>
    </xf>
    <xf numFmtId="14" fontId="0" fillId="7" borderId="1" xfId="0" applyNumberFormat="1" applyFill="1" applyBorder="1" applyAlignment="1">
      <alignment horizontal="center"/>
    </xf>
    <xf numFmtId="0" fontId="1" fillId="8" borderId="1" xfId="0" applyFont="1" applyFill="1" applyBorder="1" applyAlignment="1">
      <alignment horizontal="center" vertical="top" wrapText="1"/>
    </xf>
    <xf numFmtId="0" fontId="1" fillId="9" borderId="1" xfId="0" applyFont="1" applyFill="1" applyBorder="1" applyAlignment="1">
      <alignment horizontal="center" vertical="top" wrapText="1"/>
    </xf>
    <xf numFmtId="0" fontId="1" fillId="9" borderId="1" xfId="0" applyFont="1" applyFill="1" applyBorder="1" applyAlignment="1">
      <alignment horizontal="center" vertical="top"/>
    </xf>
    <xf numFmtId="0" fontId="6" fillId="0" borderId="0" xfId="0" applyFont="1" applyBorder="1" applyAlignment="1">
      <alignment vertical="center" wrapText="1"/>
    </xf>
    <xf numFmtId="0" fontId="6" fillId="0" borderId="1" xfId="0" applyFont="1" applyBorder="1" applyAlignment="1">
      <alignment horizontal="left" vertical="top" wrapText="1"/>
    </xf>
    <xf numFmtId="0" fontId="0" fillId="0" borderId="1" xfId="0" applyBorder="1" applyAlignment="1">
      <alignment horizontal="left" vertical="top" wrapText="1"/>
    </xf>
    <xf numFmtId="0" fontId="6" fillId="0" borderId="1" xfId="0" applyFont="1" applyBorder="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vertical="top"/>
    </xf>
    <xf numFmtId="0" fontId="0" fillId="0" borderId="1" xfId="0" applyBorder="1" applyAlignment="1">
      <alignment vertical="top"/>
    </xf>
    <xf numFmtId="0" fontId="6" fillId="0" borderId="1" xfId="0" applyFont="1" applyBorder="1" applyAlignment="1">
      <alignment horizontal="left" vertical="top"/>
    </xf>
    <xf numFmtId="0" fontId="0" fillId="10" borderId="1" xfId="0" applyFill="1" applyBorder="1" applyAlignment="1">
      <alignment horizontal="left" vertical="top"/>
    </xf>
    <xf numFmtId="0" fontId="0" fillId="10" borderId="1" xfId="0" applyFill="1" applyBorder="1" applyAlignment="1">
      <alignment horizontal="left" vertical="top" wrapText="1"/>
    </xf>
    <xf numFmtId="0" fontId="6" fillId="0" borderId="1" xfId="0" applyFont="1" applyBorder="1" applyAlignment="1">
      <alignment vertical="top" wrapText="1"/>
    </xf>
    <xf numFmtId="0" fontId="6" fillId="0" borderId="1" xfId="0" applyFont="1" applyBorder="1" applyAlignment="1">
      <alignment horizontal="center" vertical="top"/>
    </xf>
    <xf numFmtId="0" fontId="1" fillId="2" borderId="4"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8" borderId="4" xfId="0" applyFont="1" applyFill="1" applyBorder="1" applyAlignment="1">
      <alignment horizontal="center" vertical="top" wrapText="1"/>
    </xf>
    <xf numFmtId="0" fontId="1" fillId="8" borderId="2" xfId="0" applyFont="1" applyFill="1" applyBorder="1" applyAlignment="1">
      <alignment horizontal="center" vertical="top" wrapText="1"/>
    </xf>
    <xf numFmtId="0" fontId="1" fillId="8" borderId="3" xfId="0" applyFont="1" applyFill="1" applyBorder="1" applyAlignment="1">
      <alignment horizontal="center" vertical="top" wrapText="1"/>
    </xf>
    <xf numFmtId="0" fontId="1" fillId="9" borderId="4" xfId="0" applyFont="1" applyFill="1" applyBorder="1" applyAlignment="1">
      <alignment horizontal="center" vertical="top" wrapText="1"/>
    </xf>
    <xf numFmtId="0" fontId="1" fillId="9" borderId="2" xfId="0" applyFont="1" applyFill="1" applyBorder="1" applyAlignment="1">
      <alignment horizontal="center" vertical="top" wrapText="1"/>
    </xf>
    <xf numFmtId="0" fontId="1" fillId="9" borderId="3" xfId="0" applyFont="1" applyFill="1" applyBorder="1" applyAlignment="1">
      <alignment horizontal="center" vertical="top" wrapText="1"/>
    </xf>
    <xf numFmtId="0" fontId="6" fillId="0" borderId="0" xfId="0" applyFont="1" applyBorder="1" applyAlignment="1">
      <alignment horizontal="left" vertical="center" wrapText="1"/>
    </xf>
    <xf numFmtId="0" fontId="6" fillId="0" borderId="1" xfId="0" applyFont="1" applyBorder="1" applyAlignment="1">
      <alignment horizontal="center" vertical="center" wrapText="1"/>
    </xf>
    <xf numFmtId="0" fontId="6" fillId="10" borderId="1" xfId="0" applyFont="1" applyFill="1" applyBorder="1" applyAlignment="1">
      <alignment horizontal="left" vertical="top" wrapText="1"/>
    </xf>
    <xf numFmtId="0" fontId="0" fillId="10" borderId="1" xfId="0" applyFill="1" applyBorder="1" applyAlignment="1">
      <alignment vertical="top" wrapText="1"/>
    </xf>
  </cellXfs>
  <cellStyles count="1">
    <cellStyle name="Normal" xfId="0" builtinId="0"/>
  </cellStyles>
  <dxfs count="79">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S73"/>
  <sheetViews>
    <sheetView showGridLines="0" tabSelected="1" topLeftCell="A12" zoomScale="70" zoomScaleNormal="70" workbookViewId="0">
      <selection activeCell="J8" sqref="J8"/>
    </sheetView>
  </sheetViews>
  <sheetFormatPr baseColWidth="10" defaultColWidth="9.140625" defaultRowHeight="12.75" x14ac:dyDescent="0.2"/>
  <cols>
    <col min="1" max="1" width="3.42578125" style="6" customWidth="1"/>
    <col min="2" max="2" width="10.85546875" style="5" customWidth="1"/>
    <col min="3" max="3" width="19.7109375" style="5" customWidth="1"/>
    <col min="4" max="4" width="48" style="5" customWidth="1"/>
    <col min="5" max="5" width="24.28515625" style="5" customWidth="1"/>
    <col min="6" max="6" width="11.28515625" style="5" customWidth="1"/>
    <col min="7" max="7" width="19" style="4" customWidth="1"/>
    <col min="8" max="8" width="56.42578125" style="4" customWidth="1"/>
    <col min="9" max="9" width="23.42578125" style="4" customWidth="1"/>
    <col min="10" max="10" width="53.140625" style="4" customWidth="1"/>
    <col min="11" max="11" width="10.28515625" style="5" customWidth="1"/>
    <col min="12" max="13" width="15" style="5" customWidth="1"/>
    <col min="14" max="14" width="11.42578125" style="5" customWidth="1"/>
    <col min="15" max="15" width="12.42578125" style="5" customWidth="1"/>
    <col min="16" max="16" width="39.42578125" style="4" customWidth="1"/>
    <col min="17" max="17" width="6" style="6" customWidth="1"/>
    <col min="18" max="16384" width="9.140625" style="6"/>
  </cols>
  <sheetData>
    <row r="1" spans="2:19" ht="18" x14ac:dyDescent="0.2">
      <c r="B1" s="30" t="s">
        <v>0</v>
      </c>
      <c r="C1" s="30"/>
      <c r="D1" s="30"/>
      <c r="E1" s="30"/>
      <c r="R1" s="12"/>
      <c r="S1" s="10" t="s">
        <v>1</v>
      </c>
    </row>
    <row r="2" spans="2:19" customFormat="1" ht="18" customHeight="1" x14ac:dyDescent="0.2">
      <c r="B2" s="62" t="s">
        <v>2</v>
      </c>
      <c r="C2" s="62"/>
      <c r="D2" s="63" t="s">
        <v>41</v>
      </c>
      <c r="E2" s="63"/>
      <c r="F2" s="39"/>
      <c r="G2" s="39"/>
      <c r="H2" s="39"/>
      <c r="I2" s="34"/>
      <c r="J2" s="34"/>
      <c r="K2" s="34"/>
      <c r="L2" s="34"/>
      <c r="M2" s="34"/>
      <c r="N2" s="34"/>
      <c r="O2" s="29"/>
      <c r="P2" s="24"/>
      <c r="Q2" s="24"/>
      <c r="R2" s="13"/>
      <c r="S2" s="10" t="s">
        <v>3</v>
      </c>
    </row>
    <row r="3" spans="2:19" customFormat="1" ht="18" customHeight="1" x14ac:dyDescent="0.2">
      <c r="B3" s="62" t="s">
        <v>4</v>
      </c>
      <c r="C3" s="62"/>
      <c r="D3" s="63" t="s">
        <v>40</v>
      </c>
      <c r="E3" s="63"/>
      <c r="F3" s="39"/>
      <c r="G3" s="39"/>
      <c r="H3" s="39"/>
      <c r="I3" s="34"/>
      <c r="J3" s="34"/>
      <c r="K3" s="34"/>
      <c r="L3" s="34"/>
      <c r="M3" s="34"/>
      <c r="N3" s="34"/>
      <c r="O3" s="29"/>
      <c r="P3" s="24"/>
      <c r="Q3" s="24"/>
      <c r="R3" s="11"/>
      <c r="S3" s="10" t="s">
        <v>5</v>
      </c>
    </row>
    <row r="4" spans="2:19" customFormat="1" ht="18" x14ac:dyDescent="0.2">
      <c r="B4" s="28"/>
      <c r="C4" s="28"/>
      <c r="D4" s="28"/>
      <c r="E4" s="28"/>
      <c r="F4" s="28"/>
      <c r="G4" s="31"/>
      <c r="H4" s="31"/>
      <c r="I4" s="31"/>
      <c r="J4" s="31"/>
      <c r="K4" s="32"/>
      <c r="L4" s="32"/>
      <c r="M4" s="32"/>
      <c r="N4" s="24"/>
      <c r="O4" s="28"/>
      <c r="P4" s="24"/>
      <c r="Q4" s="24"/>
      <c r="R4" s="25"/>
      <c r="S4" s="10" t="s">
        <v>6</v>
      </c>
    </row>
    <row r="5" spans="2:19" x14ac:dyDescent="0.2">
      <c r="B5" s="53" t="s">
        <v>7</v>
      </c>
      <c r="C5" s="54"/>
      <c r="D5" s="54"/>
      <c r="E5" s="55"/>
      <c r="F5" s="56" t="s">
        <v>8</v>
      </c>
      <c r="G5" s="57"/>
      <c r="H5" s="57"/>
      <c r="I5" s="58"/>
      <c r="J5" s="59" t="s">
        <v>9</v>
      </c>
      <c r="K5" s="60"/>
      <c r="L5" s="60"/>
      <c r="M5" s="60"/>
      <c r="N5" s="60"/>
      <c r="O5" s="60"/>
      <c r="P5" s="61"/>
    </row>
    <row r="6" spans="2:19" ht="25.5" x14ac:dyDescent="0.2">
      <c r="B6" s="33" t="s">
        <v>10</v>
      </c>
      <c r="C6" s="33" t="s">
        <v>11</v>
      </c>
      <c r="D6" s="33" t="s">
        <v>12</v>
      </c>
      <c r="E6" s="33" t="s">
        <v>13</v>
      </c>
      <c r="F6" s="36" t="s">
        <v>14</v>
      </c>
      <c r="G6" s="36" t="s">
        <v>15</v>
      </c>
      <c r="H6" s="36" t="s">
        <v>16</v>
      </c>
      <c r="I6" s="36" t="s">
        <v>17</v>
      </c>
      <c r="J6" s="37" t="s">
        <v>18</v>
      </c>
      <c r="K6" s="38" t="s">
        <v>19</v>
      </c>
      <c r="L6" s="38" t="s">
        <v>20</v>
      </c>
      <c r="M6" s="38" t="s">
        <v>21</v>
      </c>
      <c r="N6" s="38" t="s">
        <v>22</v>
      </c>
      <c r="O6" s="38" t="s">
        <v>23</v>
      </c>
      <c r="P6" s="37" t="s">
        <v>24</v>
      </c>
    </row>
    <row r="7" spans="2:19" x14ac:dyDescent="0.2">
      <c r="B7" s="41" t="s">
        <v>25</v>
      </c>
      <c r="C7" s="40" t="s">
        <v>67</v>
      </c>
      <c r="D7" s="40" t="s">
        <v>107</v>
      </c>
      <c r="E7" s="40" t="s">
        <v>80</v>
      </c>
      <c r="F7" s="43"/>
      <c r="G7" s="41"/>
      <c r="H7" s="9"/>
      <c r="I7" s="9"/>
      <c r="J7" s="9"/>
      <c r="K7" s="8"/>
      <c r="L7" s="8"/>
      <c r="M7" s="8"/>
      <c r="N7" s="8"/>
      <c r="O7" s="8"/>
      <c r="P7" s="9"/>
    </row>
    <row r="8" spans="2:19" ht="25.5" x14ac:dyDescent="0.2">
      <c r="B8" s="8"/>
      <c r="C8" s="40"/>
      <c r="D8" s="40"/>
      <c r="E8" s="40"/>
      <c r="F8" s="48" t="s">
        <v>82</v>
      </c>
      <c r="G8" s="40" t="s">
        <v>69</v>
      </c>
      <c r="H8" s="9" t="s">
        <v>95</v>
      </c>
      <c r="I8" s="9"/>
      <c r="J8" s="51" t="s">
        <v>108</v>
      </c>
      <c r="K8" s="8">
        <v>1</v>
      </c>
      <c r="L8" s="8">
        <v>15</v>
      </c>
      <c r="M8" s="8"/>
      <c r="N8" s="8">
        <v>1</v>
      </c>
      <c r="O8" s="52" t="s">
        <v>83</v>
      </c>
      <c r="P8" s="9"/>
    </row>
    <row r="9" spans="2:19" x14ac:dyDescent="0.2">
      <c r="B9" s="8"/>
      <c r="C9" s="40"/>
      <c r="D9" s="40"/>
      <c r="E9" s="40"/>
      <c r="F9" s="48" t="s">
        <v>82</v>
      </c>
      <c r="G9" s="64"/>
      <c r="H9" s="9" t="s">
        <v>96</v>
      </c>
      <c r="I9" s="9"/>
      <c r="J9" s="65"/>
      <c r="K9" s="8"/>
      <c r="L9" s="8"/>
      <c r="M9" s="8"/>
      <c r="N9" s="8"/>
      <c r="O9" s="8"/>
      <c r="P9" s="9"/>
    </row>
    <row r="10" spans="2:19" x14ac:dyDescent="0.2">
      <c r="B10" s="41"/>
      <c r="C10" s="40"/>
      <c r="D10" s="40"/>
      <c r="E10" s="40"/>
      <c r="F10" s="43"/>
      <c r="G10" s="41"/>
      <c r="H10" s="9"/>
      <c r="I10" s="9"/>
      <c r="J10" s="9"/>
      <c r="K10" s="8"/>
      <c r="L10" s="8"/>
      <c r="M10" s="8"/>
      <c r="N10" s="8"/>
      <c r="O10" s="8"/>
      <c r="P10" s="9"/>
    </row>
    <row r="11" spans="2:19" x14ac:dyDescent="0.2">
      <c r="B11" s="8"/>
      <c r="C11" s="40"/>
      <c r="D11" s="40"/>
      <c r="E11" s="40"/>
      <c r="F11" s="43"/>
      <c r="G11" s="40"/>
      <c r="H11" s="9"/>
      <c r="I11" s="9"/>
      <c r="J11" s="9"/>
      <c r="K11" s="8"/>
      <c r="L11" s="8"/>
      <c r="M11" s="8"/>
      <c r="N11" s="8"/>
      <c r="O11" s="8"/>
      <c r="P11" s="9"/>
    </row>
    <row r="12" spans="2:19" x14ac:dyDescent="0.2">
      <c r="B12" s="8"/>
      <c r="C12" s="40"/>
      <c r="D12" s="40"/>
      <c r="E12" s="40"/>
      <c r="F12" s="43"/>
      <c r="G12" s="40"/>
      <c r="H12" s="9"/>
      <c r="I12" s="9"/>
      <c r="J12" s="9"/>
      <c r="K12" s="8"/>
      <c r="L12" s="8"/>
      <c r="M12" s="8"/>
      <c r="N12" s="8"/>
      <c r="O12" s="8"/>
      <c r="P12" s="9"/>
    </row>
    <row r="13" spans="2:19" ht="38.25" x14ac:dyDescent="0.2">
      <c r="B13" s="41" t="s">
        <v>31</v>
      </c>
      <c r="C13" s="40" t="s">
        <v>67</v>
      </c>
      <c r="D13" s="40" t="s">
        <v>46</v>
      </c>
      <c r="E13" s="40" t="s">
        <v>26</v>
      </c>
      <c r="F13" s="43"/>
      <c r="G13" s="41"/>
      <c r="H13" s="41"/>
      <c r="I13" s="41"/>
      <c r="J13" s="41"/>
      <c r="K13" s="43"/>
      <c r="L13" s="43"/>
      <c r="M13" s="43"/>
      <c r="N13" s="43"/>
      <c r="O13" s="43"/>
      <c r="P13" s="43"/>
    </row>
    <row r="14" spans="2:19" ht="76.5" x14ac:dyDescent="0.2">
      <c r="B14" s="8"/>
      <c r="C14" s="40"/>
      <c r="D14" s="40"/>
      <c r="E14" s="40"/>
      <c r="F14" s="43" t="s">
        <v>70</v>
      </c>
      <c r="G14" s="40" t="s">
        <v>67</v>
      </c>
      <c r="H14" s="41" t="s">
        <v>49</v>
      </c>
      <c r="I14" s="41" t="s">
        <v>48</v>
      </c>
      <c r="J14" s="41" t="s">
        <v>53</v>
      </c>
      <c r="K14" s="43">
        <v>1</v>
      </c>
      <c r="L14" s="43">
        <v>15</v>
      </c>
      <c r="M14" s="43"/>
      <c r="N14" s="49">
        <v>1</v>
      </c>
      <c r="O14" s="43" t="s">
        <v>1</v>
      </c>
      <c r="P14" s="43"/>
    </row>
    <row r="15" spans="2:19" ht="76.5" x14ac:dyDescent="0.2">
      <c r="B15" s="8"/>
      <c r="C15" s="40"/>
      <c r="D15" s="40"/>
      <c r="E15" s="40"/>
      <c r="F15" s="43" t="s">
        <v>71</v>
      </c>
      <c r="G15" s="40" t="s">
        <v>68</v>
      </c>
      <c r="H15" s="41" t="s">
        <v>54</v>
      </c>
      <c r="I15" s="41" t="s">
        <v>52</v>
      </c>
      <c r="J15" s="41" t="s">
        <v>55</v>
      </c>
      <c r="K15" s="43">
        <v>1</v>
      </c>
      <c r="L15" s="43">
        <v>15</v>
      </c>
      <c r="M15" s="43"/>
      <c r="N15" s="43">
        <v>2</v>
      </c>
      <c r="O15" s="43" t="s">
        <v>1</v>
      </c>
      <c r="P15" s="43"/>
    </row>
    <row r="16" spans="2:19" ht="89.25" x14ac:dyDescent="0.2">
      <c r="B16" s="8"/>
      <c r="C16" s="40"/>
      <c r="D16" s="40"/>
      <c r="E16" s="40"/>
      <c r="F16" s="43" t="s">
        <v>72</v>
      </c>
      <c r="G16" s="40" t="s">
        <v>68</v>
      </c>
      <c r="H16" s="41" t="s">
        <v>56</v>
      </c>
      <c r="I16" s="41" t="s">
        <v>52</v>
      </c>
      <c r="J16" s="41" t="s">
        <v>57</v>
      </c>
      <c r="K16" s="43">
        <v>1</v>
      </c>
      <c r="L16" s="43">
        <v>15</v>
      </c>
      <c r="M16" s="43"/>
      <c r="N16" s="43">
        <v>2</v>
      </c>
      <c r="O16" s="43" t="s">
        <v>1</v>
      </c>
      <c r="P16" s="43"/>
    </row>
    <row r="17" spans="2:19" ht="63.75" x14ac:dyDescent="0.2">
      <c r="B17" s="41"/>
      <c r="C17" s="42"/>
      <c r="D17" s="42"/>
      <c r="E17" s="42"/>
      <c r="F17" s="43" t="s">
        <v>73</v>
      </c>
      <c r="G17" s="50"/>
      <c r="H17" s="41" t="s">
        <v>51</v>
      </c>
      <c r="I17" s="40" t="s">
        <v>81</v>
      </c>
      <c r="J17" s="41" t="s">
        <v>50</v>
      </c>
      <c r="K17" s="43">
        <v>1</v>
      </c>
      <c r="L17" s="43">
        <v>15</v>
      </c>
      <c r="M17" s="43"/>
      <c r="N17" s="43">
        <v>2</v>
      </c>
      <c r="O17" s="43" t="s">
        <v>1</v>
      </c>
      <c r="P17" s="43"/>
    </row>
    <row r="18" spans="2:19" ht="38.25" x14ac:dyDescent="0.2">
      <c r="B18" s="41"/>
      <c r="C18" s="42"/>
      <c r="D18" s="42"/>
      <c r="E18" s="42"/>
      <c r="F18" s="43" t="s">
        <v>74</v>
      </c>
      <c r="G18" s="41" t="s">
        <v>68</v>
      </c>
      <c r="H18" s="41" t="s">
        <v>76</v>
      </c>
      <c r="I18" s="41" t="s">
        <v>29</v>
      </c>
      <c r="J18" s="41" t="s">
        <v>30</v>
      </c>
      <c r="K18" s="43">
        <v>2</v>
      </c>
      <c r="L18" s="43">
        <v>15</v>
      </c>
      <c r="M18" s="43" t="s">
        <v>70</v>
      </c>
      <c r="N18" s="43">
        <v>2</v>
      </c>
      <c r="O18" s="43" t="s">
        <v>1</v>
      </c>
      <c r="P18" s="43"/>
    </row>
    <row r="19" spans="2:19" ht="38.25" x14ac:dyDescent="0.2">
      <c r="B19" s="40" t="s">
        <v>32</v>
      </c>
      <c r="C19" s="40" t="s">
        <v>69</v>
      </c>
      <c r="D19" s="40" t="s">
        <v>47</v>
      </c>
      <c r="E19" s="40" t="s">
        <v>43</v>
      </c>
      <c r="F19" s="43"/>
      <c r="G19" s="41"/>
      <c r="H19" s="41"/>
      <c r="I19" s="41"/>
      <c r="J19" s="41"/>
      <c r="K19" s="43"/>
      <c r="L19" s="43"/>
      <c r="M19" s="43"/>
      <c r="N19" s="43"/>
      <c r="O19" s="43"/>
      <c r="P19" s="43"/>
    </row>
    <row r="20" spans="2:19" ht="38.25" x14ac:dyDescent="0.2">
      <c r="B20" s="41"/>
      <c r="C20" s="40"/>
      <c r="D20" s="40"/>
      <c r="E20" s="40"/>
      <c r="F20" s="43" t="s">
        <v>79</v>
      </c>
      <c r="G20" s="40" t="s">
        <v>68</v>
      </c>
      <c r="H20" s="40" t="s">
        <v>59</v>
      </c>
      <c r="I20" s="41" t="s">
        <v>44</v>
      </c>
      <c r="J20" s="41" t="s">
        <v>45</v>
      </c>
      <c r="K20" s="43">
        <v>1</v>
      </c>
      <c r="L20" s="43"/>
      <c r="M20" s="43" t="s">
        <v>70</v>
      </c>
      <c r="N20" s="43">
        <v>3</v>
      </c>
      <c r="O20" s="48" t="s">
        <v>1</v>
      </c>
      <c r="P20" s="43"/>
    </row>
    <row r="21" spans="2:19" ht="25.5" x14ac:dyDescent="0.2">
      <c r="B21" s="8"/>
      <c r="C21" s="8"/>
      <c r="D21" s="8"/>
      <c r="E21" s="8"/>
      <c r="F21" s="48" t="s">
        <v>75</v>
      </c>
      <c r="G21" s="40" t="s">
        <v>67</v>
      </c>
      <c r="H21" s="40" t="s">
        <v>63</v>
      </c>
      <c r="I21" s="40" t="s">
        <v>62</v>
      </c>
      <c r="J21" s="40" t="s">
        <v>64</v>
      </c>
      <c r="K21" s="43">
        <v>2</v>
      </c>
      <c r="L21" s="43"/>
      <c r="M21" s="43"/>
      <c r="N21" s="43">
        <v>3</v>
      </c>
      <c r="O21" s="43"/>
      <c r="P21" s="43"/>
    </row>
    <row r="22" spans="2:19" ht="38.25" x14ac:dyDescent="0.2">
      <c r="B22" s="41" t="s">
        <v>42</v>
      </c>
      <c r="C22" s="40" t="s">
        <v>69</v>
      </c>
      <c r="D22" s="40" t="s">
        <v>60</v>
      </c>
      <c r="E22" s="40" t="s">
        <v>58</v>
      </c>
      <c r="F22" s="8"/>
      <c r="G22" s="9"/>
      <c r="H22" s="9"/>
      <c r="I22" s="9"/>
      <c r="J22" s="9"/>
      <c r="K22" s="8"/>
      <c r="L22" s="8"/>
      <c r="M22" s="8"/>
      <c r="N22" s="8"/>
      <c r="O22" s="8"/>
      <c r="P22" s="9"/>
    </row>
    <row r="23" spans="2:19" ht="38.25" x14ac:dyDescent="0.2">
      <c r="B23" s="8"/>
      <c r="C23" s="8"/>
      <c r="D23" s="8"/>
      <c r="E23" s="8"/>
      <c r="F23" s="48" t="s">
        <v>77</v>
      </c>
      <c r="G23" s="40" t="s">
        <v>69</v>
      </c>
      <c r="H23" s="40" t="s">
        <v>61</v>
      </c>
      <c r="I23" s="40" t="s">
        <v>62</v>
      </c>
      <c r="J23" s="40" t="s">
        <v>66</v>
      </c>
      <c r="K23" s="43">
        <v>2</v>
      </c>
      <c r="L23" s="43">
        <v>20</v>
      </c>
      <c r="M23" s="43"/>
      <c r="N23" s="43">
        <v>3</v>
      </c>
      <c r="O23" s="48" t="s">
        <v>1</v>
      </c>
      <c r="P23" s="9"/>
    </row>
    <row r="24" spans="2:19" ht="51" x14ac:dyDescent="0.2">
      <c r="B24" s="8"/>
      <c r="C24" s="8"/>
      <c r="D24" s="8"/>
      <c r="E24" s="8"/>
      <c r="F24" s="47" t="s">
        <v>78</v>
      </c>
      <c r="G24" s="40" t="s">
        <v>67</v>
      </c>
      <c r="H24" s="40" t="s">
        <v>65</v>
      </c>
      <c r="I24" s="41" t="s">
        <v>27</v>
      </c>
      <c r="J24" s="40" t="s">
        <v>28</v>
      </c>
      <c r="K24" s="43">
        <v>1</v>
      </c>
      <c r="L24" s="43">
        <v>20</v>
      </c>
      <c r="M24" s="43"/>
      <c r="N24" s="43">
        <v>5</v>
      </c>
      <c r="O24" s="43" t="s">
        <v>1</v>
      </c>
      <c r="P24" s="43"/>
    </row>
    <row r="25" spans="2:19" ht="38.25" x14ac:dyDescent="0.2">
      <c r="B25" s="41" t="s">
        <v>94</v>
      </c>
      <c r="C25" s="40" t="s">
        <v>69</v>
      </c>
      <c r="D25" s="40" t="s">
        <v>85</v>
      </c>
      <c r="E25" s="40" t="s">
        <v>92</v>
      </c>
      <c r="F25" s="8"/>
      <c r="G25" s="9"/>
      <c r="H25" s="9"/>
      <c r="I25" s="9"/>
      <c r="J25" s="9"/>
      <c r="K25" s="8"/>
      <c r="L25" s="8"/>
      <c r="M25" s="8"/>
      <c r="N25" s="8"/>
      <c r="O25" s="8"/>
      <c r="P25" s="9"/>
    </row>
    <row r="26" spans="2:19" ht="38.25" x14ac:dyDescent="0.2">
      <c r="B26" s="8"/>
      <c r="C26" s="40"/>
      <c r="D26" s="40"/>
      <c r="E26" s="40"/>
      <c r="F26" s="48" t="s">
        <v>86</v>
      </c>
      <c r="G26" s="40" t="s">
        <v>84</v>
      </c>
      <c r="H26" s="40" t="s">
        <v>87</v>
      </c>
      <c r="I26" s="40"/>
      <c r="J26" s="40" t="s">
        <v>93</v>
      </c>
      <c r="K26" s="43">
        <v>1</v>
      </c>
      <c r="L26" s="43"/>
      <c r="M26" s="43"/>
      <c r="N26" s="43">
        <v>4</v>
      </c>
      <c r="O26" s="48" t="s">
        <v>88</v>
      </c>
      <c r="P26" s="9"/>
    </row>
    <row r="27" spans="2:19" ht="25.5" x14ac:dyDescent="0.2">
      <c r="B27" s="8"/>
      <c r="C27" s="8"/>
      <c r="D27" s="8"/>
      <c r="E27" s="8"/>
      <c r="F27" s="47" t="s">
        <v>89</v>
      </c>
      <c r="G27" s="40" t="s">
        <v>84</v>
      </c>
      <c r="H27" s="40" t="s">
        <v>90</v>
      </c>
      <c r="I27" s="41"/>
      <c r="J27" s="40" t="s">
        <v>91</v>
      </c>
      <c r="K27" s="43">
        <v>1</v>
      </c>
      <c r="L27" s="43"/>
      <c r="M27" s="43"/>
      <c r="N27" s="43">
        <v>4</v>
      </c>
      <c r="O27" s="43" t="s">
        <v>88</v>
      </c>
      <c r="P27" s="43"/>
      <c r="Q27" s="46"/>
    </row>
    <row r="28" spans="2:19" ht="25.5" x14ac:dyDescent="0.2">
      <c r="B28" s="41" t="s">
        <v>97</v>
      </c>
      <c r="C28" s="40" t="s">
        <v>67</v>
      </c>
      <c r="D28" s="40" t="s">
        <v>98</v>
      </c>
      <c r="E28" s="64"/>
      <c r="F28" s="8"/>
      <c r="G28" s="9"/>
      <c r="H28" s="9"/>
      <c r="I28" s="9"/>
      <c r="J28" s="9"/>
      <c r="K28" s="8"/>
      <c r="L28" s="8"/>
      <c r="M28" s="8"/>
      <c r="N28" s="8"/>
      <c r="O28" s="8"/>
      <c r="P28" s="9"/>
      <c r="Q28" s="46"/>
    </row>
    <row r="29" spans="2:19" ht="25.5" x14ac:dyDescent="0.2">
      <c r="B29" s="8"/>
      <c r="C29" s="40"/>
      <c r="D29" s="40"/>
      <c r="E29" s="40"/>
      <c r="F29" s="48" t="s">
        <v>106</v>
      </c>
      <c r="G29" s="40" t="s">
        <v>69</v>
      </c>
      <c r="H29" s="40" t="s">
        <v>99</v>
      </c>
      <c r="I29" s="40" t="s">
        <v>100</v>
      </c>
      <c r="J29" s="40" t="s">
        <v>101</v>
      </c>
      <c r="K29" s="43">
        <v>1</v>
      </c>
      <c r="L29" s="43"/>
      <c r="M29" s="43"/>
      <c r="N29" s="43">
        <v>4</v>
      </c>
      <c r="O29" s="48" t="s">
        <v>88</v>
      </c>
      <c r="P29" s="9"/>
      <c r="Q29" s="46"/>
    </row>
    <row r="30" spans="2:19" ht="38.25" x14ac:dyDescent="0.2">
      <c r="B30" s="8"/>
      <c r="C30" s="8"/>
      <c r="D30" s="8"/>
      <c r="E30" s="8"/>
      <c r="F30" s="47" t="s">
        <v>105</v>
      </c>
      <c r="G30" s="40" t="s">
        <v>69</v>
      </c>
      <c r="H30" s="40" t="s">
        <v>102</v>
      </c>
      <c r="I30" s="41" t="s">
        <v>103</v>
      </c>
      <c r="J30" s="40" t="s">
        <v>104</v>
      </c>
      <c r="K30" s="43">
        <v>1</v>
      </c>
      <c r="L30" s="43">
        <v>25</v>
      </c>
      <c r="M30" s="43"/>
      <c r="N30" s="43">
        <v>5</v>
      </c>
      <c r="O30" s="43" t="s">
        <v>1</v>
      </c>
      <c r="P30" s="43"/>
      <c r="Q30" s="46"/>
    </row>
    <row r="31" spans="2:19" x14ac:dyDescent="0.2">
      <c r="B31" s="29"/>
      <c r="C31" s="29"/>
      <c r="D31" s="29"/>
      <c r="E31" s="29"/>
      <c r="F31"/>
      <c r="G31"/>
      <c r="H31"/>
      <c r="I31"/>
      <c r="J31"/>
      <c r="K31"/>
      <c r="L31"/>
      <c r="M31"/>
      <c r="N31"/>
      <c r="O31"/>
      <c r="P31"/>
      <c r="Q31" s="46"/>
    </row>
    <row r="32" spans="2:19" x14ac:dyDescent="0.2">
      <c r="B32" s="44"/>
      <c r="C32" s="44"/>
      <c r="D32" s="44"/>
      <c r="E32" s="44"/>
      <c r="F32" s="44"/>
      <c r="G32" s="44"/>
      <c r="H32" s="44"/>
      <c r="I32" s="44"/>
      <c r="J32" s="45"/>
      <c r="K32" s="29"/>
      <c r="L32" s="29"/>
      <c r="M32" s="29"/>
      <c r="N32" s="29"/>
      <c r="O32" s="29"/>
      <c r="P32" s="45"/>
      <c r="Q32" s="46"/>
      <c r="R32" s="46"/>
      <c r="S32" s="46"/>
    </row>
    <row r="33" spans="2:19" x14ac:dyDescent="0.2">
      <c r="B33" s="44"/>
      <c r="C33" s="44"/>
      <c r="D33" s="44"/>
      <c r="E33" s="44"/>
      <c r="F33" s="44"/>
      <c r="G33" s="44"/>
      <c r="H33" s="44"/>
      <c r="I33" s="44"/>
      <c r="J33" s="45"/>
      <c r="K33" s="29"/>
      <c r="L33" s="29"/>
      <c r="M33" s="29"/>
      <c r="N33" s="29"/>
      <c r="O33" s="29"/>
      <c r="P33" s="45"/>
      <c r="Q33" s="46"/>
      <c r="R33" s="46"/>
      <c r="S33" s="46"/>
    </row>
    <row r="34" spans="2:19" x14ac:dyDescent="0.2">
      <c r="B34" s="44"/>
      <c r="C34" s="44"/>
      <c r="D34" s="44"/>
      <c r="E34" s="44"/>
      <c r="F34" s="44"/>
      <c r="G34" s="44"/>
      <c r="H34" s="44"/>
      <c r="I34" s="44"/>
      <c r="J34" s="45"/>
      <c r="K34" s="29"/>
      <c r="L34" s="29"/>
      <c r="M34" s="29"/>
      <c r="N34" s="29"/>
      <c r="O34" s="29"/>
      <c r="P34" s="45"/>
      <c r="Q34" s="46"/>
      <c r="R34" s="46"/>
      <c r="S34" s="46"/>
    </row>
    <row r="35" spans="2:19" x14ac:dyDescent="0.2">
      <c r="B35" s="44"/>
      <c r="C35" s="44"/>
      <c r="D35" s="44"/>
      <c r="E35" s="44"/>
      <c r="F35" s="44"/>
      <c r="G35" s="44"/>
      <c r="H35" s="44"/>
      <c r="I35" s="44"/>
      <c r="J35" s="45"/>
      <c r="K35" s="29"/>
      <c r="L35" s="29"/>
      <c r="M35" s="29"/>
      <c r="N35" s="29"/>
      <c r="O35" s="29"/>
      <c r="P35" s="45"/>
      <c r="Q35" s="46"/>
      <c r="R35" s="46"/>
      <c r="S35" s="46"/>
    </row>
    <row r="36" spans="2:19" x14ac:dyDescent="0.2">
      <c r="B36" s="44"/>
      <c r="C36" s="44"/>
      <c r="D36" s="44"/>
      <c r="E36" s="44"/>
      <c r="F36" s="44"/>
      <c r="G36" s="44"/>
      <c r="H36" s="44"/>
      <c r="I36" s="44"/>
      <c r="J36" s="45"/>
      <c r="K36" s="29"/>
      <c r="L36" s="29"/>
      <c r="M36" s="29"/>
      <c r="N36" s="29"/>
      <c r="O36" s="29"/>
      <c r="P36" s="45"/>
      <c r="Q36" s="46"/>
      <c r="R36" s="46"/>
      <c r="S36" s="46"/>
    </row>
    <row r="37" spans="2:19" x14ac:dyDescent="0.2">
      <c r="B37" s="44"/>
      <c r="C37" s="44"/>
      <c r="D37" s="44"/>
      <c r="E37" s="44"/>
      <c r="F37" s="44"/>
      <c r="G37" s="44"/>
      <c r="H37" s="44"/>
      <c r="I37" s="44"/>
      <c r="J37" s="45"/>
      <c r="K37" s="29"/>
      <c r="L37" s="29"/>
      <c r="M37" s="29"/>
      <c r="N37" s="29"/>
      <c r="O37" s="29"/>
      <c r="P37" s="45"/>
      <c r="Q37" s="46"/>
      <c r="R37" s="46"/>
      <c r="S37" s="46"/>
    </row>
    <row r="38" spans="2:19" x14ac:dyDescent="0.2">
      <c r="B38" s="44"/>
      <c r="C38" s="44"/>
      <c r="D38" s="44"/>
      <c r="E38" s="44"/>
      <c r="F38" s="44"/>
      <c r="G38" s="44"/>
      <c r="H38" s="44"/>
      <c r="I38" s="44"/>
      <c r="J38" s="45"/>
      <c r="K38" s="29"/>
      <c r="L38" s="29"/>
      <c r="M38" s="29"/>
      <c r="N38" s="29"/>
      <c r="O38" s="29"/>
      <c r="P38" s="45"/>
      <c r="Q38" s="46"/>
      <c r="R38" s="46"/>
      <c r="S38" s="46"/>
    </row>
    <row r="39" spans="2:19" x14ac:dyDescent="0.2">
      <c r="B39" s="44"/>
      <c r="C39" s="44"/>
      <c r="D39" s="44"/>
      <c r="E39" s="44"/>
      <c r="F39" s="44"/>
      <c r="G39" s="44"/>
      <c r="H39" s="44"/>
      <c r="I39" s="44"/>
      <c r="J39" s="45"/>
      <c r="K39" s="29"/>
      <c r="L39" s="29"/>
      <c r="M39" s="29"/>
      <c r="N39" s="29"/>
      <c r="O39" s="29"/>
      <c r="P39" s="45"/>
      <c r="Q39" s="46"/>
      <c r="R39" s="46"/>
      <c r="S39" s="46"/>
    </row>
    <row r="40" spans="2:19" x14ac:dyDescent="0.2">
      <c r="B40" s="44"/>
      <c r="C40" s="44"/>
      <c r="D40" s="44"/>
      <c r="E40" s="44"/>
      <c r="F40" s="44"/>
      <c r="G40" s="44"/>
      <c r="H40" s="44"/>
      <c r="I40" s="44"/>
      <c r="J40" s="45"/>
      <c r="K40" s="29"/>
      <c r="L40" s="29"/>
      <c r="M40" s="29"/>
      <c r="N40" s="29"/>
      <c r="O40" s="29"/>
      <c r="P40" s="45"/>
      <c r="Q40" s="46"/>
      <c r="R40" s="46"/>
      <c r="S40" s="46"/>
    </row>
    <row r="41" spans="2:19" x14ac:dyDescent="0.2">
      <c r="B41" s="44"/>
      <c r="C41" s="44"/>
      <c r="D41" s="44"/>
      <c r="E41" s="44"/>
      <c r="F41" s="44"/>
      <c r="G41" s="44"/>
      <c r="H41" s="44"/>
      <c r="I41" s="44"/>
      <c r="J41" s="45"/>
      <c r="K41" s="29"/>
      <c r="L41" s="29"/>
      <c r="M41" s="29"/>
      <c r="N41" s="29"/>
      <c r="O41" s="29"/>
      <c r="P41" s="45"/>
      <c r="Q41" s="46"/>
      <c r="R41" s="46"/>
      <c r="S41" s="46"/>
    </row>
    <row r="42" spans="2:19" x14ac:dyDescent="0.2">
      <c r="B42" s="44"/>
      <c r="C42" s="44"/>
      <c r="D42" s="44"/>
      <c r="E42" s="44"/>
      <c r="F42" s="44"/>
      <c r="G42" s="44"/>
      <c r="H42" s="44"/>
      <c r="I42" s="44"/>
      <c r="J42" s="45"/>
      <c r="K42" s="29"/>
      <c r="L42" s="29"/>
      <c r="M42" s="29"/>
      <c r="N42" s="29"/>
      <c r="O42" s="29"/>
      <c r="P42" s="45"/>
      <c r="Q42" s="46"/>
      <c r="R42" s="46"/>
      <c r="S42" s="46"/>
    </row>
    <row r="43" spans="2:19" x14ac:dyDescent="0.2">
      <c r="B43" s="44"/>
      <c r="C43" s="44"/>
      <c r="D43" s="44"/>
      <c r="E43" s="44"/>
      <c r="F43" s="44"/>
      <c r="G43" s="44"/>
      <c r="H43" s="44"/>
      <c r="I43" s="44"/>
      <c r="J43" s="45"/>
      <c r="K43" s="29"/>
      <c r="L43" s="29"/>
      <c r="M43" s="29"/>
      <c r="N43" s="29"/>
      <c r="O43" s="29"/>
      <c r="P43" s="45"/>
      <c r="Q43" s="46"/>
      <c r="R43" s="46"/>
      <c r="S43" s="46"/>
    </row>
    <row r="44" spans="2:19" x14ac:dyDescent="0.2">
      <c r="B44" s="44"/>
      <c r="C44" s="44"/>
      <c r="D44" s="44"/>
      <c r="E44" s="44"/>
      <c r="F44" s="44"/>
      <c r="G44" s="44"/>
      <c r="H44" s="44"/>
      <c r="I44" s="44"/>
      <c r="J44" s="45"/>
      <c r="K44" s="29"/>
      <c r="L44" s="29"/>
      <c r="M44" s="29"/>
      <c r="N44" s="29"/>
      <c r="O44" s="29"/>
      <c r="P44" s="45"/>
      <c r="Q44" s="46"/>
      <c r="R44" s="46"/>
      <c r="S44" s="46"/>
    </row>
    <row r="45" spans="2:19" x14ac:dyDescent="0.2">
      <c r="B45" s="29"/>
      <c r="C45" s="29"/>
      <c r="D45" s="29"/>
      <c r="E45" s="29"/>
      <c r="F45" s="29"/>
      <c r="G45" s="45"/>
      <c r="H45" s="45"/>
      <c r="I45" s="45"/>
      <c r="J45" s="45"/>
      <c r="K45" s="29"/>
      <c r="L45" s="29"/>
      <c r="M45" s="29"/>
      <c r="N45" s="29"/>
      <c r="O45" s="29"/>
      <c r="P45" s="45"/>
      <c r="Q45" s="46"/>
      <c r="R45" s="46"/>
      <c r="S45" s="46"/>
    </row>
    <row r="46" spans="2:19" x14ac:dyDescent="0.2">
      <c r="B46" s="29"/>
      <c r="C46" s="29"/>
      <c r="D46" s="29"/>
      <c r="E46" s="29"/>
      <c r="F46" s="29"/>
      <c r="G46" s="45"/>
      <c r="H46" s="45"/>
      <c r="I46" s="45"/>
      <c r="J46" s="45"/>
      <c r="K46" s="29"/>
      <c r="L46" s="29"/>
      <c r="M46" s="29"/>
      <c r="N46" s="29"/>
      <c r="O46" s="29"/>
      <c r="P46" s="45"/>
      <c r="Q46" s="46"/>
      <c r="R46" s="46"/>
      <c r="S46" s="46"/>
    </row>
    <row r="47" spans="2:19" x14ac:dyDescent="0.2">
      <c r="B47" s="29"/>
      <c r="C47" s="29"/>
      <c r="D47" s="29"/>
      <c r="E47" s="29"/>
      <c r="F47" s="29"/>
      <c r="G47" s="45"/>
      <c r="H47" s="45"/>
      <c r="I47" s="45"/>
      <c r="J47" s="45"/>
      <c r="K47" s="29"/>
      <c r="L47" s="29"/>
      <c r="M47" s="29"/>
      <c r="N47" s="29"/>
      <c r="O47" s="29"/>
      <c r="P47" s="45"/>
      <c r="Q47" s="46"/>
      <c r="R47" s="46"/>
      <c r="S47" s="46"/>
    </row>
    <row r="48" spans="2:19" x14ac:dyDescent="0.2">
      <c r="B48" s="29"/>
      <c r="C48" s="29"/>
      <c r="D48" s="29"/>
      <c r="E48" s="29"/>
      <c r="F48" s="29"/>
      <c r="G48" s="45"/>
      <c r="H48" s="45"/>
      <c r="I48" s="45"/>
      <c r="J48" s="45"/>
      <c r="K48" s="29"/>
      <c r="L48" s="29"/>
      <c r="M48" s="29"/>
      <c r="N48" s="29"/>
      <c r="O48" s="29"/>
      <c r="P48" s="45"/>
      <c r="Q48" s="46"/>
      <c r="R48" s="46"/>
      <c r="S48" s="46"/>
    </row>
    <row r="49" spans="7:16" x14ac:dyDescent="0.2">
      <c r="G49" s="6"/>
      <c r="H49" s="6"/>
      <c r="I49" s="6"/>
      <c r="J49" s="6"/>
    </row>
    <row r="62" spans="7:16" x14ac:dyDescent="0.2">
      <c r="P62" s="7"/>
    </row>
    <row r="73" spans="2:15" x14ac:dyDescent="0.2">
      <c r="B73" s="6"/>
      <c r="C73" s="6"/>
      <c r="D73" s="6"/>
      <c r="E73" s="6"/>
      <c r="F73" s="6"/>
      <c r="G73" s="6"/>
      <c r="H73" s="6"/>
      <c r="I73" s="6"/>
      <c r="J73" s="6"/>
      <c r="K73" s="6"/>
      <c r="L73" s="6"/>
      <c r="M73" s="6"/>
      <c r="N73" s="6"/>
      <c r="O73" s="6"/>
    </row>
  </sheetData>
  <mergeCells count="7">
    <mergeCell ref="B5:E5"/>
    <mergeCell ref="F5:I5"/>
    <mergeCell ref="J5:P5"/>
    <mergeCell ref="B2:C2"/>
    <mergeCell ref="B3:C3"/>
    <mergeCell ref="D2:E2"/>
    <mergeCell ref="D3:E3"/>
  </mergeCells>
  <phoneticPr fontId="2" type="noConversion"/>
  <conditionalFormatting sqref="P62:P63">
    <cfRule type="expression" dxfId="78" priority="139" stopIfTrue="1">
      <formula>#REF!="Done"</formula>
    </cfRule>
    <cfRule type="expression" dxfId="77" priority="140" stopIfTrue="1">
      <formula>#REF!="Ongoing"</formula>
    </cfRule>
    <cfRule type="expression" dxfId="76" priority="141" stopIfTrue="1">
      <formula>#REF!="Removed"</formula>
    </cfRule>
  </conditionalFormatting>
  <conditionalFormatting sqref="P73">
    <cfRule type="expression" dxfId="75" priority="187" stopIfTrue="1">
      <formula>$O63="Done"</formula>
    </cfRule>
    <cfRule type="expression" dxfId="74" priority="188" stopIfTrue="1">
      <formula>$O63="Ongoing"</formula>
    </cfRule>
    <cfRule type="expression" dxfId="73" priority="189" stopIfTrue="1">
      <formula>$O63="Removed"</formula>
    </cfRule>
  </conditionalFormatting>
  <conditionalFormatting sqref="B32:P118 G21 G24 C22:E22 C13:E17 C19:E20 G14:G16">
    <cfRule type="expression" dxfId="72" priority="145" stopIfTrue="1">
      <formula>$O13="Terminado"</formula>
    </cfRule>
    <cfRule type="expression" dxfId="71" priority="146" stopIfTrue="1">
      <formula>$O13="En Progreso"</formula>
    </cfRule>
    <cfRule type="expression" dxfId="70" priority="147" stopIfTrue="1">
      <formula>$O13="Eliminado"</formula>
    </cfRule>
  </conditionalFormatting>
  <conditionalFormatting sqref="C18:E18">
    <cfRule type="expression" dxfId="69" priority="307" stopIfTrue="1">
      <formula>#REF!="Terminado"</formula>
    </cfRule>
    <cfRule type="expression" dxfId="68" priority="308" stopIfTrue="1">
      <formula>#REF!="En Progreso"</formula>
    </cfRule>
    <cfRule type="expression" dxfId="67" priority="309" stopIfTrue="1">
      <formula>#REF!="Eliminado"</formula>
    </cfRule>
  </conditionalFormatting>
  <conditionalFormatting sqref="B19">
    <cfRule type="expression" dxfId="66" priority="79" stopIfTrue="1">
      <formula>#REF!="Terminado"</formula>
    </cfRule>
    <cfRule type="expression" dxfId="65" priority="80" stopIfTrue="1">
      <formula>#REF!="En Progreso"</formula>
    </cfRule>
    <cfRule type="expression" dxfId="64" priority="81" stopIfTrue="1">
      <formula>#REF!="Eliminado"</formula>
    </cfRule>
  </conditionalFormatting>
  <conditionalFormatting sqref="B22">
    <cfRule type="expression" dxfId="63" priority="76" stopIfTrue="1">
      <formula>$O27="Terminado"</formula>
    </cfRule>
    <cfRule type="expression" dxfId="62" priority="77" stopIfTrue="1">
      <formula>$O27="En Progreso"</formula>
    </cfRule>
    <cfRule type="expression" dxfId="61" priority="78" stopIfTrue="1">
      <formula>$O27="Eliminado"</formula>
    </cfRule>
  </conditionalFormatting>
  <conditionalFormatting sqref="B20 B18">
    <cfRule type="expression" dxfId="60" priority="328" stopIfTrue="1">
      <formula>#REF!="Terminado"</formula>
    </cfRule>
    <cfRule type="expression" dxfId="59" priority="329" stopIfTrue="1">
      <formula>#REF!="En Progreso"</formula>
    </cfRule>
    <cfRule type="expression" dxfId="58" priority="330" stopIfTrue="1">
      <formula>#REF!="Eliminado"</formula>
    </cfRule>
  </conditionalFormatting>
  <conditionalFormatting sqref="B17">
    <cfRule type="expression" dxfId="57" priority="355" stopIfTrue="1">
      <formula>$O20="Terminado"</formula>
    </cfRule>
    <cfRule type="expression" dxfId="56" priority="356" stopIfTrue="1">
      <formula>$O20="En Progreso"</formula>
    </cfRule>
    <cfRule type="expression" dxfId="55" priority="357" stopIfTrue="1">
      <formula>$O20="Eliminado"</formula>
    </cfRule>
  </conditionalFormatting>
  <conditionalFormatting sqref="B17">
    <cfRule type="expression" dxfId="54" priority="379" stopIfTrue="1">
      <formula>#REF!="Terminado"</formula>
    </cfRule>
    <cfRule type="expression" dxfId="53" priority="380" stopIfTrue="1">
      <formula>#REF!="En Progreso"</formula>
    </cfRule>
    <cfRule type="expression" dxfId="52" priority="381" stopIfTrue="1">
      <formula>#REF!="Eliminado"</formula>
    </cfRule>
  </conditionalFormatting>
  <conditionalFormatting sqref="B13">
    <cfRule type="expression" dxfId="51" priority="382" stopIfTrue="1">
      <formula>#REF!="Terminado"</formula>
    </cfRule>
    <cfRule type="expression" dxfId="50" priority="383" stopIfTrue="1">
      <formula>#REF!="En Progreso"</formula>
    </cfRule>
    <cfRule type="expression" dxfId="49" priority="384" stopIfTrue="1">
      <formula>#REF!="Eliminado"</formula>
    </cfRule>
  </conditionalFormatting>
  <conditionalFormatting sqref="B13">
    <cfRule type="expression" dxfId="48" priority="421" stopIfTrue="1">
      <formula>$O19="Terminado"</formula>
    </cfRule>
    <cfRule type="expression" dxfId="47" priority="422" stopIfTrue="1">
      <formula>$O19="En Progreso"</formula>
    </cfRule>
    <cfRule type="expression" dxfId="46" priority="423" stopIfTrue="1">
      <formula>$O19="Eliminado"</formula>
    </cfRule>
  </conditionalFormatting>
  <conditionalFormatting sqref="G27">
    <cfRule type="expression" dxfId="39" priority="22" stopIfTrue="1">
      <formula>$O27="Terminado"</formula>
    </cfRule>
    <cfRule type="expression" dxfId="38" priority="23" stopIfTrue="1">
      <formula>$O27="En Progreso"</formula>
    </cfRule>
    <cfRule type="expression" dxfId="37" priority="24" stopIfTrue="1">
      <formula>$O27="Eliminado"</formula>
    </cfRule>
  </conditionalFormatting>
  <conditionalFormatting sqref="B25">
    <cfRule type="expression" dxfId="36" priority="25" stopIfTrue="1">
      <formula>$O30="Terminado"</formula>
    </cfRule>
    <cfRule type="expression" dxfId="35" priority="26" stopIfTrue="1">
      <formula>$O30="En Progreso"</formula>
    </cfRule>
    <cfRule type="expression" dxfId="34" priority="27" stopIfTrue="1">
      <formula>$O30="Eliminado"</formula>
    </cfRule>
  </conditionalFormatting>
  <conditionalFormatting sqref="R3">
    <cfRule type="expression" dxfId="33" priority="433" stopIfTrue="1">
      <formula>$O18="Done"</formula>
    </cfRule>
    <cfRule type="expression" dxfId="32" priority="434" stopIfTrue="1">
      <formula>$O18="In Progress"</formula>
    </cfRule>
    <cfRule type="expression" dxfId="31" priority="435" stopIfTrue="1">
      <formula>$O18="Removed"</formula>
    </cfRule>
  </conditionalFormatting>
  <conditionalFormatting sqref="R1">
    <cfRule type="expression" dxfId="30" priority="445" stopIfTrue="1">
      <formula>#REF!="Done"</formula>
    </cfRule>
    <cfRule type="expression" dxfId="29" priority="446" stopIfTrue="1">
      <formula>#REF!="In Progress"</formula>
    </cfRule>
    <cfRule type="expression" dxfId="28" priority="447" stopIfTrue="1">
      <formula>#REF!="Removed"</formula>
    </cfRule>
  </conditionalFormatting>
  <conditionalFormatting sqref="C7:E12 G8:G9 G11:G12">
    <cfRule type="expression" dxfId="27" priority="13" stopIfTrue="1">
      <formula>$O7="Terminado"</formula>
    </cfRule>
    <cfRule type="expression" dxfId="26" priority="14" stopIfTrue="1">
      <formula>$O7="En Progreso"</formula>
    </cfRule>
    <cfRule type="expression" dxfId="25" priority="15" stopIfTrue="1">
      <formula>$O7="Eliminado"</formula>
    </cfRule>
  </conditionalFormatting>
  <conditionalFormatting sqref="B7 B10">
    <cfRule type="expression" dxfId="24" priority="16" stopIfTrue="1">
      <formula>#REF!="Terminado"</formula>
    </cfRule>
    <cfRule type="expression" dxfId="23" priority="17" stopIfTrue="1">
      <formula>#REF!="En Progreso"</formula>
    </cfRule>
    <cfRule type="expression" dxfId="22" priority="18" stopIfTrue="1">
      <formula>#REF!="Eliminado"</formula>
    </cfRule>
  </conditionalFormatting>
  <conditionalFormatting sqref="B7 B10">
    <cfRule type="expression" dxfId="21" priority="19" stopIfTrue="1">
      <formula>$O13="Terminado"</formula>
    </cfRule>
    <cfRule type="expression" dxfId="20" priority="20" stopIfTrue="1">
      <formula>$O13="En Progreso"</formula>
    </cfRule>
    <cfRule type="expression" dxfId="19" priority="21" stopIfTrue="1">
      <formula>$O13="Eliminado"</formula>
    </cfRule>
  </conditionalFormatting>
  <conditionalFormatting sqref="C25:E26">
    <cfRule type="expression" dxfId="18" priority="10" stopIfTrue="1">
      <formula>$O25="Terminado"</formula>
    </cfRule>
    <cfRule type="expression" dxfId="17" priority="11" stopIfTrue="1">
      <formula>$O25="En Progreso"</formula>
    </cfRule>
    <cfRule type="expression" dxfId="16" priority="12" stopIfTrue="1">
      <formula>$O25="Eliminado"</formula>
    </cfRule>
  </conditionalFormatting>
  <conditionalFormatting sqref="B28">
    <cfRule type="expression" dxfId="8" priority="7" stopIfTrue="1">
      <formula>$O33="Terminado"</formula>
    </cfRule>
    <cfRule type="expression" dxfId="7" priority="8" stopIfTrue="1">
      <formula>$O33="En Progreso"</formula>
    </cfRule>
    <cfRule type="expression" dxfId="6" priority="9" stopIfTrue="1">
      <formula>$O33="Eliminado"</formula>
    </cfRule>
  </conditionalFormatting>
  <conditionalFormatting sqref="C28:E29">
    <cfRule type="expression" dxfId="5" priority="4" stopIfTrue="1">
      <formula>$O28="Terminado"</formula>
    </cfRule>
    <cfRule type="expression" dxfId="4" priority="5" stopIfTrue="1">
      <formula>$O28="En Progreso"</formula>
    </cfRule>
    <cfRule type="expression" dxfId="3" priority="6" stopIfTrue="1">
      <formula>$O28="Eliminado"</formula>
    </cfRule>
  </conditionalFormatting>
  <conditionalFormatting sqref="G30">
    <cfRule type="expression" dxfId="2" priority="1" stopIfTrue="1">
      <formula>$O30="Terminado"</formula>
    </cfRule>
    <cfRule type="expression" dxfId="1" priority="2" stopIfTrue="1">
      <formula>$O30="En Progreso"</formula>
    </cfRule>
    <cfRule type="expression" dxfId="0" priority="3" stopIfTrue="1">
      <formula>$O30="Eliminado"</formula>
    </cfRule>
  </conditionalFormatting>
  <dataValidations count="2">
    <dataValidation type="list" allowBlank="1" showInputMessage="1" sqref="O74:O183 O24 O32:O72 O13:O20 O6" xr:uid="{00000000-0002-0000-0000-000000000000}">
      <formula1>"Por Hacer,En Progreso,Terminado,Eliminado"</formula1>
    </dataValidation>
    <dataValidation type="list" allowBlank="1" showInputMessage="1" showErrorMessage="1" sqref="K24 K13:K20 K32:K44" xr:uid="{00000000-0002-0000-0000-000001000000}">
      <formula1>"1,2,3,4,5,6,7,8,9,10"</formula1>
    </dataValidation>
  </dataValidations>
  <pageMargins left="0.75" right="0.75" top="1" bottom="1" header="0.5" footer="0.5"/>
  <pageSetup paperSize="9" scale="8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J18"/>
  <sheetViews>
    <sheetView workbookViewId="0">
      <selection activeCell="D8" sqref="D8"/>
    </sheetView>
  </sheetViews>
  <sheetFormatPr baseColWidth="10" defaultColWidth="9.140625" defaultRowHeight="12.75" x14ac:dyDescent="0.2"/>
  <cols>
    <col min="1" max="1" width="3.28515625" customWidth="1"/>
    <col min="2" max="2" width="7.85546875" customWidth="1"/>
    <col min="3" max="3" width="10.42578125" customWidth="1"/>
    <col min="4" max="4" width="9.42578125" customWidth="1"/>
    <col min="5" max="6" width="10.7109375" customWidth="1"/>
    <col min="7" max="7" width="9.140625" customWidth="1"/>
    <col min="8" max="8" width="22" style="2" customWidth="1"/>
    <col min="9" max="9" width="59.140625" customWidth="1"/>
  </cols>
  <sheetData>
    <row r="1" spans="2:10" ht="18" x14ac:dyDescent="0.25">
      <c r="B1" s="3"/>
    </row>
    <row r="2" spans="2:10" x14ac:dyDescent="0.2">
      <c r="B2" s="26" t="s">
        <v>22</v>
      </c>
      <c r="C2" s="26" t="s">
        <v>33</v>
      </c>
      <c r="D2" s="26" t="s">
        <v>34</v>
      </c>
      <c r="E2" s="26" t="s">
        <v>35</v>
      </c>
      <c r="F2" s="26" t="s">
        <v>20</v>
      </c>
      <c r="G2" s="27" t="s">
        <v>23</v>
      </c>
      <c r="H2" s="26" t="s">
        <v>36</v>
      </c>
      <c r="I2" s="27" t="s">
        <v>37</v>
      </c>
      <c r="J2" s="1"/>
    </row>
    <row r="3" spans="2:10" x14ac:dyDescent="0.2">
      <c r="B3" s="17">
        <v>1</v>
      </c>
      <c r="C3" s="35">
        <v>44160</v>
      </c>
      <c r="D3" s="20">
        <v>7</v>
      </c>
      <c r="E3" s="21">
        <v>44167</v>
      </c>
      <c r="F3" s="17">
        <f>IF(B3="","",SUMIF('Backlog del Producto'!N$22:N$123,Sprints!B3,'Backlog del Producto'!L$22:L$123))</f>
        <v>0</v>
      </c>
      <c r="G3" s="18" t="s">
        <v>38</v>
      </c>
      <c r="H3" s="20"/>
      <c r="I3" s="15"/>
    </row>
    <row r="4" spans="2:10" x14ac:dyDescent="0.2">
      <c r="B4" s="17">
        <v>2</v>
      </c>
      <c r="C4" s="19">
        <v>44168</v>
      </c>
      <c r="D4" s="20">
        <v>10</v>
      </c>
      <c r="E4" s="21">
        <v>44178</v>
      </c>
      <c r="F4" s="17">
        <f>IF(B4="","",SUMIF('Backlog del Producto'!N$22:N$123,Sprints!B4,'Backlog del Producto'!L$22:L$123))</f>
        <v>0</v>
      </c>
      <c r="G4" s="18" t="s">
        <v>38</v>
      </c>
      <c r="H4" s="20"/>
      <c r="I4" s="15"/>
    </row>
    <row r="5" spans="2:10" x14ac:dyDescent="0.2">
      <c r="B5" s="17">
        <v>3</v>
      </c>
      <c r="C5" s="19">
        <v>44179</v>
      </c>
      <c r="D5" s="20">
        <v>15</v>
      </c>
      <c r="E5" s="21">
        <v>44194</v>
      </c>
      <c r="F5" s="17">
        <f>IF(B5="","",SUMIF('Backlog del Producto'!N$22:N$123,Sprints!B5,'Backlog del Producto'!L$22:L$123))</f>
        <v>20</v>
      </c>
      <c r="G5" s="18" t="s">
        <v>38</v>
      </c>
      <c r="H5" s="20"/>
      <c r="I5" s="15"/>
    </row>
    <row r="6" spans="2:10" x14ac:dyDescent="0.2">
      <c r="B6" s="17">
        <v>4</v>
      </c>
      <c r="C6" s="19">
        <v>44200</v>
      </c>
      <c r="D6" s="20">
        <v>15</v>
      </c>
      <c r="E6" s="21">
        <v>44215</v>
      </c>
      <c r="F6" s="17">
        <f>IF(B6="","",SUMIF('Backlog del Producto'!N$22:N$123,Sprints!B6,'Backlog del Producto'!L$22:L$123))</f>
        <v>0</v>
      </c>
      <c r="G6" s="18" t="s">
        <v>38</v>
      </c>
      <c r="H6" s="20"/>
      <c r="I6" s="15"/>
    </row>
    <row r="7" spans="2:10" x14ac:dyDescent="0.2">
      <c r="B7" s="17">
        <v>5</v>
      </c>
      <c r="C7" s="19">
        <v>44230</v>
      </c>
      <c r="D7" s="20">
        <v>15</v>
      </c>
      <c r="E7" s="21">
        <v>44245</v>
      </c>
      <c r="F7" s="17">
        <f>IF(B7="","",SUMIF('Backlog del Producto'!N$22:N$123,Sprints!B7,'Backlog del Producto'!L$22:L$123))</f>
        <v>45</v>
      </c>
      <c r="G7" s="18" t="s">
        <v>38</v>
      </c>
      <c r="H7" s="20"/>
      <c r="I7" s="15"/>
    </row>
    <row r="8" spans="2:10" x14ac:dyDescent="0.2">
      <c r="B8" s="17"/>
      <c r="C8" s="19"/>
      <c r="D8" s="20"/>
      <c r="E8" s="21"/>
      <c r="F8" s="17"/>
      <c r="G8" s="18"/>
      <c r="H8" s="20"/>
      <c r="I8" s="15"/>
    </row>
    <row r="9" spans="2:10" x14ac:dyDescent="0.2">
      <c r="B9" s="17" t="str">
        <f t="shared" ref="B9:B17" si="0">IF(AND(C9&lt;&gt;"",D9&lt;&gt;""),B8+1,"")</f>
        <v/>
      </c>
      <c r="C9" s="19" t="str">
        <f t="shared" ref="C9:C17" si="1">IF(AND(C8&lt;&gt;"",D8&lt;&gt;"",D9&lt;&gt;""),C8+D8,"")</f>
        <v/>
      </c>
      <c r="D9" s="20"/>
      <c r="E9" s="21" t="str">
        <f t="shared" ref="E9:E17" si="2">IF(AND(C9&lt;&gt;"",D9&lt;&gt;""),C9+D9-1,"")</f>
        <v/>
      </c>
      <c r="F9" s="17" t="str">
        <f>IF(B9="","",SUMIF('Backlog del Producto'!N$17:N$123,Sprints!B9,'Backlog del Producto'!L$17:L$123))</f>
        <v/>
      </c>
      <c r="G9" s="18" t="str">
        <f t="shared" ref="G9:G17" si="3">IF(AND(OR(G8="Planned",G8="Ongoing"),D9&lt;&gt;""),"Planned","Unplanned")</f>
        <v>Unplanned</v>
      </c>
      <c r="H9" s="20"/>
      <c r="I9" s="15"/>
    </row>
    <row r="10" spans="2:10" x14ac:dyDescent="0.2">
      <c r="B10" s="17" t="str">
        <f t="shared" si="0"/>
        <v/>
      </c>
      <c r="C10" s="19" t="str">
        <f t="shared" si="1"/>
        <v/>
      </c>
      <c r="D10" s="20"/>
      <c r="E10" s="21" t="str">
        <f t="shared" si="2"/>
        <v/>
      </c>
      <c r="F10" s="17" t="str">
        <f>IF(B10="","",SUMIF('Backlog del Producto'!N$17:N$123,Sprints!B10,'Backlog del Producto'!L$17:L$123))</f>
        <v/>
      </c>
      <c r="G10" s="18" t="str">
        <f t="shared" si="3"/>
        <v>Unplanned</v>
      </c>
      <c r="H10" s="20"/>
      <c r="I10" s="15"/>
    </row>
    <row r="11" spans="2:10" x14ac:dyDescent="0.2">
      <c r="B11" s="17" t="str">
        <f t="shared" si="0"/>
        <v/>
      </c>
      <c r="C11" s="19" t="str">
        <f t="shared" si="1"/>
        <v/>
      </c>
      <c r="D11" s="20"/>
      <c r="E11" s="21" t="str">
        <f t="shared" si="2"/>
        <v/>
      </c>
      <c r="F11" s="17" t="str">
        <f>IF(B11="","",SUMIF('Backlog del Producto'!N$17:N$123,Sprints!B11,'Backlog del Producto'!L$17:L$123))</f>
        <v/>
      </c>
      <c r="G11" s="18" t="str">
        <f t="shared" si="3"/>
        <v>Unplanned</v>
      </c>
      <c r="H11" s="20"/>
      <c r="I11" s="15"/>
    </row>
    <row r="12" spans="2:10" x14ac:dyDescent="0.2">
      <c r="B12" s="17" t="str">
        <f t="shared" si="0"/>
        <v/>
      </c>
      <c r="C12" s="19" t="str">
        <f t="shared" si="1"/>
        <v/>
      </c>
      <c r="D12" s="20"/>
      <c r="E12" s="21" t="str">
        <f t="shared" si="2"/>
        <v/>
      </c>
      <c r="F12" s="17" t="str">
        <f>IF(B12="","",SUMIF('Backlog del Producto'!N$17:N$123,Sprints!B12,'Backlog del Producto'!L$17:L$123))</f>
        <v/>
      </c>
      <c r="G12" s="18" t="str">
        <f t="shared" si="3"/>
        <v>Unplanned</v>
      </c>
      <c r="H12" s="20"/>
      <c r="I12" s="15"/>
    </row>
    <row r="13" spans="2:10" x14ac:dyDescent="0.2">
      <c r="B13" s="17" t="str">
        <f t="shared" si="0"/>
        <v/>
      </c>
      <c r="C13" s="19" t="str">
        <f t="shared" si="1"/>
        <v/>
      </c>
      <c r="D13" s="20"/>
      <c r="E13" s="21" t="str">
        <f t="shared" si="2"/>
        <v/>
      </c>
      <c r="F13" s="17" t="str">
        <f>IF(B13="","",SUMIF('Backlog del Producto'!N$17:N$123,Sprints!B13,'Backlog del Producto'!L$17:L$123))</f>
        <v/>
      </c>
      <c r="G13" s="18" t="str">
        <f t="shared" si="3"/>
        <v>Unplanned</v>
      </c>
      <c r="H13" s="20"/>
      <c r="I13" s="15"/>
    </row>
    <row r="14" spans="2:10" x14ac:dyDescent="0.2">
      <c r="B14" s="17" t="str">
        <f t="shared" si="0"/>
        <v/>
      </c>
      <c r="C14" s="19" t="str">
        <f t="shared" si="1"/>
        <v/>
      </c>
      <c r="D14" s="20"/>
      <c r="E14" s="21" t="str">
        <f t="shared" si="2"/>
        <v/>
      </c>
      <c r="F14" s="17" t="str">
        <f>IF(B14="","",SUMIF('Backlog del Producto'!N$17:N$123,Sprints!B14,'Backlog del Producto'!L$17:L$123))</f>
        <v/>
      </c>
      <c r="G14" s="18" t="str">
        <f t="shared" si="3"/>
        <v>Unplanned</v>
      </c>
      <c r="H14" s="20"/>
      <c r="I14" s="15"/>
    </row>
    <row r="15" spans="2:10" x14ac:dyDescent="0.2">
      <c r="B15" s="17" t="str">
        <f t="shared" si="0"/>
        <v/>
      </c>
      <c r="C15" s="19" t="str">
        <f t="shared" si="1"/>
        <v/>
      </c>
      <c r="D15" s="20"/>
      <c r="E15" s="21" t="str">
        <f t="shared" si="2"/>
        <v/>
      </c>
      <c r="F15" s="17" t="str">
        <f>IF(B15="","",SUMIF('Backlog del Producto'!N$17:N$123,Sprints!B15,'Backlog del Producto'!L$17:L$123))</f>
        <v/>
      </c>
      <c r="G15" s="18" t="str">
        <f t="shared" si="3"/>
        <v>Unplanned</v>
      </c>
      <c r="H15" s="20"/>
      <c r="I15" s="15"/>
    </row>
    <row r="16" spans="2:10" x14ac:dyDescent="0.2">
      <c r="B16" s="17" t="str">
        <f t="shared" si="0"/>
        <v/>
      </c>
      <c r="C16" s="19" t="str">
        <f t="shared" si="1"/>
        <v/>
      </c>
      <c r="D16" s="20"/>
      <c r="E16" s="21" t="str">
        <f t="shared" si="2"/>
        <v/>
      </c>
      <c r="F16" s="17" t="str">
        <f>IF(B16="","",SUMIF('Backlog del Producto'!N$17:N$123,Sprints!B16,'Backlog del Producto'!L$17:L$123))</f>
        <v/>
      </c>
      <c r="G16" s="18" t="str">
        <f t="shared" si="3"/>
        <v>Unplanned</v>
      </c>
      <c r="H16" s="20"/>
      <c r="I16" s="15"/>
    </row>
    <row r="17" spans="2:9" x14ac:dyDescent="0.2">
      <c r="B17" s="17" t="str">
        <f t="shared" si="0"/>
        <v/>
      </c>
      <c r="C17" s="19" t="str">
        <f t="shared" si="1"/>
        <v/>
      </c>
      <c r="D17" s="20"/>
      <c r="E17" s="21" t="str">
        <f t="shared" si="2"/>
        <v/>
      </c>
      <c r="F17" s="17" t="str">
        <f>IF(B17="","",SUMIF('Backlog del Producto'!N$17:N$123,Sprints!B17,'Backlog del Producto'!L$17:L$123))</f>
        <v/>
      </c>
      <c r="G17" s="18" t="str">
        <f t="shared" si="3"/>
        <v>Unplanned</v>
      </c>
      <c r="H17" s="20"/>
      <c r="I17" s="15"/>
    </row>
    <row r="18" spans="2:9" x14ac:dyDescent="0.2">
      <c r="B18" s="18"/>
      <c r="C18" s="18"/>
      <c r="D18" s="14"/>
      <c r="E18" s="22" t="s">
        <v>39</v>
      </c>
      <c r="F18" s="17">
        <f>SUMIF('Backlog del Producto'!N$17:N$123,"",'Backlog del Producto'!L$17:L$123)-SUMIF('Backlog del Producto'!O$17:O$123,"Eliminado",'Backlog del Producto'!L$17:L$123)</f>
        <v>0</v>
      </c>
      <c r="G18" s="18"/>
      <c r="H18" s="23"/>
      <c r="I18" s="16"/>
    </row>
  </sheetData>
  <phoneticPr fontId="2" type="noConversion"/>
  <conditionalFormatting sqref="F18">
    <cfRule type="expression" dxfId="15" priority="1" stopIfTrue="1">
      <formula>$G18="Planned"</formula>
    </cfRule>
    <cfRule type="expression" dxfId="14" priority="2" stopIfTrue="1">
      <formula>$G18="Ongoing"</formula>
    </cfRule>
  </conditionalFormatting>
  <conditionalFormatting sqref="G3:G17">
    <cfRule type="expression" dxfId="13" priority="3" stopIfTrue="1">
      <formula>$G3="Planned"</formula>
    </cfRule>
    <cfRule type="expression" dxfId="12" priority="4" stopIfTrue="1">
      <formula>$G3="Ongoing"</formula>
    </cfRule>
    <cfRule type="cellIs" dxfId="11" priority="5" stopIfTrue="1" operator="equal">
      <formula>"Unplanned"</formula>
    </cfRule>
  </conditionalFormatting>
  <conditionalFormatting sqref="H3:I17 B3:F17">
    <cfRule type="expression" dxfId="10" priority="6" stopIfTrue="1">
      <formula>OR($G3="Planned",$G3="Unplanned")</formula>
    </cfRule>
    <cfRule type="expression" dxfId="9" priority="7" stopIfTrue="1">
      <formula>$G3="Ongoing"</formula>
    </cfRule>
  </conditionalFormatting>
  <dataValidations count="1">
    <dataValidation type="list" allowBlank="1" showInputMessage="1" showErrorMessage="1" sqref="G3:G17" xr:uid="{00000000-0002-0000-0100-000000000000}">
      <formula1>"Planeado,En Progreso,Terminado,No planeado"</formula1>
    </dataValidation>
  </dataValidation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A5124E24CAF14D46B2DD609ACFD84C07" ma:contentTypeVersion="0" ma:contentTypeDescription="Create a new document." ma:contentTypeScope="" ma:versionID="9971b3b784abbe199b171e233c6d3889">
  <xsd:schema xmlns:xsd="http://www.w3.org/2001/XMLSchema" xmlns:xs="http://www.w3.org/2001/XMLSchema" xmlns:p="http://schemas.microsoft.com/office/2006/metadata/properties" xmlns:ns2="01eb4bd6-a8ff-4439-b7eb-fe0a650fbd8a" targetNamespace="http://schemas.microsoft.com/office/2006/metadata/properties" ma:root="true" ma:fieldsID="9a36e787f936117f0a8f63b0cc0186e7" ns2:_="">
    <xsd:import namespace="01eb4bd6-a8ff-4439-b7eb-fe0a650fbd8a"/>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b4bd6-a8ff-4439-b7eb-fe0a650fbd8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entificador persistente" ma:description="Mantener el identificador al agregar."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26A6BD-B9D6-43A1-AC24-40D994CC1A5B}">
  <ds:schemaRefs>
    <ds:schemaRef ds:uri="http://schemas.microsoft.com/office/2006/metadata/longProperties"/>
  </ds:schemaRefs>
</ds:datastoreItem>
</file>

<file path=customXml/itemProps2.xml><?xml version="1.0" encoding="utf-8"?>
<ds:datastoreItem xmlns:ds="http://schemas.openxmlformats.org/officeDocument/2006/customXml" ds:itemID="{F09A1246-53BD-4D90-8F0D-F04270C7DF7F}">
  <ds:schemaRefs>
    <ds:schemaRef ds:uri="http://schemas.microsoft.com/sharepoint/events"/>
  </ds:schemaRefs>
</ds:datastoreItem>
</file>

<file path=customXml/itemProps3.xml><?xml version="1.0" encoding="utf-8"?>
<ds:datastoreItem xmlns:ds="http://schemas.openxmlformats.org/officeDocument/2006/customXml" ds:itemID="{617ABD26-2811-4761-B5CB-14D562108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b4bd6-a8ff-4439-b7eb-fe0a650fb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036E817-ADB2-4FBD-A97A-810F82FD54C5}">
  <ds:schemaRefs>
    <ds:schemaRef ds:uri="http://schemas.microsoft.com/sharepoint/v3/contenttype/forms"/>
  </ds:schemaRefs>
</ds:datastoreItem>
</file>

<file path=customXml/itemProps5.xml><?xml version="1.0" encoding="utf-8"?>
<ds:datastoreItem xmlns:ds="http://schemas.openxmlformats.org/officeDocument/2006/customXml" ds:itemID="{49A0D1E8-B670-4184-80F1-6022252F760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Backlog del Producto</vt:lpstr>
      <vt:lpstr>Sprints</vt:lpstr>
      <vt:lpstr>'Backlog del Producto'!Área_de_impresión</vt:lpstr>
      <vt:lpstr>ProductBacklog</vt:lpstr>
      <vt:lpstr>Sprint</vt:lpstr>
      <vt:lpstr>Status</vt:lpstr>
    </vt:vector>
  </TitlesOfParts>
  <Manager/>
  <Company>SysOpen Digia Plc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Iteration Plans</dc:title>
  <dc:subject/>
  <dc:creator>hbravo-consultorge@innovacion.gob.pa</dc:creator>
  <cp:keywords/>
  <dc:description>Template versio 1.0 Approval</dc:description>
  <cp:lastModifiedBy>Sant Garcia</cp:lastModifiedBy>
  <cp:revision>1</cp:revision>
  <dcterms:created xsi:type="dcterms:W3CDTF">1998-06-05T11:20:44Z</dcterms:created>
  <dcterms:modified xsi:type="dcterms:W3CDTF">2020-11-27T17:52:10Z</dcterms:modified>
  <cp:category>SysOpen Digia Standard Template</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