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results/tables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definedNames>
    <definedName name="_xlnm._FilterDatabase" localSheetId="0" hidden="1">Sheet1!$A$11:$A$33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3" i="1" l="1"/>
  <c r="G40" i="1"/>
  <c r="G37" i="1"/>
  <c r="G32" i="1"/>
  <c r="G29" i="1"/>
  <c r="G26" i="1"/>
  <c r="G23" i="1"/>
  <c r="G20" i="1"/>
  <c r="G17" i="1"/>
  <c r="G14" i="1"/>
  <c r="G11" i="1"/>
  <c r="E37" i="1"/>
  <c r="E38" i="1"/>
  <c r="E40" i="1"/>
  <c r="E41" i="1"/>
  <c r="E43" i="1"/>
  <c r="E44" i="1"/>
  <c r="E11" i="1"/>
  <c r="E12" i="1"/>
  <c r="E14" i="1"/>
  <c r="E15" i="1"/>
  <c r="E17" i="1"/>
  <c r="E18" i="1"/>
  <c r="E20" i="1"/>
  <c r="E21" i="1"/>
  <c r="E23" i="1"/>
  <c r="E24" i="1"/>
  <c r="E26" i="1"/>
  <c r="E27" i="1"/>
  <c r="E29" i="1"/>
  <c r="E30" i="1"/>
  <c r="E32" i="1"/>
  <c r="E33" i="1"/>
  <c r="D38" i="1"/>
  <c r="D40" i="1"/>
  <c r="D41" i="1"/>
  <c r="D43" i="1"/>
  <c r="D44" i="1"/>
  <c r="D37" i="1"/>
  <c r="D12" i="1"/>
  <c r="D14" i="1"/>
  <c r="D15" i="1"/>
  <c r="D17" i="1"/>
  <c r="D18" i="1"/>
  <c r="D20" i="1"/>
  <c r="D21" i="1"/>
  <c r="D23" i="1"/>
  <c r="D24" i="1"/>
  <c r="D26" i="1"/>
  <c r="D27" i="1"/>
  <c r="D29" i="1"/>
  <c r="D30" i="1"/>
  <c r="D32" i="1"/>
  <c r="D33" i="1"/>
  <c r="D11" i="1"/>
</calcChain>
</file>

<file path=xl/sharedStrings.xml><?xml version="1.0" encoding="utf-8"?>
<sst xmlns="http://schemas.openxmlformats.org/spreadsheetml/2006/main" count="160" uniqueCount="88">
  <si>
    <t>Explanatory Variables</t>
  </si>
  <si>
    <t>Proposed Methodology</t>
  </si>
  <si>
    <t>2008-2016</t>
  </si>
  <si>
    <t>key</t>
  </si>
  <si>
    <t>stn_cgpp_mean</t>
  </si>
  <si>
    <t>stn_cgpp_sd</t>
  </si>
  <si>
    <t>stn_dprcl_mean</t>
  </si>
  <si>
    <t>stn_dprcl_sd</t>
  </si>
  <si>
    <t>stn_end_mean</t>
  </si>
  <si>
    <t>stn_end_sd</t>
  </si>
  <si>
    <t>stn_pcrdp_mean</t>
  </si>
  <si>
    <t>stn_pcrdp_sd</t>
  </si>
  <si>
    <t>stn_pidt_mean</t>
  </si>
  <si>
    <t>stn_pidt_sd</t>
  </si>
  <si>
    <t>stn_rpsd_mean</t>
  </si>
  <si>
    <t>stn_rpsd_sd</t>
  </si>
  <si>
    <t>stn_rtdc_mean</t>
  </si>
  <si>
    <t>stn_rtdc_sd</t>
  </si>
  <si>
    <t>stn_sdrcl_mean</t>
  </si>
  <si>
    <t>stn_sdrcl_sd</t>
  </si>
  <si>
    <t>Endividamento</t>
  </si>
  <si>
    <t>Serviço da Dívida na Receita Corrente Líquida</t>
  </si>
  <si>
    <t>Resultado Primário Servindo a Dívida</t>
  </si>
  <si>
    <t>Despesa com Pessoal e Encargos Sociais na Receita Corrente Líquida</t>
  </si>
  <si>
    <t>Capacidade de Geração de Poupança Própria</t>
  </si>
  <si>
    <t>Participação dos Investimentos na Despesa Total</t>
  </si>
  <si>
    <t>Participação das Contribuições e Remunerações do RPPS nas Despesas Previdenciárias</t>
  </si>
  <si>
    <t>Receitas Tributárias nas Despesas de Custeio</t>
  </si>
  <si>
    <t>end</t>
  </si>
  <si>
    <t>sdrcl</t>
  </si>
  <si>
    <t>rpsd</t>
  </si>
  <si>
    <t>dprcl</t>
  </si>
  <si>
    <t>cgpp</t>
  </si>
  <si>
    <t>pidt</t>
  </si>
  <si>
    <t>pcrdp</t>
  </si>
  <si>
    <t>rtdc</t>
  </si>
  <si>
    <t>Nomenclatura</t>
  </si>
  <si>
    <t>Sigla</t>
  </si>
  <si>
    <t>Lado esquerdo</t>
  </si>
  <si>
    <t>Lado direito</t>
  </si>
  <si>
    <t>Sentido</t>
  </si>
  <si>
    <t>Crescente</t>
  </si>
  <si>
    <t>Decrescente</t>
  </si>
  <si>
    <t>peso</t>
  </si>
  <si>
    <t>Current Methodology (Finance Minister Decree/Order nº 306, 10/09/2012)</t>
  </si>
  <si>
    <t>capag_idc_mean</t>
  </si>
  <si>
    <t>capag_idc_sd</t>
  </si>
  <si>
    <t>capag_pc_mean</t>
  </si>
  <si>
    <t>capag_pc_sd</t>
  </si>
  <si>
    <t>capag_il_mean</t>
  </si>
  <si>
    <t>capag_il_sd</t>
  </si>
  <si>
    <t>Calamity not declared</t>
  </si>
  <si>
    <t>Calamity declared</t>
  </si>
  <si>
    <t>All</t>
  </si>
  <si>
    <t>Observations</t>
  </si>
  <si>
    <t>mean</t>
  </si>
  <si>
    <t>sd</t>
  </si>
  <si>
    <t>stn_end</t>
  </si>
  <si>
    <t>stn_sdrcl</t>
  </si>
  <si>
    <t>stn_rpsd</t>
  </si>
  <si>
    <t>stn_dprcl</t>
  </si>
  <si>
    <t>stn_cgpp</t>
  </si>
  <si>
    <t>stn_pidt</t>
  </si>
  <si>
    <t>stn_pcrdp</t>
  </si>
  <si>
    <t>stn_rtdc</t>
  </si>
  <si>
    <t>capag_idc</t>
  </si>
  <si>
    <t>capag_pc</t>
  </si>
  <si>
    <t>capag_il</t>
  </si>
  <si>
    <t>x</t>
  </si>
  <si>
    <t>o</t>
  </si>
  <si>
    <t>+</t>
  </si>
  <si>
    <t>-</t>
  </si>
  <si>
    <t>Sign</t>
  </si>
  <si>
    <t>?</t>
  </si>
  <si>
    <t>maior pior</t>
  </si>
  <si>
    <t>maior melhor</t>
  </si>
  <si>
    <t>polaridade</t>
  </si>
  <si>
    <t>sinal</t>
  </si>
  <si>
    <t>Primary balance / Debt service - (⬆ better)</t>
  </si>
  <si>
    <t>Social contributions / Social benefits - (⬆ better)</t>
  </si>
  <si>
    <t>Tax revenues / Current expenses + Principal payments - (⬆ better)</t>
  </si>
  <si>
    <t>Gross debt / Net current revenue - (⬇ better)</t>
  </si>
  <si>
    <t>Debt service / Net current revenue - (⬇ better)</t>
  </si>
  <si>
    <t>Compensation of employees / Net current revenue - (⬇ better)</t>
  </si>
  <si>
    <t>Current expenses / Current revenue - (⬇ better)</t>
  </si>
  <si>
    <t>Current liabilities / Cash and cash equivalents - (⬇ better)</t>
  </si>
  <si>
    <t>Current fiscal balance / Current revenue - (⬆ better)</t>
  </si>
  <si>
    <t>Gross investment in nonfinancial assets / Total expenditure - (⬆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</si>
</sst>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_-;\-* #,##0.0_-;_-* &quot;-&quot;??_-;_-@_-"/>
    <numFmt numFmtId="166" formatCode="\(#,##0.0\);[Red]\(#,##0.0\)"/>
    <numFmt numFmtId="167" formatCode="0.0%"/>
    <numFmt numFmtId="168" formatCode="_-* #,##0.0000_-;\-* #,##0.0000_-;_-* &quot;-&quot;??_-;_-@_-"/>
    <numFmt numFmtId="169" formatCode="\(#,##0.00\);[Red]\(#,##0.0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Palatino"/>
      <family val="1"/>
    </font>
    <font>
      <sz val="13"/>
      <color theme="1"/>
      <name val="Palatino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4" fillId="0" borderId="0" xfId="0" applyFont="1" applyAlignment="1"/>
    <xf numFmtId="3" fontId="4" fillId="0" borderId="0" xfId="0" applyNumberFormat="1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 applyFill="1" applyAlignment="1">
      <alignment horizontal="left" vertical="center"/>
    </xf>
    <xf numFmtId="2" fontId="0" fillId="0" borderId="0" xfId="21" applyNumberFormat="1" applyFont="1"/>
    <xf numFmtId="167" fontId="0" fillId="0" borderId="0" xfId="22" applyNumberFormat="1" applyFont="1"/>
    <xf numFmtId="0" fontId="0" fillId="0" borderId="3" xfId="0" applyBorder="1"/>
    <xf numFmtId="168" fontId="0" fillId="0" borderId="3" xfId="21" applyNumberFormat="1" applyFont="1" applyBorder="1"/>
    <xf numFmtId="0" fontId="0" fillId="0" borderId="0" xfId="0" applyBorder="1"/>
    <xf numFmtId="168" fontId="0" fillId="0" borderId="0" xfId="21" applyNumberFormat="1" applyFont="1" applyBorder="1"/>
    <xf numFmtId="0" fontId="0" fillId="2" borderId="0" xfId="0" applyFill="1"/>
    <xf numFmtId="0" fontId="0" fillId="0" borderId="0" xfId="0" applyFill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6" fontId="4" fillId="0" borderId="0" xfId="21" applyNumberFormat="1" applyFont="1" applyFill="1"/>
    <xf numFmtId="0" fontId="4" fillId="3" borderId="0" xfId="0" applyFont="1" applyFill="1"/>
    <xf numFmtId="0" fontId="5" fillId="3" borderId="0" xfId="0" applyFont="1" applyFill="1"/>
    <xf numFmtId="164" fontId="4" fillId="0" borderId="0" xfId="0" applyNumberFormat="1" applyFont="1" applyFill="1" applyBorder="1" applyAlignment="1">
      <alignment horizontal="center"/>
    </xf>
    <xf numFmtId="169" fontId="4" fillId="2" borderId="0" xfId="21" applyNumberFormat="1" applyFont="1" applyFill="1"/>
    <xf numFmtId="169" fontId="4" fillId="0" borderId="0" xfId="21" applyNumberFormat="1" applyFont="1" applyFill="1"/>
    <xf numFmtId="40" fontId="4" fillId="2" borderId="0" xfId="21" applyNumberFormat="1" applyFont="1" applyFill="1"/>
    <xf numFmtId="40" fontId="4" fillId="0" borderId="0" xfId="21" applyNumberFormat="1" applyFont="1" applyFill="1"/>
    <xf numFmtId="165" fontId="0" fillId="0" borderId="0" xfId="21" applyNumberFormat="1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 indent="2"/>
    </xf>
    <xf numFmtId="0" fontId="4" fillId="0" borderId="0" xfId="0" applyFont="1" applyFill="1" applyAlignment="1">
      <alignment horizontal="left" vertical="center" indent="2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23">
    <cellStyle name="Comma" xfId="21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  <cellStyle name="Percent" xfId="2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>
      <selection activeCell="B26" sqref="B26:B30"/>
    </sheetView>
  </sheetViews>
  <sheetFormatPr baseColWidth="10" defaultRowHeight="16" x14ac:dyDescent="0.2"/>
  <cols>
    <col min="1" max="1" width="14.83203125" customWidth="1"/>
    <col min="2" max="2" width="75.1640625" customWidth="1"/>
    <col min="3" max="5" width="19.83203125" customWidth="1"/>
    <col min="7" max="7" width="13" bestFit="1" customWidth="1"/>
  </cols>
  <sheetData>
    <row r="1" spans="1:9" ht="8" customHeight="1" x14ac:dyDescent="0.2"/>
    <row r="2" spans="1:9" ht="6" customHeight="1" x14ac:dyDescent="0.2">
      <c r="B2" s="27" t="s">
        <v>0</v>
      </c>
      <c r="C2" s="27" t="s">
        <v>2</v>
      </c>
      <c r="D2" s="27"/>
      <c r="E2" s="27"/>
    </row>
    <row r="3" spans="1:9" x14ac:dyDescent="0.2">
      <c r="B3" s="31"/>
      <c r="C3" s="28"/>
      <c r="D3" s="28"/>
      <c r="E3" s="28"/>
    </row>
    <row r="4" spans="1:9" x14ac:dyDescent="0.2">
      <c r="B4" s="31"/>
      <c r="C4" s="27" t="s">
        <v>53</v>
      </c>
      <c r="D4" s="27" t="s">
        <v>51</v>
      </c>
      <c r="E4" s="27" t="s">
        <v>52</v>
      </c>
      <c r="H4" t="s">
        <v>72</v>
      </c>
    </row>
    <row r="5" spans="1:9" ht="5" customHeight="1" x14ac:dyDescent="0.2">
      <c r="B5" s="28"/>
      <c r="C5" s="28"/>
      <c r="D5" s="28"/>
      <c r="E5" s="28"/>
    </row>
    <row r="6" spans="1:9" ht="5" customHeight="1" x14ac:dyDescent="0.2">
      <c r="B6" s="1"/>
      <c r="C6" s="1"/>
      <c r="D6" s="1"/>
      <c r="E6" s="1"/>
    </row>
    <row r="7" spans="1:9" x14ac:dyDescent="0.2">
      <c r="B7" s="2" t="s">
        <v>54</v>
      </c>
      <c r="C7" s="3">
        <v>243</v>
      </c>
      <c r="D7" s="3">
        <v>240</v>
      </c>
      <c r="E7" s="3">
        <v>3</v>
      </c>
    </row>
    <row r="8" spans="1:9" ht="5" customHeight="1" x14ac:dyDescent="0.2">
      <c r="B8" s="2"/>
      <c r="C8" s="3"/>
      <c r="D8" s="3"/>
      <c r="E8" s="3"/>
    </row>
    <row r="9" spans="1:9" ht="18" x14ac:dyDescent="0.25">
      <c r="B9" s="20" t="s">
        <v>44</v>
      </c>
      <c r="C9" s="19"/>
      <c r="D9" s="19"/>
      <c r="E9" s="19"/>
    </row>
    <row r="10" spans="1:9" s="15" customFormat="1" ht="5" customHeight="1" x14ac:dyDescent="0.2">
      <c r="B10" s="16"/>
      <c r="C10" s="17"/>
      <c r="D10" s="17"/>
      <c r="E10" s="17"/>
    </row>
    <row r="11" spans="1:9" x14ac:dyDescent="0.2">
      <c r="A11" s="14" t="s">
        <v>8</v>
      </c>
      <c r="B11" s="29" t="s">
        <v>81</v>
      </c>
      <c r="C11" s="24">
        <v>0.87282780949887795</v>
      </c>
      <c r="D11" s="24">
        <f>VLOOKUP($A11,$C$49:$E$64,COLUMN(B:B),FALSE)</f>
        <v>0.85633910999999996</v>
      </c>
      <c r="E11" s="24">
        <f>VLOOKUP($A11,$C$49:$E$64,COLUMN(C:C),FALSE)</f>
        <v>2.1919240950000001</v>
      </c>
      <c r="G11" s="26">
        <f>(E11-C11)/C12</f>
        <v>2.2791770707890753</v>
      </c>
      <c r="H11" s="33" t="s">
        <v>70</v>
      </c>
      <c r="I11" t="s">
        <v>68</v>
      </c>
    </row>
    <row r="12" spans="1:9" x14ac:dyDescent="0.2">
      <c r="A12" s="14" t="s">
        <v>9</v>
      </c>
      <c r="B12" s="29"/>
      <c r="C12" s="22">
        <v>0.57875989645878501</v>
      </c>
      <c r="D12" s="22">
        <f>VLOOKUP($A12,$C$49:$E$64,COLUMN(B:B),FALSE)</f>
        <v>0.56295441999999996</v>
      </c>
      <c r="E12" s="22">
        <f>VLOOKUP($A12,$C$49:$E$64,COLUMN(C:C),FALSE)</f>
        <v>0.12733730500000001</v>
      </c>
      <c r="H12" s="33"/>
    </row>
    <row r="13" spans="1:9" s="15" customFormat="1" ht="5" customHeight="1" x14ac:dyDescent="0.2">
      <c r="B13" s="16"/>
      <c r="C13" s="17"/>
      <c r="D13" s="21"/>
      <c r="E13" s="21"/>
      <c r="H13" s="34"/>
    </row>
    <row r="14" spans="1:9" x14ac:dyDescent="0.2">
      <c r="A14" t="s">
        <v>18</v>
      </c>
      <c r="B14" s="30" t="s">
        <v>82</v>
      </c>
      <c r="C14" s="25">
        <v>8.1280095864593893E-2</v>
      </c>
      <c r="D14" s="25">
        <f>VLOOKUP($A14,$C$49:$E$64,COLUMN(B:B),FALSE)</f>
        <v>8.1436010000000003E-2</v>
      </c>
      <c r="E14" s="25">
        <f>VLOOKUP($A14,$C$49:$E$64,COLUMN(C:C),FALSE)</f>
        <v>6.8806583000000004E-2</v>
      </c>
      <c r="G14" s="26">
        <f>(E14-C14)/C15</f>
        <v>-0.29449855438033457</v>
      </c>
      <c r="H14" s="33" t="s">
        <v>70</v>
      </c>
    </row>
    <row r="15" spans="1:9" x14ac:dyDescent="0.2">
      <c r="A15" t="s">
        <v>19</v>
      </c>
      <c r="B15" s="30"/>
      <c r="C15" s="23">
        <v>4.23550903020216E-2</v>
      </c>
      <c r="D15" s="23">
        <f>VLOOKUP($A15,$C$49:$E$64,COLUMN(B:B),FALSE)</f>
        <v>4.2515150000000002E-2</v>
      </c>
      <c r="E15" s="23">
        <f>VLOOKUP($A15,$C$49:$E$64,COLUMN(C:C),FALSE)</f>
        <v>2.8831703E-2</v>
      </c>
      <c r="H15" s="33"/>
    </row>
    <row r="16" spans="1:9" s="15" customFormat="1" ht="5" customHeight="1" x14ac:dyDescent="0.2">
      <c r="B16" s="16"/>
      <c r="C16" s="21"/>
      <c r="D16" s="21"/>
      <c r="E16" s="21"/>
      <c r="H16" s="34"/>
    </row>
    <row r="17" spans="1:9" x14ac:dyDescent="0.2">
      <c r="A17" s="14" t="s">
        <v>14</v>
      </c>
      <c r="B17" s="29" t="s">
        <v>78</v>
      </c>
      <c r="C17" s="24">
        <v>0.44380903278299599</v>
      </c>
      <c r="D17" s="24">
        <f>VLOOKUP($A17,$C$49:$E$64,COLUMN(B:B),FALSE)</f>
        <v>0.45756204</v>
      </c>
      <c r="E17" s="24">
        <f>VLOOKUP($A17,$C$49:$E$64,COLUMN(C:C),FALSE)</f>
        <v>-0.65643151399999999</v>
      </c>
      <c r="G17" s="26">
        <f>(E17-C17)/C18</f>
        <v>-0.52550789975265777</v>
      </c>
      <c r="H17" s="33" t="s">
        <v>71</v>
      </c>
      <c r="I17" t="s">
        <v>69</v>
      </c>
    </row>
    <row r="18" spans="1:9" x14ac:dyDescent="0.2">
      <c r="A18" s="14" t="s">
        <v>15</v>
      </c>
      <c r="B18" s="29"/>
      <c r="C18" s="22">
        <v>2.0936708036184601</v>
      </c>
      <c r="D18" s="22">
        <f>VLOOKUP($A18,$C$49:$E$64,COLUMN(B:B),FALSE)</f>
        <v>2.1011287200000002</v>
      </c>
      <c r="E18" s="22">
        <f>VLOOKUP($A18,$C$49:$E$64,COLUMN(C:C),FALSE)</f>
        <v>0.99909923599999995</v>
      </c>
      <c r="H18" s="33"/>
    </row>
    <row r="19" spans="1:9" s="15" customFormat="1" ht="5" customHeight="1" x14ac:dyDescent="0.2">
      <c r="B19" s="16"/>
      <c r="C19" s="21"/>
      <c r="D19" s="21"/>
      <c r="E19" s="21"/>
      <c r="H19" s="34"/>
    </row>
    <row r="20" spans="1:9" x14ac:dyDescent="0.2">
      <c r="A20" t="s">
        <v>6</v>
      </c>
      <c r="B20" s="30" t="s">
        <v>83</v>
      </c>
      <c r="C20" s="25">
        <v>0.54497587711399698</v>
      </c>
      <c r="D20" s="25">
        <f>VLOOKUP($A20,$C$49:$E$64,COLUMN(B:B),FALSE)</f>
        <v>0.54253870000000004</v>
      </c>
      <c r="E20" s="25">
        <f>VLOOKUP($A20,$C$49:$E$64,COLUMN(C:C),FALSE)</f>
        <v>0.73994993799999997</v>
      </c>
      <c r="G20" s="26">
        <f>(E20-C20)/C21</f>
        <v>2.140164332691521</v>
      </c>
      <c r="H20" s="33" t="s">
        <v>70</v>
      </c>
      <c r="I20" t="s">
        <v>68</v>
      </c>
    </row>
    <row r="21" spans="1:9" x14ac:dyDescent="0.2">
      <c r="A21" t="s">
        <v>7</v>
      </c>
      <c r="B21" s="30"/>
      <c r="C21" s="23">
        <v>9.1102378405119505E-2</v>
      </c>
      <c r="D21" s="23">
        <f>VLOOKUP($A21,$C$49:$E$64,COLUMN(B:B),FALSE)</f>
        <v>8.8937219999999997E-2</v>
      </c>
      <c r="E21" s="23">
        <f>VLOOKUP($A21,$C$49:$E$64,COLUMN(C:C),FALSE)</f>
        <v>3.6015593999999998E-2</v>
      </c>
      <c r="H21" s="33"/>
    </row>
    <row r="22" spans="1:9" s="15" customFormat="1" ht="5" customHeight="1" x14ac:dyDescent="0.2">
      <c r="B22" s="16"/>
      <c r="C22" s="21"/>
      <c r="D22" s="21"/>
      <c r="E22" s="21"/>
      <c r="H22" s="34"/>
    </row>
    <row r="23" spans="1:9" x14ac:dyDescent="0.2">
      <c r="A23" s="14" t="s">
        <v>4</v>
      </c>
      <c r="B23" s="29" t="s">
        <v>86</v>
      </c>
      <c r="C23" s="24">
        <v>0.22253623703193201</v>
      </c>
      <c r="D23" s="24">
        <f>VLOOKUP($A23,$C$49:$E$64,COLUMN(B:B),FALSE)</f>
        <v>0.22534819</v>
      </c>
      <c r="E23" s="24">
        <f>VLOOKUP($A23,$C$49:$E$64,COLUMN(C:C),FALSE)</f>
        <v>-2.4196109999999999E-3</v>
      </c>
      <c r="G23" s="26">
        <f>(E23-C23)/C24</f>
        <v>-1.3526506102845182</v>
      </c>
      <c r="H23" s="33" t="s">
        <v>71</v>
      </c>
      <c r="I23" t="s">
        <v>68</v>
      </c>
    </row>
    <row r="24" spans="1:9" x14ac:dyDescent="0.2">
      <c r="A24" s="14" t="s">
        <v>5</v>
      </c>
      <c r="B24" s="29"/>
      <c r="C24" s="22">
        <v>0.166307430996253</v>
      </c>
      <c r="D24" s="22">
        <f>VLOOKUP($A24,$C$49:$E$64,COLUMN(B:B),FALSE)</f>
        <v>0.16503796000000001</v>
      </c>
      <c r="E24" s="22">
        <f>VLOOKUP($A24,$C$49:$E$64,COLUMN(C:C),FALSE)</f>
        <v>0.12205086900000001</v>
      </c>
      <c r="H24" s="33"/>
    </row>
    <row r="25" spans="1:9" s="15" customFormat="1" ht="5" customHeight="1" x14ac:dyDescent="0.2">
      <c r="B25" s="16"/>
      <c r="C25" s="21"/>
      <c r="D25" s="21"/>
      <c r="E25" s="21"/>
      <c r="H25" s="34"/>
    </row>
    <row r="26" spans="1:9" x14ac:dyDescent="0.2">
      <c r="A26" t="s">
        <v>12</v>
      </c>
      <c r="B26" s="30" t="s">
        <v>87</v>
      </c>
      <c r="C26" s="25">
        <v>8.9514740641469998E-2</v>
      </c>
      <c r="D26" s="25">
        <f>VLOOKUP($A26,$C$49:$E$64,COLUMN(B:B),FALSE)</f>
        <v>9.0258599999999994E-2</v>
      </c>
      <c r="E26" s="25">
        <f>VLOOKUP($A26,$C$49:$E$64,COLUMN(C:C),FALSE)</f>
        <v>3.0005716000000002E-2</v>
      </c>
      <c r="G26" s="26">
        <f>(E26-C26)/C27</f>
        <v>-1.328547867258363</v>
      </c>
      <c r="H26" s="33" t="s">
        <v>71</v>
      </c>
      <c r="I26" t="s">
        <v>68</v>
      </c>
    </row>
    <row r="27" spans="1:9" x14ac:dyDescent="0.2">
      <c r="A27" t="s">
        <v>13</v>
      </c>
      <c r="B27" s="30"/>
      <c r="C27" s="23">
        <v>4.4792533342644901E-2</v>
      </c>
      <c r="D27" s="23">
        <f>VLOOKUP($A27,$C$49:$E$64,COLUMN(B:B),FALSE)</f>
        <v>4.4550380000000001E-2</v>
      </c>
      <c r="E27" s="23">
        <f>VLOOKUP($A27,$C$49:$E$64,COLUMN(C:C),FALSE)</f>
        <v>1.4716013E-2</v>
      </c>
      <c r="H27" s="33"/>
    </row>
    <row r="28" spans="1:9" s="15" customFormat="1" ht="5" customHeight="1" x14ac:dyDescent="0.2">
      <c r="B28" s="16"/>
      <c r="C28" s="21"/>
      <c r="D28" s="21"/>
      <c r="E28" s="21"/>
      <c r="H28" s="34"/>
    </row>
    <row r="29" spans="1:9" x14ac:dyDescent="0.2">
      <c r="A29" s="14" t="s">
        <v>10</v>
      </c>
      <c r="B29" s="29" t="s">
        <v>79</v>
      </c>
      <c r="C29" s="24">
        <v>0.92587871269983502</v>
      </c>
      <c r="D29" s="24">
        <f>VLOOKUP($A29,$C$49:$E$64,COLUMN(B:B),FALSE)</f>
        <v>0.93286879</v>
      </c>
      <c r="E29" s="24">
        <f>VLOOKUP($A29,$C$49:$E$64,COLUMN(C:C),FALSE)</f>
        <v>0.36667218400000001</v>
      </c>
      <c r="G29" s="26">
        <f>(E29-C29)/C30</f>
        <v>-0.38896758876783438</v>
      </c>
      <c r="H29" s="33" t="s">
        <v>71</v>
      </c>
      <c r="I29" t="s">
        <v>69</v>
      </c>
    </row>
    <row r="30" spans="1:9" x14ac:dyDescent="0.2">
      <c r="A30" s="14" t="s">
        <v>11</v>
      </c>
      <c r="B30" s="29"/>
      <c r="C30" s="22">
        <v>1.43766870260651</v>
      </c>
      <c r="D30" s="22">
        <f>VLOOKUP($A30,$C$49:$E$64,COLUMN(B:B),FALSE)</f>
        <v>1.4450607099999999</v>
      </c>
      <c r="E30" s="22">
        <f>VLOOKUP($A30,$C$49:$E$64,COLUMN(C:C),FALSE)</f>
        <v>0.28100241100000001</v>
      </c>
      <c r="H30" s="33"/>
    </row>
    <row r="31" spans="1:9" s="15" customFormat="1" ht="5" customHeight="1" x14ac:dyDescent="0.2">
      <c r="B31" s="16"/>
      <c r="C31" s="21"/>
      <c r="D31" s="21"/>
      <c r="E31" s="21"/>
      <c r="H31" s="34"/>
    </row>
    <row r="32" spans="1:9" x14ac:dyDescent="0.2">
      <c r="A32" t="s">
        <v>16</v>
      </c>
      <c r="B32" s="30" t="s">
        <v>80</v>
      </c>
      <c r="C32" s="25">
        <v>0.58957324638503705</v>
      </c>
      <c r="D32" s="25">
        <f>VLOOKUP($A32,$C$49:$E$64,COLUMN(B:B),FALSE)</f>
        <v>0.58845709000000002</v>
      </c>
      <c r="E32" s="25">
        <f>VLOOKUP($A32,$C$49:$E$64,COLUMN(C:C),FALSE)</f>
        <v>0.67886583099999998</v>
      </c>
      <c r="G32" s="26">
        <f>(E32-C32)/C33</f>
        <v>0.48754217062906752</v>
      </c>
      <c r="H32" s="33" t="s">
        <v>71</v>
      </c>
    </row>
    <row r="33" spans="1:10" x14ac:dyDescent="0.2">
      <c r="A33" t="s">
        <v>17</v>
      </c>
      <c r="B33" s="30"/>
      <c r="C33" s="23">
        <v>0.18314843308785</v>
      </c>
      <c r="D33" s="23">
        <f>VLOOKUP($A33,$C$49:$E$64,COLUMN(B:B),FALSE)</f>
        <v>0.18386509000000001</v>
      </c>
      <c r="E33" s="23">
        <f>VLOOKUP($A33,$C$49:$E$64,COLUMN(C:C),FALSE)</f>
        <v>8.2308365999999994E-2</v>
      </c>
      <c r="H33" s="33"/>
    </row>
    <row r="34" spans="1:10" s="15" customFormat="1" ht="5" customHeight="1" x14ac:dyDescent="0.2">
      <c r="B34" s="7"/>
      <c r="C34" s="18"/>
      <c r="D34" s="18"/>
      <c r="E34" s="18"/>
      <c r="H34" s="34"/>
    </row>
    <row r="35" spans="1:10" ht="18" x14ac:dyDescent="0.25">
      <c r="B35" s="20" t="s">
        <v>1</v>
      </c>
      <c r="C35" s="19"/>
      <c r="D35" s="19"/>
      <c r="E35" s="19"/>
      <c r="H35" s="33"/>
    </row>
    <row r="36" spans="1:10" ht="5" customHeight="1" x14ac:dyDescent="0.2">
      <c r="B36" s="4"/>
      <c r="C36" s="5"/>
      <c r="D36" s="5"/>
      <c r="E36" s="5"/>
      <c r="H36" s="33"/>
    </row>
    <row r="37" spans="1:10" x14ac:dyDescent="0.2">
      <c r="A37" s="14" t="s">
        <v>45</v>
      </c>
      <c r="B37" s="29" t="s">
        <v>81</v>
      </c>
      <c r="C37" s="24">
        <v>0.87282780949887795</v>
      </c>
      <c r="D37" s="24">
        <f>VLOOKUP($A37,$C$68:$E$74,COLUMN(B:B),FALSE)</f>
        <v>0.85633910000000002</v>
      </c>
      <c r="E37" s="24">
        <f>VLOOKUP($A37,$C$68:$E$74,COLUMN(C:C),FALSE)</f>
        <v>2.1919241</v>
      </c>
      <c r="G37" s="26">
        <f>(E37-C37)/C38</f>
        <v>2.2791770794282362</v>
      </c>
      <c r="H37" s="33" t="s">
        <v>70</v>
      </c>
      <c r="I37" t="s">
        <v>68</v>
      </c>
    </row>
    <row r="38" spans="1:10" x14ac:dyDescent="0.2">
      <c r="A38" s="14" t="s">
        <v>46</v>
      </c>
      <c r="B38" s="29"/>
      <c r="C38" s="22">
        <v>0.57875989645878501</v>
      </c>
      <c r="D38" s="22">
        <f>VLOOKUP($A38,$C$68:$E$74,COLUMN(B:B),FALSE)</f>
        <v>0.56295439999999997</v>
      </c>
      <c r="E38" s="22">
        <f>VLOOKUP($A38,$C$68:$E$74,COLUMN(C:C),FALSE)</f>
        <v>0.12733729999999999</v>
      </c>
      <c r="H38" s="33"/>
    </row>
    <row r="39" spans="1:10" s="15" customFormat="1" ht="5" customHeight="1" x14ac:dyDescent="0.2">
      <c r="B39" s="16"/>
      <c r="C39" s="17"/>
      <c r="D39" s="17"/>
      <c r="E39" s="17"/>
      <c r="H39" s="34"/>
    </row>
    <row r="40" spans="1:10" x14ac:dyDescent="0.2">
      <c r="A40" t="s">
        <v>47</v>
      </c>
      <c r="B40" s="32" t="s">
        <v>84</v>
      </c>
      <c r="C40" s="25">
        <v>0.83142762266186898</v>
      </c>
      <c r="D40" s="25">
        <f>VLOOKUP($A40,$C$68:$E$74,COLUMN(B:B),FALSE)</f>
        <v>0.82917200000000002</v>
      </c>
      <c r="E40" s="25">
        <f>VLOOKUP($A40,$C$68:$E$74,COLUMN(C:C),FALSE)</f>
        <v>1.0118798</v>
      </c>
      <c r="G40" s="26">
        <f>(E40-C40)/C41</f>
        <v>1.7338997366732132</v>
      </c>
      <c r="H40" s="33" t="s">
        <v>70</v>
      </c>
      <c r="I40" t="s">
        <v>68</v>
      </c>
    </row>
    <row r="41" spans="1:10" x14ac:dyDescent="0.2">
      <c r="A41" t="s">
        <v>48</v>
      </c>
      <c r="B41" s="32"/>
      <c r="C41" s="23">
        <v>0.104073017327034</v>
      </c>
      <c r="D41" s="23">
        <f>VLOOKUP($A41,$C$68:$E$74,COLUMN(B:B),FALSE)</f>
        <v>0.1021804</v>
      </c>
      <c r="E41" s="23">
        <f>VLOOKUP($A41,$C$68:$E$74,COLUMN(C:C),FALSE)</f>
        <v>0.1159332</v>
      </c>
      <c r="H41" s="33"/>
    </row>
    <row r="42" spans="1:10" s="15" customFormat="1" ht="5" customHeight="1" x14ac:dyDescent="0.2">
      <c r="B42" s="16"/>
      <c r="C42" s="17"/>
      <c r="D42" s="17"/>
      <c r="E42" s="17"/>
      <c r="H42" s="34"/>
    </row>
    <row r="43" spans="1:10" x14ac:dyDescent="0.2">
      <c r="A43" s="14" t="s">
        <v>49</v>
      </c>
      <c r="B43" s="29" t="s">
        <v>85</v>
      </c>
      <c r="C43" s="24">
        <v>0.49315244312572099</v>
      </c>
      <c r="D43" s="24">
        <f>VLOOKUP($A43,$C$68:$E$74,COLUMN(B:B),FALSE)</f>
        <v>0.46721010000000002</v>
      </c>
      <c r="E43" s="24">
        <f>VLOOKUP($A43,$C$68:$E$74,COLUMN(C:C),FALSE)</f>
        <v>2.5685422</v>
      </c>
      <c r="G43" s="26">
        <f>(E43-C43)/C44</f>
        <v>4.8050332089819312</v>
      </c>
      <c r="H43" s="33" t="s">
        <v>70</v>
      </c>
      <c r="I43" t="s">
        <v>68</v>
      </c>
    </row>
    <row r="44" spans="1:10" x14ac:dyDescent="0.2">
      <c r="A44" s="14" t="s">
        <v>50</v>
      </c>
      <c r="B44" s="29"/>
      <c r="C44" s="22">
        <v>0.43191996113467102</v>
      </c>
      <c r="D44" s="22">
        <f>VLOOKUP($A44,$C$68:$E$74,COLUMN(B:B),FALSE)</f>
        <v>0.36057519999999998</v>
      </c>
      <c r="E44" s="22">
        <f>VLOOKUP($A44,$C$68:$E$74,COLUMN(C:C),FALSE)</f>
        <v>0.70341100000000001</v>
      </c>
      <c r="H44" s="33"/>
    </row>
    <row r="45" spans="1:10" ht="5" customHeight="1" x14ac:dyDescent="0.2">
      <c r="B45" s="6"/>
      <c r="C45" s="6"/>
      <c r="D45" s="6"/>
      <c r="E45" s="6"/>
    </row>
    <row r="48" spans="1:10" x14ac:dyDescent="0.2">
      <c r="B48" s="10"/>
      <c r="C48" s="10" t="s">
        <v>3</v>
      </c>
      <c r="D48" s="10" t="b">
        <v>0</v>
      </c>
      <c r="E48" s="10" t="b">
        <v>1</v>
      </c>
      <c r="G48" s="10"/>
      <c r="H48" s="10" t="s">
        <v>3</v>
      </c>
      <c r="I48" s="10" t="s">
        <v>55</v>
      </c>
      <c r="J48" s="10" t="s">
        <v>56</v>
      </c>
    </row>
    <row r="49" spans="2:10" x14ac:dyDescent="0.2">
      <c r="B49" s="10">
        <v>1</v>
      </c>
      <c r="C49" s="10" t="s">
        <v>4</v>
      </c>
      <c r="D49" s="11">
        <v>0.22534819</v>
      </c>
      <c r="E49" s="11">
        <v>-2.4196109999999999E-3</v>
      </c>
      <c r="G49" s="10">
        <v>1</v>
      </c>
      <c r="H49" s="10" t="s">
        <v>57</v>
      </c>
      <c r="I49" s="11">
        <v>0.87282780949887795</v>
      </c>
      <c r="J49" s="11">
        <v>0.57875989645878501</v>
      </c>
    </row>
    <row r="50" spans="2:10" x14ac:dyDescent="0.2">
      <c r="B50" s="10">
        <v>2</v>
      </c>
      <c r="C50" s="10" t="s">
        <v>5</v>
      </c>
      <c r="D50" s="11">
        <v>0.16503796000000001</v>
      </c>
      <c r="E50" s="11">
        <v>0.12205086900000001</v>
      </c>
      <c r="G50" s="10">
        <v>2</v>
      </c>
      <c r="H50" s="10" t="s">
        <v>58</v>
      </c>
      <c r="I50" s="11">
        <v>8.1280095864593893E-2</v>
      </c>
      <c r="J50" s="11">
        <v>4.23550903020216E-2</v>
      </c>
    </row>
    <row r="51" spans="2:10" x14ac:dyDescent="0.2">
      <c r="B51" s="10">
        <v>3</v>
      </c>
      <c r="C51" s="10" t="s">
        <v>6</v>
      </c>
      <c r="D51" s="11">
        <v>0.54253870000000004</v>
      </c>
      <c r="E51" s="11">
        <v>0.73994993799999997</v>
      </c>
      <c r="G51" s="10">
        <v>3</v>
      </c>
      <c r="H51" s="10" t="s">
        <v>59</v>
      </c>
      <c r="I51" s="11">
        <v>0.44380903278299599</v>
      </c>
      <c r="J51" s="11">
        <v>2.0936708036184601</v>
      </c>
    </row>
    <row r="52" spans="2:10" x14ac:dyDescent="0.2">
      <c r="B52" s="10">
        <v>4</v>
      </c>
      <c r="C52" s="10" t="s">
        <v>7</v>
      </c>
      <c r="D52" s="11">
        <v>8.8937219999999997E-2</v>
      </c>
      <c r="E52" s="11">
        <v>3.6015593999999998E-2</v>
      </c>
      <c r="G52" s="10">
        <v>4</v>
      </c>
      <c r="H52" s="10" t="s">
        <v>60</v>
      </c>
      <c r="I52" s="11">
        <v>0.54497587711399698</v>
      </c>
      <c r="J52" s="11">
        <v>9.1102378405119505E-2</v>
      </c>
    </row>
    <row r="53" spans="2:10" x14ac:dyDescent="0.2">
      <c r="B53" s="10">
        <v>5</v>
      </c>
      <c r="C53" s="10" t="s">
        <v>8</v>
      </c>
      <c r="D53" s="11">
        <v>0.85633910999999996</v>
      </c>
      <c r="E53" s="11">
        <v>2.1919240950000001</v>
      </c>
      <c r="G53" s="10">
        <v>5</v>
      </c>
      <c r="H53" s="10" t="s">
        <v>61</v>
      </c>
      <c r="I53" s="11">
        <v>0.22253623703193201</v>
      </c>
      <c r="J53" s="11">
        <v>0.166307430996253</v>
      </c>
    </row>
    <row r="54" spans="2:10" x14ac:dyDescent="0.2">
      <c r="B54" s="10">
        <v>6</v>
      </c>
      <c r="C54" s="10" t="s">
        <v>9</v>
      </c>
      <c r="D54" s="11">
        <v>0.56295441999999996</v>
      </c>
      <c r="E54" s="11">
        <v>0.12733730500000001</v>
      </c>
      <c r="G54" s="10">
        <v>6</v>
      </c>
      <c r="H54" s="10" t="s">
        <v>62</v>
      </c>
      <c r="I54" s="11">
        <v>8.9514740641469998E-2</v>
      </c>
      <c r="J54" s="11">
        <v>4.4792533342644901E-2</v>
      </c>
    </row>
    <row r="55" spans="2:10" x14ac:dyDescent="0.2">
      <c r="B55" s="10">
        <v>7</v>
      </c>
      <c r="C55" s="10" t="s">
        <v>10</v>
      </c>
      <c r="D55" s="11">
        <v>0.93286879</v>
      </c>
      <c r="E55" s="11">
        <v>0.36667218400000001</v>
      </c>
      <c r="G55" s="10">
        <v>7</v>
      </c>
      <c r="H55" s="10" t="s">
        <v>63</v>
      </c>
      <c r="I55" s="11">
        <v>0.92587871269983502</v>
      </c>
      <c r="J55" s="11">
        <v>1.43766870260651</v>
      </c>
    </row>
    <row r="56" spans="2:10" x14ac:dyDescent="0.2">
      <c r="B56" s="10">
        <v>8</v>
      </c>
      <c r="C56" s="10" t="s">
        <v>11</v>
      </c>
      <c r="D56" s="11">
        <v>1.4450607099999999</v>
      </c>
      <c r="E56" s="11">
        <v>0.28100241100000001</v>
      </c>
      <c r="G56" s="10">
        <v>8</v>
      </c>
      <c r="H56" s="10" t="s">
        <v>64</v>
      </c>
      <c r="I56" s="11">
        <v>0.58957324638503705</v>
      </c>
      <c r="J56" s="11">
        <v>0.18314843308785</v>
      </c>
    </row>
    <row r="57" spans="2:10" x14ac:dyDescent="0.2">
      <c r="B57" s="10">
        <v>9</v>
      </c>
      <c r="C57" s="10" t="s">
        <v>12</v>
      </c>
      <c r="D57" s="11">
        <v>9.0258599999999994E-2</v>
      </c>
      <c r="E57" s="11">
        <v>3.0005716000000002E-2</v>
      </c>
    </row>
    <row r="58" spans="2:10" x14ac:dyDescent="0.2">
      <c r="B58" s="10">
        <v>10</v>
      </c>
      <c r="C58" s="10" t="s">
        <v>13</v>
      </c>
      <c r="D58" s="11">
        <v>4.4550380000000001E-2</v>
      </c>
      <c r="E58" s="11">
        <v>1.4716013E-2</v>
      </c>
    </row>
    <row r="59" spans="2:10" x14ac:dyDescent="0.2">
      <c r="B59" s="10">
        <v>11</v>
      </c>
      <c r="C59" s="10" t="s">
        <v>14</v>
      </c>
      <c r="D59" s="11">
        <v>0.45756204</v>
      </c>
      <c r="E59" s="11">
        <v>-0.65643151399999999</v>
      </c>
    </row>
    <row r="60" spans="2:10" x14ac:dyDescent="0.2">
      <c r="B60" s="10">
        <v>12</v>
      </c>
      <c r="C60" s="10" t="s">
        <v>15</v>
      </c>
      <c r="D60" s="11">
        <v>2.1011287200000002</v>
      </c>
      <c r="E60" s="11">
        <v>0.99909923599999995</v>
      </c>
    </row>
    <row r="61" spans="2:10" x14ac:dyDescent="0.2">
      <c r="B61" s="10">
        <v>13</v>
      </c>
      <c r="C61" s="10" t="s">
        <v>16</v>
      </c>
      <c r="D61" s="11">
        <v>0.58845709000000002</v>
      </c>
      <c r="E61" s="11">
        <v>0.67886583099999998</v>
      </c>
    </row>
    <row r="62" spans="2:10" x14ac:dyDescent="0.2">
      <c r="B62" s="10">
        <v>14</v>
      </c>
      <c r="C62" s="10" t="s">
        <v>17</v>
      </c>
      <c r="D62" s="11">
        <v>0.18386509000000001</v>
      </c>
      <c r="E62" s="11">
        <v>8.2308365999999994E-2</v>
      </c>
    </row>
    <row r="63" spans="2:10" x14ac:dyDescent="0.2">
      <c r="B63" s="10">
        <v>15</v>
      </c>
      <c r="C63" s="10" t="s">
        <v>18</v>
      </c>
      <c r="D63" s="11">
        <v>8.1436010000000003E-2</v>
      </c>
      <c r="E63" s="11">
        <v>6.8806583000000004E-2</v>
      </c>
    </row>
    <row r="64" spans="2:10" x14ac:dyDescent="0.2">
      <c r="B64" s="10">
        <v>16</v>
      </c>
      <c r="C64" s="10" t="s">
        <v>19</v>
      </c>
      <c r="D64" s="11">
        <v>4.2515150000000002E-2</v>
      </c>
      <c r="E64" s="11">
        <v>2.8831703E-2</v>
      </c>
    </row>
    <row r="65" spans="2:10" x14ac:dyDescent="0.2">
      <c r="B65" s="12"/>
      <c r="C65" s="12"/>
      <c r="D65" s="13"/>
      <c r="E65" s="13"/>
    </row>
    <row r="66" spans="2:10" x14ac:dyDescent="0.2">
      <c r="B66" s="12"/>
      <c r="C66" s="12"/>
      <c r="D66" s="13"/>
      <c r="E66" s="13"/>
    </row>
    <row r="68" spans="2:10" x14ac:dyDescent="0.2">
      <c r="B68" s="10"/>
      <c r="C68" s="10" t="s">
        <v>3</v>
      </c>
      <c r="D68" s="10" t="b">
        <v>0</v>
      </c>
      <c r="E68" s="10" t="b">
        <v>1</v>
      </c>
      <c r="G68" s="10"/>
      <c r="H68" s="10" t="s">
        <v>3</v>
      </c>
      <c r="I68" s="10" t="s">
        <v>55</v>
      </c>
      <c r="J68" s="10" t="s">
        <v>56</v>
      </c>
    </row>
    <row r="69" spans="2:10" x14ac:dyDescent="0.2">
      <c r="B69" s="10">
        <v>1</v>
      </c>
      <c r="C69" s="10" t="s">
        <v>45</v>
      </c>
      <c r="D69" s="10">
        <v>0.85633910000000002</v>
      </c>
      <c r="E69" s="10">
        <v>2.1919241</v>
      </c>
      <c r="G69" s="10">
        <v>1</v>
      </c>
      <c r="H69" s="10" t="s">
        <v>65</v>
      </c>
      <c r="I69" s="11">
        <v>0.87282780949887795</v>
      </c>
      <c r="J69" s="11">
        <v>0.57875989645878501</v>
      </c>
    </row>
    <row r="70" spans="2:10" x14ac:dyDescent="0.2">
      <c r="B70" s="10">
        <v>2</v>
      </c>
      <c r="C70" s="10" t="s">
        <v>46</v>
      </c>
      <c r="D70" s="10">
        <v>0.56295439999999997</v>
      </c>
      <c r="E70" s="10">
        <v>0.12733729999999999</v>
      </c>
      <c r="G70" s="10">
        <v>2</v>
      </c>
      <c r="H70" s="10" t="s">
        <v>66</v>
      </c>
      <c r="I70" s="11">
        <v>0.83142762266186898</v>
      </c>
      <c r="J70" s="11">
        <v>0.104073017327034</v>
      </c>
    </row>
    <row r="71" spans="2:10" x14ac:dyDescent="0.2">
      <c r="B71" s="10">
        <v>3</v>
      </c>
      <c r="C71" s="10" t="s">
        <v>49</v>
      </c>
      <c r="D71" s="10">
        <v>0.46721010000000002</v>
      </c>
      <c r="E71" s="10">
        <v>2.5685422</v>
      </c>
      <c r="G71" s="10">
        <v>3</v>
      </c>
      <c r="H71" s="10" t="s">
        <v>67</v>
      </c>
      <c r="I71" s="11">
        <v>0.49315244312572099</v>
      </c>
      <c r="J71" s="11">
        <v>0.43191996113467102</v>
      </c>
    </row>
    <row r="72" spans="2:10" x14ac:dyDescent="0.2">
      <c r="B72" s="10">
        <v>4</v>
      </c>
      <c r="C72" s="10" t="s">
        <v>50</v>
      </c>
      <c r="D72" s="10">
        <v>0.36057519999999998</v>
      </c>
      <c r="E72" s="10">
        <v>0.70341100000000001</v>
      </c>
    </row>
    <row r="73" spans="2:10" x14ac:dyDescent="0.2">
      <c r="B73" s="10">
        <v>5</v>
      </c>
      <c r="C73" s="10" t="s">
        <v>47</v>
      </c>
      <c r="D73" s="10">
        <v>0.82917200000000002</v>
      </c>
      <c r="E73" s="10">
        <v>1.0118798</v>
      </c>
    </row>
    <row r="74" spans="2:10" x14ac:dyDescent="0.2">
      <c r="B74" s="10">
        <v>6</v>
      </c>
      <c r="C74" s="10" t="s">
        <v>48</v>
      </c>
      <c r="D74" s="10">
        <v>0.1021804</v>
      </c>
      <c r="E74" s="10">
        <v>0.1159332</v>
      </c>
    </row>
  </sheetData>
  <mergeCells count="16">
    <mergeCell ref="C2:E3"/>
    <mergeCell ref="B29:B30"/>
    <mergeCell ref="B32:B33"/>
    <mergeCell ref="B43:B44"/>
    <mergeCell ref="B2:B5"/>
    <mergeCell ref="D4:D5"/>
    <mergeCell ref="E4:E5"/>
    <mergeCell ref="B37:B38"/>
    <mergeCell ref="B40:B41"/>
    <mergeCell ref="B11:B12"/>
    <mergeCell ref="B14:B15"/>
    <mergeCell ref="B17:B18"/>
    <mergeCell ref="B20:B21"/>
    <mergeCell ref="B23:B24"/>
    <mergeCell ref="B26:B27"/>
    <mergeCell ref="C4:C5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" sqref="A2"/>
    </sheetView>
  </sheetViews>
  <sheetFormatPr baseColWidth="10" defaultRowHeight="16" x14ac:dyDescent="0.2"/>
  <cols>
    <col min="1" max="1" width="34.83203125" customWidth="1"/>
    <col min="2" max="2" width="9.1640625" bestFit="1" customWidth="1"/>
    <col min="3" max="6" width="10.83203125" hidden="1" customWidth="1"/>
    <col min="7" max="7" width="12.1640625" bestFit="1" customWidth="1"/>
  </cols>
  <sheetData>
    <row r="1" spans="1:8" x14ac:dyDescent="0.2">
      <c r="A1" s="33" t="s">
        <v>36</v>
      </c>
      <c r="B1" s="33" t="s">
        <v>37</v>
      </c>
      <c r="C1" s="33" t="s">
        <v>38</v>
      </c>
      <c r="D1" s="33" t="s">
        <v>39</v>
      </c>
      <c r="E1" s="33" t="s">
        <v>40</v>
      </c>
      <c r="F1" s="33" t="s">
        <v>43</v>
      </c>
      <c r="G1" s="33" t="s">
        <v>76</v>
      </c>
      <c r="H1" s="33" t="s">
        <v>77</v>
      </c>
    </row>
    <row r="2" spans="1:8" x14ac:dyDescent="0.2">
      <c r="A2" t="s">
        <v>20</v>
      </c>
      <c r="B2" t="s">
        <v>28</v>
      </c>
      <c r="C2" s="8">
        <v>0.5</v>
      </c>
      <c r="D2" s="8">
        <v>1.3</v>
      </c>
      <c r="E2" t="s">
        <v>41</v>
      </c>
      <c r="F2">
        <v>10</v>
      </c>
      <c r="G2" s="33" t="s">
        <v>74</v>
      </c>
      <c r="H2" s="33" t="s">
        <v>70</v>
      </c>
    </row>
    <row r="3" spans="1:8" x14ac:dyDescent="0.2">
      <c r="A3" t="s">
        <v>21</v>
      </c>
      <c r="B3" t="s">
        <v>29</v>
      </c>
      <c r="C3" s="9">
        <v>0.08</v>
      </c>
      <c r="D3" s="9">
        <v>0.15</v>
      </c>
      <c r="E3" t="s">
        <v>41</v>
      </c>
      <c r="F3">
        <v>9</v>
      </c>
      <c r="G3" s="33" t="s">
        <v>74</v>
      </c>
      <c r="H3" s="33" t="s">
        <v>70</v>
      </c>
    </row>
    <row r="4" spans="1:8" x14ac:dyDescent="0.2">
      <c r="A4" t="s">
        <v>22</v>
      </c>
      <c r="B4" t="s">
        <v>30</v>
      </c>
      <c r="C4" s="8">
        <v>1</v>
      </c>
      <c r="D4" s="8">
        <v>0</v>
      </c>
      <c r="E4" t="s">
        <v>42</v>
      </c>
      <c r="F4">
        <v>8</v>
      </c>
      <c r="G4" s="33" t="s">
        <v>75</v>
      </c>
      <c r="H4" s="33" t="s">
        <v>71</v>
      </c>
    </row>
    <row r="5" spans="1:8" x14ac:dyDescent="0.2">
      <c r="A5" t="s">
        <v>23</v>
      </c>
      <c r="B5" t="s">
        <v>31</v>
      </c>
      <c r="C5" s="9">
        <v>0.4</v>
      </c>
      <c r="D5" s="9">
        <v>0.7</v>
      </c>
      <c r="E5" t="s">
        <v>41</v>
      </c>
      <c r="F5">
        <v>7</v>
      </c>
      <c r="G5" s="33" t="s">
        <v>74</v>
      </c>
      <c r="H5" s="33" t="s">
        <v>70</v>
      </c>
    </row>
    <row r="6" spans="1:8" x14ac:dyDescent="0.2">
      <c r="A6" t="s">
        <v>24</v>
      </c>
      <c r="B6" t="s">
        <v>32</v>
      </c>
      <c r="C6" s="9">
        <v>0.25</v>
      </c>
      <c r="D6" s="9">
        <v>0.05</v>
      </c>
      <c r="E6" t="s">
        <v>42</v>
      </c>
      <c r="F6">
        <v>4</v>
      </c>
      <c r="G6" s="33" t="s">
        <v>75</v>
      </c>
      <c r="H6" s="33" t="s">
        <v>71</v>
      </c>
    </row>
    <row r="7" spans="1:8" x14ac:dyDescent="0.2">
      <c r="A7" t="s">
        <v>25</v>
      </c>
      <c r="B7" t="s">
        <v>33</v>
      </c>
      <c r="C7" s="9">
        <v>0.2</v>
      </c>
      <c r="D7" s="9">
        <v>0.05</v>
      </c>
      <c r="E7" t="s">
        <v>41</v>
      </c>
      <c r="F7">
        <v>3</v>
      </c>
      <c r="G7" s="34" t="s">
        <v>73</v>
      </c>
      <c r="H7" s="34" t="s">
        <v>73</v>
      </c>
    </row>
    <row r="8" spans="1:8" x14ac:dyDescent="0.2">
      <c r="A8" t="s">
        <v>26</v>
      </c>
      <c r="B8" t="s">
        <v>34</v>
      </c>
      <c r="C8" s="9">
        <v>0.9</v>
      </c>
      <c r="D8" s="9">
        <v>0.4</v>
      </c>
      <c r="E8" t="s">
        <v>42</v>
      </c>
      <c r="F8">
        <v>2</v>
      </c>
      <c r="G8" s="34" t="s">
        <v>75</v>
      </c>
      <c r="H8" s="34" t="s">
        <v>71</v>
      </c>
    </row>
    <row r="9" spans="1:8" x14ac:dyDescent="0.2">
      <c r="A9" t="s">
        <v>27</v>
      </c>
      <c r="B9" t="s">
        <v>35</v>
      </c>
      <c r="C9" s="9">
        <v>0.8</v>
      </c>
      <c r="D9" s="9">
        <v>0.3</v>
      </c>
      <c r="E9" t="s">
        <v>42</v>
      </c>
      <c r="F9">
        <v>1</v>
      </c>
      <c r="G9" s="33" t="s">
        <v>75</v>
      </c>
      <c r="H9" s="33" t="s">
        <v>71</v>
      </c>
    </row>
    <row r="11" spans="1:8" x14ac:dyDescent="0.2">
      <c r="B11" s="14" t="s">
        <v>65</v>
      </c>
      <c r="G11" s="33" t="s">
        <v>74</v>
      </c>
      <c r="H11" s="33" t="s">
        <v>70</v>
      </c>
    </row>
    <row r="12" spans="1:8" x14ac:dyDescent="0.2">
      <c r="B12" t="s">
        <v>66</v>
      </c>
      <c r="G12" s="33" t="s">
        <v>74</v>
      </c>
      <c r="H12" s="33" t="s">
        <v>70</v>
      </c>
    </row>
    <row r="13" spans="1:8" x14ac:dyDescent="0.2">
      <c r="B13" s="14" t="s">
        <v>67</v>
      </c>
      <c r="G13" s="33" t="s">
        <v>74</v>
      </c>
      <c r="H13" s="33" t="s">
        <v>70</v>
      </c>
    </row>
    <row r="14" spans="1:8" x14ac:dyDescent="0.2">
      <c r="G14" s="33"/>
    </row>
    <row r="15" spans="1:8" x14ac:dyDescent="0.2">
      <c r="G15" s="34"/>
    </row>
    <row r="16" spans="1:8" x14ac:dyDescent="0.2">
      <c r="G16" s="33"/>
    </row>
    <row r="17" spans="7:7" x14ac:dyDescent="0.2">
      <c r="G17" s="33"/>
    </row>
    <row r="18" spans="7:7" x14ac:dyDescent="0.2">
      <c r="G18" s="34"/>
    </row>
    <row r="19" spans="7:7" x14ac:dyDescent="0.2">
      <c r="G19" s="33"/>
    </row>
    <row r="20" spans="7:7" x14ac:dyDescent="0.2">
      <c r="G20" s="33"/>
    </row>
    <row r="21" spans="7:7" x14ac:dyDescent="0.2">
      <c r="G21" s="34"/>
    </row>
    <row r="22" spans="7:7" x14ac:dyDescent="0.2">
      <c r="G22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Junior</dc:creator>
  <cp:lastModifiedBy>Microsoft Office User</cp:lastModifiedBy>
  <dcterms:created xsi:type="dcterms:W3CDTF">2017-04-13T11:55:25Z</dcterms:created>
  <dcterms:modified xsi:type="dcterms:W3CDTF">2017-08-06T11:00:36Z</dcterms:modified>
</cp:coreProperties>
</file>