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encerramento_2017/reports/"/>
    </mc:Choice>
  </mc:AlternateContent>
  <bookViews>
    <workbookView xWindow="0" yWindow="460" windowWidth="38400" windowHeight="21040" tabRatio="500"/>
  </bookViews>
  <sheets>
    <sheet name="Constitucionais-2017-12-14_v03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" i="1" l="1"/>
  <c r="H15" i="1"/>
  <c r="D1" i="1"/>
  <c r="E1" i="1"/>
  <c r="F1" i="1"/>
  <c r="C1" i="1"/>
  <c r="H11" i="1"/>
  <c r="D9" i="1"/>
  <c r="E13" i="1"/>
  <c r="B22" i="1"/>
  <c r="F9" i="1"/>
  <c r="E5" i="1"/>
  <c r="F5" i="1"/>
  <c r="E6" i="1"/>
  <c r="F6" i="1"/>
  <c r="E10" i="1"/>
  <c r="F10" i="1"/>
  <c r="D5" i="1"/>
  <c r="D6" i="1"/>
  <c r="D10" i="1"/>
  <c r="C9" i="1"/>
  <c r="C5" i="1"/>
  <c r="C6" i="1"/>
  <c r="C10" i="1"/>
  <c r="B6" i="1"/>
  <c r="B5" i="1"/>
  <c r="B10" i="1"/>
</calcChain>
</file>

<file path=xl/sharedStrings.xml><?xml version="1.0" encoding="utf-8"?>
<sst xmlns="http://schemas.openxmlformats.org/spreadsheetml/2006/main" count="23" uniqueCount="23">
  <si>
    <t>Ações e Serviços Públicos de Saúde</t>
  </si>
  <si>
    <t>DESCRIÇÃO</t>
  </si>
  <si>
    <t>Base de Cálculo Receita - Estimado ( a )</t>
  </si>
  <si>
    <t>Cancelamento Restos a Pagar ( b )</t>
  </si>
  <si>
    <t>Aplicação Constitucional ASPS (c = a*12% + b)</t>
  </si>
  <si>
    <t xml:space="preserve">      Pessoal - Estimado ( I )</t>
  </si>
  <si>
    <t xml:space="preserve">      Auxílio - Estimado (II)</t>
  </si>
  <si>
    <t>Necessidade de Suplementação ( e = c - d)</t>
  </si>
  <si>
    <t>Fonte: Armazém SIAFI</t>
  </si>
  <si>
    <t>Atualizado em 14/12/2017</t>
  </si>
  <si>
    <t>2017_v1</t>
  </si>
  <si>
    <t>2017_v2</t>
  </si>
  <si>
    <t>1) Em v1 o repasse do FES para a Unimontes no valor de R$ 85.558.026,00 foi indevidamente computado como ASPS</t>
  </si>
  <si>
    <t>2017_v3</t>
  </si>
  <si>
    <t>2017_v_n</t>
  </si>
  <si>
    <t>2017_v_n+1</t>
  </si>
  <si>
    <t>Em vn o valor do crédito autorizado atual</t>
  </si>
  <si>
    <t>Em v_n+1 o valor do crédito autorizado com as deduções dos créditos bloqueados nas indiretas</t>
  </si>
  <si>
    <t>remanejamento Repasse FES para ASPS FES</t>
  </si>
  <si>
    <t>Exclusão Recursos FEM</t>
  </si>
  <si>
    <t>Aporte Excesso</t>
  </si>
  <si>
    <t xml:space="preserve">      OCC - Crédito Autorizado ( III )</t>
  </si>
  <si>
    <t>Despesas ASPS ( d = I + II + III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</si>
</sst>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7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165" fontId="2" fillId="0" borderId="0" xfId="1" applyNumberFormat="1" applyFont="1"/>
    <xf numFmtId="0" fontId="5" fillId="0" borderId="0" xfId="0" applyFont="1"/>
    <xf numFmtId="165" fontId="5" fillId="0" borderId="0" xfId="1" applyNumberFormat="1" applyFont="1"/>
    <xf numFmtId="0" fontId="4" fillId="3" borderId="0" xfId="0" applyFont="1" applyFill="1"/>
    <xf numFmtId="165" fontId="4" fillId="3" borderId="0" xfId="1" applyNumberFormat="1" applyFont="1" applyFill="1"/>
    <xf numFmtId="165" fontId="3" fillId="0" borderId="0" xfId="1" applyNumberFormat="1" applyFont="1"/>
    <xf numFmtId="165" fontId="3" fillId="0" borderId="0" xfId="0" applyNumberFormat="1" applyFont="1"/>
    <xf numFmtId="4" fontId="3" fillId="0" borderId="0" xfId="0" applyNumberFormat="1" applyFont="1"/>
    <xf numFmtId="167" fontId="7" fillId="0" borderId="0" xfId="0" applyNumberFormat="1" applyFont="1"/>
    <xf numFmtId="3" fontId="3" fillId="0" borderId="0" xfId="0" applyNumberFormat="1" applyFont="1"/>
    <xf numFmtId="43" fontId="3" fillId="0" borderId="0" xfId="0" applyNumberFormat="1" applyFont="1"/>
    <xf numFmtId="165" fontId="2" fillId="0" borderId="1" xfId="0" applyNumberFormat="1" applyFont="1" applyBorder="1"/>
    <xf numFmtId="164" fontId="2" fillId="0" borderId="0" xfId="0" applyNumberFormat="1" applyFont="1"/>
  </cellXfs>
  <cellStyles count="5">
    <cellStyle name="Comma" xfId="1" builtinId="3"/>
    <cellStyle name="Followed Hyperlink" xfId="4" builtinId="9" hidden="1"/>
    <cellStyle name="Hyperlink" xfId="3" builtinId="8" hidden="1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zoomScale="145" zoomScaleNormal="145" workbookViewId="0"/>
  </sheetViews>
  <sheetFormatPr baseColWidth="10" defaultColWidth="8.83203125" defaultRowHeight="14" x14ac:dyDescent="0.2"/>
  <cols>
    <col min="1" max="1" width="41.5" style="2" bestFit="1" customWidth="1"/>
    <col min="2" max="2" width="18" style="2" bestFit="1" customWidth="1"/>
    <col min="3" max="4" width="14.5" style="2" bestFit="1" customWidth="1"/>
    <col min="5" max="6" width="12.83203125" style="2" bestFit="1" customWidth="1"/>
    <col min="7" max="7" width="8.83203125" style="2"/>
    <col min="8" max="8" width="11.83203125" style="2" bestFit="1" customWidth="1"/>
    <col min="9" max="16384" width="8.83203125" style="2"/>
  </cols>
  <sheetData>
    <row r="1" spans="1:8" x14ac:dyDescent="0.2">
      <c r="A1" s="1" t="s">
        <v>0</v>
      </c>
      <c r="C1" s="10">
        <f>C9-B9</f>
        <v>-85558026.000000477</v>
      </c>
      <c r="D1" s="10">
        <f t="shared" ref="D1:F1" si="0">D9-C9</f>
        <v>-24790465.059999943</v>
      </c>
      <c r="E1" s="10">
        <f t="shared" si="0"/>
        <v>161973365.50999975</v>
      </c>
      <c r="F1" s="10">
        <f t="shared" si="0"/>
        <v>-22438287.460000038</v>
      </c>
    </row>
    <row r="2" spans="1:8" x14ac:dyDescent="0.2">
      <c r="A2" s="3" t="s">
        <v>1</v>
      </c>
      <c r="B2" s="3" t="s">
        <v>10</v>
      </c>
      <c r="C2" s="3" t="s">
        <v>11</v>
      </c>
      <c r="D2" s="3" t="s">
        <v>13</v>
      </c>
      <c r="E2" s="3" t="s">
        <v>14</v>
      </c>
      <c r="F2" s="3" t="s">
        <v>15</v>
      </c>
    </row>
    <row r="3" spans="1:8" x14ac:dyDescent="0.2">
      <c r="A3" s="1" t="s">
        <v>2</v>
      </c>
      <c r="B3" s="4">
        <v>47088112308.517509</v>
      </c>
      <c r="C3" s="4">
        <v>47088112308.517509</v>
      </c>
      <c r="D3" s="4">
        <v>47088112308.517509</v>
      </c>
      <c r="E3" s="4">
        <v>47088112308.517509</v>
      </c>
      <c r="F3" s="4">
        <v>47088112308.517509</v>
      </c>
    </row>
    <row r="4" spans="1:8" x14ac:dyDescent="0.2">
      <c r="A4" s="1" t="s">
        <v>3</v>
      </c>
      <c r="B4" s="4">
        <v>174681083.88999999</v>
      </c>
      <c r="C4" s="4">
        <v>174681083.88999999</v>
      </c>
      <c r="D4" s="4">
        <v>174681083.88999999</v>
      </c>
      <c r="E4" s="4">
        <v>174681083.88999999</v>
      </c>
      <c r="F4" s="4">
        <v>174681083.88999999</v>
      </c>
    </row>
    <row r="5" spans="1:8" x14ac:dyDescent="0.2">
      <c r="A5" s="1" t="s">
        <v>4</v>
      </c>
      <c r="B5" s="4">
        <f>B3*12%+B4</f>
        <v>5825254560.9121017</v>
      </c>
      <c r="C5" s="4">
        <f>C3*12%+C4</f>
        <v>5825254560.9121017</v>
      </c>
      <c r="D5" s="4">
        <f>D3*12%+D4</f>
        <v>5825254560.9121017</v>
      </c>
      <c r="E5" s="4">
        <f t="shared" ref="E5:F5" si="1">E3*12%+E4</f>
        <v>5825254560.9121017</v>
      </c>
      <c r="F5" s="4">
        <f t="shared" si="1"/>
        <v>5825254560.9121017</v>
      </c>
    </row>
    <row r="6" spans="1:8" x14ac:dyDescent="0.2">
      <c r="A6" s="1" t="s">
        <v>22</v>
      </c>
      <c r="B6" s="4">
        <f>SUM(B7:B9)</f>
        <v>5757588694.1053896</v>
      </c>
      <c r="C6" s="4">
        <f>SUM(C7:C9)</f>
        <v>5672030668.1053886</v>
      </c>
      <c r="D6" s="4">
        <f>SUM(D7:D9)</f>
        <v>5647240203.0453892</v>
      </c>
      <c r="E6" s="4">
        <f t="shared" ref="E6:F6" si="2">SUM(E7:E9)</f>
        <v>5809213568.5553885</v>
      </c>
      <c r="F6" s="4">
        <f t="shared" si="2"/>
        <v>5786775281.0953884</v>
      </c>
    </row>
    <row r="7" spans="1:8" x14ac:dyDescent="0.2">
      <c r="A7" s="5" t="s">
        <v>5</v>
      </c>
      <c r="B7" s="6">
        <v>1497335894.8487144</v>
      </c>
      <c r="C7" s="6">
        <v>1497335894.8487144</v>
      </c>
      <c r="D7" s="6">
        <v>1497335894.8487144</v>
      </c>
      <c r="E7" s="6">
        <v>1497335894.8487144</v>
      </c>
      <c r="F7" s="6">
        <v>1497335894.8487144</v>
      </c>
    </row>
    <row r="8" spans="1:8" x14ac:dyDescent="0.2">
      <c r="A8" s="5" t="s">
        <v>6</v>
      </c>
      <c r="B8" s="6">
        <v>32248402.70667439</v>
      </c>
      <c r="C8" s="6">
        <v>32248402.70667439</v>
      </c>
      <c r="D8" s="6">
        <v>32248402.70667439</v>
      </c>
      <c r="E8" s="6">
        <v>32248402.70667439</v>
      </c>
      <c r="F8" s="6">
        <v>32248402.70667439</v>
      </c>
    </row>
    <row r="9" spans="1:8" x14ac:dyDescent="0.2">
      <c r="A9" s="5" t="s">
        <v>21</v>
      </c>
      <c r="B9" s="6">
        <v>4228004396.5500007</v>
      </c>
      <c r="C9" s="6">
        <f>4228004396.55-85558026</f>
        <v>4142446370.5500002</v>
      </c>
      <c r="D9" s="6">
        <f>4228004396.55-85558026-24790465.06</f>
        <v>4117655905.4900002</v>
      </c>
      <c r="E9" s="13">
        <v>4279629271</v>
      </c>
      <c r="F9" s="13">
        <f>4279629271-11038120.46-1200167-49500-5150500-5000000</f>
        <v>4257190983.54</v>
      </c>
    </row>
    <row r="10" spans="1:8" x14ac:dyDescent="0.2">
      <c r="A10" s="7" t="s">
        <v>7</v>
      </c>
      <c r="B10" s="8">
        <f>B5-B6</f>
        <v>67665866.806712151</v>
      </c>
      <c r="C10" s="8">
        <f>C5-C6</f>
        <v>153223892.8067131</v>
      </c>
      <c r="D10" s="8">
        <f>D5-D6</f>
        <v>178014357.86671257</v>
      </c>
      <c r="E10" s="8">
        <f t="shared" ref="E10:F10" si="3">E5-E6</f>
        <v>16040992.356713295</v>
      </c>
      <c r="F10" s="8">
        <f t="shared" si="3"/>
        <v>38479279.816713333</v>
      </c>
      <c r="H10" s="9">
        <v>63000000</v>
      </c>
    </row>
    <row r="11" spans="1:8" x14ac:dyDescent="0.2">
      <c r="A11" s="2" t="s">
        <v>8</v>
      </c>
      <c r="E11" s="13"/>
      <c r="H11" s="10">
        <f>F10+H10</f>
        <v>101479279.81671333</v>
      </c>
    </row>
    <row r="12" spans="1:8" x14ac:dyDescent="0.2">
      <c r="A12" s="2" t="s">
        <v>9</v>
      </c>
      <c r="B12" s="10"/>
    </row>
    <row r="13" spans="1:8" x14ac:dyDescent="0.2">
      <c r="A13" s="2" t="s">
        <v>12</v>
      </c>
      <c r="E13" s="14">
        <f>E9-D9</f>
        <v>161973365.50999975</v>
      </c>
      <c r="H13" s="9">
        <v>85558026</v>
      </c>
    </row>
    <row r="14" spans="1:8" x14ac:dyDescent="0.2">
      <c r="H14" s="9">
        <v>24790465.059999999</v>
      </c>
    </row>
    <row r="15" spans="1:8" ht="15" x14ac:dyDescent="0.2">
      <c r="A15" s="2" t="s">
        <v>16</v>
      </c>
      <c r="B15" s="11"/>
      <c r="C15" s="10"/>
      <c r="D15" s="12"/>
      <c r="H15" s="9">
        <f>-(-11038120.46-1200167-49500-5150500-5000000)</f>
        <v>22438287.460000001</v>
      </c>
    </row>
    <row r="16" spans="1:8" x14ac:dyDescent="0.2">
      <c r="A16" s="2" t="s">
        <v>17</v>
      </c>
      <c r="H16" s="9">
        <v>-31948365.129999999</v>
      </c>
    </row>
    <row r="17" spans="1:8" ht="15" thickBot="1" x14ac:dyDescent="0.25">
      <c r="H17" s="15">
        <f>SUM(H13:H16)</f>
        <v>100838413.39000002</v>
      </c>
    </row>
    <row r="18" spans="1:8" ht="15" thickTop="1" x14ac:dyDescent="0.2"/>
    <row r="19" spans="1:8" x14ac:dyDescent="0.2">
      <c r="A19" s="2" t="s">
        <v>18</v>
      </c>
      <c r="B19" s="9">
        <v>31948365.129999999</v>
      </c>
      <c r="H19" s="10"/>
    </row>
    <row r="20" spans="1:8" x14ac:dyDescent="0.2">
      <c r="A20" s="2" t="s">
        <v>19</v>
      </c>
      <c r="B20" s="9">
        <v>-50000000</v>
      </c>
    </row>
    <row r="21" spans="1:8" x14ac:dyDescent="0.2">
      <c r="A21" s="2" t="s">
        <v>20</v>
      </c>
      <c r="B21" s="9">
        <v>180000000</v>
      </c>
    </row>
    <row r="22" spans="1:8" x14ac:dyDescent="0.2">
      <c r="B22" s="16">
        <f>SUM(B19:B21)</f>
        <v>161948365.13</v>
      </c>
    </row>
    <row r="24" spans="1:8" x14ac:dyDescent="0.2">
      <c r="B24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Constitucionais-2017-12-14_v03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2017-12-20T02:00:38Z</dcterms:created>
  <dcterms:modified xsi:type="dcterms:W3CDTF">2017-12-20T02:31:12Z</dcterms:modified>
</cp:coreProperties>
</file>