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38400" windowHeight="21060" tabRatio="500"/>
  </bookViews>
  <sheets>
    <sheet name="tblx" sheetId="1" r:id="rId1"/>
    <sheet name="resumo" sheetId="2" r:id="rId2"/>
  </sheets>
  <externalReferences>
    <externalReference r:id="rId3"/>
  </externalReferences>
  <definedNames>
    <definedName name="_xlnm._FilterDatabase" localSheetId="0" hidden="1">tblx!$B$5:$X$32</definedName>
    <definedName name="desc_categorias_modelos">[1]desc!$F$15:$G$19</definedName>
    <definedName name="desc_estados">[1]desc!$B$2:$D$29</definedName>
    <definedName name="desc_modelos">[1]desc!$F$2:$G$11</definedName>
    <definedName name="desc_regiao">[1]desc!$I$2:$J$7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2" i="2" l="1"/>
  <c r="D42" i="2"/>
  <c r="E42" i="2"/>
  <c r="F42" i="2"/>
  <c r="C32" i="2"/>
  <c r="D32" i="2"/>
  <c r="E32" i="2"/>
  <c r="F32" i="2"/>
  <c r="C33" i="2"/>
  <c r="D33" i="2"/>
  <c r="E33" i="2"/>
  <c r="F33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C39" i="2"/>
  <c r="D39" i="2"/>
  <c r="E39" i="2"/>
  <c r="F39" i="2"/>
  <c r="C40" i="2"/>
  <c r="D40" i="2"/>
  <c r="E40" i="2"/>
  <c r="F40" i="2"/>
  <c r="B33" i="2"/>
  <c r="B34" i="2"/>
  <c r="B35" i="2"/>
  <c r="B36" i="2"/>
  <c r="B37" i="2"/>
  <c r="B38" i="2"/>
  <c r="B39" i="2"/>
  <c r="B40" i="2"/>
  <c r="B32" i="2"/>
  <c r="B42" i="2"/>
  <c r="G6" i="1"/>
  <c r="H6" i="1"/>
  <c r="N6" i="1"/>
  <c r="O6" i="1"/>
  <c r="U6" i="1"/>
  <c r="V6" i="1"/>
  <c r="X6" i="1"/>
  <c r="Y6" i="1"/>
  <c r="Z6" i="1"/>
  <c r="G7" i="1"/>
  <c r="H7" i="1"/>
  <c r="N7" i="1"/>
  <c r="O7" i="1"/>
  <c r="U7" i="1"/>
  <c r="V7" i="1"/>
  <c r="X7" i="1"/>
  <c r="Y7" i="1"/>
  <c r="Z7" i="1"/>
  <c r="G8" i="1"/>
  <c r="H8" i="1"/>
  <c r="N8" i="1"/>
  <c r="O8" i="1"/>
  <c r="U8" i="1"/>
  <c r="V8" i="1"/>
  <c r="X8" i="1"/>
  <c r="Y8" i="1"/>
  <c r="Z8" i="1"/>
  <c r="G9" i="1"/>
  <c r="H9" i="1"/>
  <c r="N9" i="1"/>
  <c r="O9" i="1"/>
  <c r="U9" i="1"/>
  <c r="V9" i="1"/>
  <c r="X9" i="1"/>
  <c r="Y9" i="1"/>
  <c r="Z9" i="1"/>
  <c r="G10" i="1"/>
  <c r="H10" i="1"/>
  <c r="N10" i="1"/>
  <c r="O10" i="1"/>
  <c r="U10" i="1"/>
  <c r="V10" i="1"/>
  <c r="X10" i="1"/>
  <c r="Y10" i="1"/>
  <c r="Z10" i="1"/>
  <c r="G11" i="1"/>
  <c r="H11" i="1"/>
  <c r="N11" i="1"/>
  <c r="O11" i="1"/>
  <c r="U11" i="1"/>
  <c r="V11" i="1"/>
  <c r="X11" i="1"/>
  <c r="Y11" i="1"/>
  <c r="Z11" i="1"/>
  <c r="G12" i="1"/>
  <c r="H12" i="1"/>
  <c r="N12" i="1"/>
  <c r="O12" i="1"/>
  <c r="U12" i="1"/>
  <c r="V12" i="1"/>
  <c r="X12" i="1"/>
  <c r="Y12" i="1"/>
  <c r="Z12" i="1"/>
  <c r="G13" i="1"/>
  <c r="H13" i="1"/>
  <c r="N13" i="1"/>
  <c r="O13" i="1"/>
  <c r="U13" i="1"/>
  <c r="V13" i="1"/>
  <c r="X13" i="1"/>
  <c r="Y13" i="1"/>
  <c r="Z13" i="1"/>
  <c r="G14" i="1"/>
  <c r="H14" i="1"/>
  <c r="N14" i="1"/>
  <c r="O14" i="1"/>
  <c r="U14" i="1"/>
  <c r="V14" i="1"/>
  <c r="X14" i="1"/>
  <c r="Y14" i="1"/>
  <c r="Z14" i="1"/>
  <c r="G15" i="1"/>
  <c r="H15" i="1"/>
  <c r="N15" i="1"/>
  <c r="O15" i="1"/>
  <c r="U15" i="1"/>
  <c r="V15" i="1"/>
  <c r="X15" i="1"/>
  <c r="Y15" i="1"/>
  <c r="Z15" i="1"/>
  <c r="G16" i="1"/>
  <c r="H16" i="1"/>
  <c r="N16" i="1"/>
  <c r="O16" i="1"/>
  <c r="U16" i="1"/>
  <c r="V16" i="1"/>
  <c r="X16" i="1"/>
  <c r="Y16" i="1"/>
  <c r="Z16" i="1"/>
  <c r="G17" i="1"/>
  <c r="H17" i="1"/>
  <c r="N17" i="1"/>
  <c r="O17" i="1"/>
  <c r="U17" i="1"/>
  <c r="V17" i="1"/>
  <c r="X17" i="1"/>
  <c r="Y17" i="1"/>
  <c r="Z17" i="1"/>
  <c r="G18" i="1"/>
  <c r="H18" i="1"/>
  <c r="N18" i="1"/>
  <c r="O18" i="1"/>
  <c r="U18" i="1"/>
  <c r="V18" i="1"/>
  <c r="X18" i="1"/>
  <c r="Y18" i="1"/>
  <c r="Z18" i="1"/>
  <c r="G19" i="1"/>
  <c r="H19" i="1"/>
  <c r="N19" i="1"/>
  <c r="O19" i="1"/>
  <c r="U19" i="1"/>
  <c r="V19" i="1"/>
  <c r="X19" i="1"/>
  <c r="Y19" i="1"/>
  <c r="Z19" i="1"/>
  <c r="G20" i="1"/>
  <c r="H20" i="1"/>
  <c r="N20" i="1"/>
  <c r="O20" i="1"/>
  <c r="U20" i="1"/>
  <c r="V20" i="1"/>
  <c r="X20" i="1"/>
  <c r="Y20" i="1"/>
  <c r="Z20" i="1"/>
  <c r="G21" i="1"/>
  <c r="H21" i="1"/>
  <c r="N21" i="1"/>
  <c r="O21" i="1"/>
  <c r="U21" i="1"/>
  <c r="V21" i="1"/>
  <c r="X21" i="1"/>
  <c r="Y21" i="1"/>
  <c r="Z21" i="1"/>
  <c r="G22" i="1"/>
  <c r="H22" i="1"/>
  <c r="N22" i="1"/>
  <c r="O22" i="1"/>
  <c r="U22" i="1"/>
  <c r="V22" i="1"/>
  <c r="X22" i="1"/>
  <c r="Y22" i="1"/>
  <c r="Z22" i="1"/>
  <c r="G23" i="1"/>
  <c r="H23" i="1"/>
  <c r="N23" i="1"/>
  <c r="O23" i="1"/>
  <c r="U23" i="1"/>
  <c r="V23" i="1"/>
  <c r="X23" i="1"/>
  <c r="Y23" i="1"/>
  <c r="Z23" i="1"/>
  <c r="G24" i="1"/>
  <c r="H24" i="1"/>
  <c r="N24" i="1"/>
  <c r="O24" i="1"/>
  <c r="U24" i="1"/>
  <c r="V24" i="1"/>
  <c r="X24" i="1"/>
  <c r="Y24" i="1"/>
  <c r="Z24" i="1"/>
  <c r="G25" i="1"/>
  <c r="H25" i="1"/>
  <c r="N25" i="1"/>
  <c r="O25" i="1"/>
  <c r="U25" i="1"/>
  <c r="V25" i="1"/>
  <c r="X25" i="1"/>
  <c r="Y25" i="1"/>
  <c r="Z25" i="1"/>
  <c r="G26" i="1"/>
  <c r="H26" i="1"/>
  <c r="N26" i="1"/>
  <c r="O26" i="1"/>
  <c r="U26" i="1"/>
  <c r="V26" i="1"/>
  <c r="X26" i="1"/>
  <c r="Y26" i="1"/>
  <c r="Z26" i="1"/>
  <c r="G27" i="1"/>
  <c r="H27" i="1"/>
  <c r="N27" i="1"/>
  <c r="O27" i="1"/>
  <c r="U27" i="1"/>
  <c r="V27" i="1"/>
  <c r="X27" i="1"/>
  <c r="Y27" i="1"/>
  <c r="Z27" i="1"/>
  <c r="G28" i="1"/>
  <c r="H28" i="1"/>
  <c r="N28" i="1"/>
  <c r="O28" i="1"/>
  <c r="U28" i="1"/>
  <c r="V28" i="1"/>
  <c r="X28" i="1"/>
  <c r="Y28" i="1"/>
  <c r="Z28" i="1"/>
  <c r="G29" i="1"/>
  <c r="H29" i="1"/>
  <c r="N29" i="1"/>
  <c r="O29" i="1"/>
  <c r="U29" i="1"/>
  <c r="V29" i="1"/>
  <c r="X29" i="1"/>
  <c r="Y29" i="1"/>
  <c r="Z29" i="1"/>
  <c r="G30" i="1"/>
  <c r="H30" i="1"/>
  <c r="N30" i="1"/>
  <c r="O30" i="1"/>
  <c r="U30" i="1"/>
  <c r="V30" i="1"/>
  <c r="X30" i="1"/>
  <c r="Y30" i="1"/>
  <c r="Z30" i="1"/>
  <c r="G31" i="1"/>
  <c r="H31" i="1"/>
  <c r="N31" i="1"/>
  <c r="O31" i="1"/>
  <c r="U31" i="1"/>
  <c r="V31" i="1"/>
  <c r="X31" i="1"/>
  <c r="Y31" i="1"/>
  <c r="Z31" i="1"/>
  <c r="G32" i="1"/>
  <c r="H32" i="1"/>
  <c r="N32" i="1"/>
  <c r="O32" i="1"/>
  <c r="U32" i="1"/>
  <c r="V32" i="1"/>
  <c r="X32" i="1"/>
  <c r="Y32" i="1"/>
  <c r="Z32" i="1"/>
</calcChain>
</file>

<file path=xl/sharedStrings.xml><?xml version="1.0" encoding="utf-8"?>
<sst xmlns="http://schemas.openxmlformats.org/spreadsheetml/2006/main" count="395" uniqueCount="109">
  <si>
    <t>arima</t>
  </si>
  <si>
    <t>star</t>
  </si>
  <si>
    <t>TO</t>
  </si>
  <si>
    <t>lstvar</t>
  </si>
  <si>
    <t>todos_mediana</t>
  </si>
  <si>
    <t>ets</t>
  </si>
  <si>
    <t>rw</t>
  </si>
  <si>
    <t>SP</t>
  </si>
  <si>
    <t>var</t>
  </si>
  <si>
    <t>SE</t>
  </si>
  <si>
    <t>SC</t>
  </si>
  <si>
    <t>naive</t>
  </si>
  <si>
    <t>RS</t>
  </si>
  <si>
    <t>RR</t>
  </si>
  <si>
    <t>todos_media</t>
  </si>
  <si>
    <t>RO</t>
  </si>
  <si>
    <t>RN</t>
  </si>
  <si>
    <t>RJ</t>
  </si>
  <si>
    <t>PR</t>
  </si>
  <si>
    <t>PI</t>
  </si>
  <si>
    <t>PE</t>
  </si>
  <si>
    <t>PB</t>
  </si>
  <si>
    <t>PA</t>
  </si>
  <si>
    <t>MT</t>
  </si>
  <si>
    <t>MS</t>
  </si>
  <si>
    <t>MG</t>
  </si>
  <si>
    <t>MA</t>
  </si>
  <si>
    <t>GO</t>
  </si>
  <si>
    <t>ES</t>
  </si>
  <si>
    <t>DF</t>
  </si>
  <si>
    <t>CE</t>
  </si>
  <si>
    <t>BA</t>
  </si>
  <si>
    <t>AP</t>
  </si>
  <si>
    <t>AM</t>
  </si>
  <si>
    <t>AL</t>
  </si>
  <si>
    <t>AC</t>
  </si>
  <si>
    <t>MAPE (1-20)</t>
  </si>
  <si>
    <t>ESTADO</t>
  </si>
  <si>
    <t>&lt; 1% 9-20</t>
  </si>
  <si>
    <t>&lt; 1% 5-16</t>
  </si>
  <si>
    <t>&lt; 1% 1-12</t>
  </si>
  <si>
    <t>%</t>
  </si>
  <si>
    <t>Erro Acum</t>
  </si>
  <si>
    <t>Prev.</t>
  </si>
  <si>
    <t>Realiz.</t>
  </si>
  <si>
    <t>9-20</t>
  </si>
  <si>
    <t>5-16</t>
  </si>
  <si>
    <t>1-12</t>
  </si>
  <si>
    <t>Horizonte de Previsão</t>
  </si>
  <si>
    <t>Estado - Melhor Método</t>
  </si>
  <si>
    <t>Acre (AC) - ARIMA</t>
  </si>
  <si>
    <t>Alagoas (AL) - Suavização Exponencial</t>
  </si>
  <si>
    <t>Amazonas (AM) - ARIMA</t>
  </si>
  <si>
    <t>Amapá (AP) - ARIMA</t>
  </si>
  <si>
    <t>Bahia (BA) - ARIMA</t>
  </si>
  <si>
    <t>Ceará (CE) - Passeio Aleatório</t>
  </si>
  <si>
    <t>Distrito Federal (DF) - VAR</t>
  </si>
  <si>
    <t>Espírito Santo (ES) - Ingênuo</t>
  </si>
  <si>
    <t>Goiás (GO) - Ingênuo</t>
  </si>
  <si>
    <t>Maranhão (MA) - LSTVAR</t>
  </si>
  <si>
    <t>Minas Gerais (MG) - Passeio Aleatório</t>
  </si>
  <si>
    <t>Mato Grosso do Sul (MS) - STAR</t>
  </si>
  <si>
    <t>Mato Grosso (MT) - Ingênuo</t>
  </si>
  <si>
    <t>Pará (PA) - Combinação - Média</t>
  </si>
  <si>
    <t>Paraíba (PB) - STAR</t>
  </si>
  <si>
    <t>Pernambuco (PE) - Ingênuo</t>
  </si>
  <si>
    <t>Piauí (PI) - STAR</t>
  </si>
  <si>
    <t>Paraná (PR) - Ingênuo</t>
  </si>
  <si>
    <t>Rio de Janeiro (RJ) - LSTVAR</t>
  </si>
  <si>
    <t>Rio Grande do Norte (RN) - Ingênuo</t>
  </si>
  <si>
    <t>Rondônia (RO) - VAR</t>
  </si>
  <si>
    <t>Roraima (RR) - Ingênuo</t>
  </si>
  <si>
    <t>Rio Grande do Sul (RS) - Suavização Exponencial</t>
  </si>
  <si>
    <t>Santa Catarina (SC) - Suavização Exponencial</t>
  </si>
  <si>
    <t>Sergipe (SE) - Passeio Aleatório</t>
  </si>
  <si>
    <t>São Paulo (SP) - Suavização Exponencial</t>
  </si>
  <si>
    <t>Tocantins (TO) - ARIMA</t>
  </si>
  <si>
    <t>Amazonas (AM) - Combinação - Média</t>
  </si>
  <si>
    <t>Distrito Federal (DF) - ARIMA</t>
  </si>
  <si>
    <t>Espírito Santo (ES) - ARIMA</t>
  </si>
  <si>
    <t>Maranhão (MA) - STAR</t>
  </si>
  <si>
    <t>Mato Grosso do Sul (MS) - ARIMA</t>
  </si>
  <si>
    <t>Pará (PA) - Passeio Aleatório</t>
  </si>
  <si>
    <t>Paraíba (PB) - Combinação - Média</t>
  </si>
  <si>
    <t>Piauí (PI) - Combinação - Média</t>
  </si>
  <si>
    <t>Paraná (PR) - STAR</t>
  </si>
  <si>
    <t>Rio de Janeiro (RJ) - STAR</t>
  </si>
  <si>
    <t>Roraima (RR) - ARIMA</t>
  </si>
  <si>
    <t>Rio Grande do Sul (RS) - Ingênuo</t>
  </si>
  <si>
    <t>São Paulo (SP) - Combinação - Mediana</t>
  </si>
  <si>
    <t>Acre (AC) - STAR</t>
  </si>
  <si>
    <t>Amazonas (AM) - VAR</t>
  </si>
  <si>
    <t>Ceará (CE) - ARIMA</t>
  </si>
  <si>
    <t>Distrito Federal (DF) - Combinação - Mediana</t>
  </si>
  <si>
    <t>Espírito Santo (ES) - Suavização Exponencial</t>
  </si>
  <si>
    <t>Goiás (GO) - Suavização Exponencial</t>
  </si>
  <si>
    <t>Minas Gerais (MG) - Ingênuo</t>
  </si>
  <si>
    <t>Paraíba (PB) - LSTVAR</t>
  </si>
  <si>
    <t>Piauí (PI) - Passeio Aleatório</t>
  </si>
  <si>
    <t>Rio de Janeiro (RJ) - Suavização Exponencial</t>
  </si>
  <si>
    <t>Santa Catarina (SC) - ARIMA</t>
  </si>
  <si>
    <t>Sergipe (SE) - VAR</t>
  </si>
  <si>
    <t>São Paulo (SP) - LSTVAR</t>
  </si>
  <si>
    <t>ERRO ACUMULADO (1-20)</t>
  </si>
  <si>
    <t>ERRO ACUMULADO (1-12)</t>
  </si>
  <si>
    <t>ERRO ACUMULADO (5-16)</t>
  </si>
  <si>
    <t>ERRO ACUMULADO (9-20)</t>
  </si>
  <si>
    <t>Sigla</t>
  </si>
  <si>
    <t>Tabela xx – Erro Acumulado do Método com Menor Erro Acumulado em diferentes períodos por Estado - Fora da Amostra ( maio/2013 – dez/2014, n=20 ) - Em Milhões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</si>
</sst>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,##0.0,,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43" fontId="0" fillId="0" borderId="0" xfId="1" applyFont="1"/>
    <xf numFmtId="164" fontId="2" fillId="0" borderId="1" xfId="2" applyNumberFormat="1" applyFont="1" applyBorder="1" applyAlignment="1">
      <alignment horizontal="right"/>
    </xf>
    <xf numFmtId="165" fontId="2" fillId="0" borderId="1" xfId="2" applyNumberFormat="1" applyFont="1" applyBorder="1" applyAlignment="1">
      <alignment horizontal="right"/>
    </xf>
    <xf numFmtId="165" fontId="2" fillId="0" borderId="0" xfId="2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0" xfId="2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5" fontId="2" fillId="0" borderId="0" xfId="2" applyNumberFormat="1" applyFont="1" applyAlignment="1">
      <alignment horizontal="right"/>
    </xf>
    <xf numFmtId="164" fontId="2" fillId="0" borderId="0" xfId="2" applyNumberFormat="1" applyFont="1" applyBorder="1" applyAlignment="1">
      <alignment horizontal="right"/>
    </xf>
    <xf numFmtId="165" fontId="2" fillId="0" borderId="0" xfId="2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5" fillId="0" borderId="0" xfId="0" applyFont="1"/>
    <xf numFmtId="0" fontId="8" fillId="2" borderId="6" xfId="0" applyFont="1" applyFill="1" applyBorder="1"/>
    <xf numFmtId="0" fontId="8" fillId="2" borderId="7" xfId="0" applyFont="1" applyFill="1" applyBorder="1"/>
    <xf numFmtId="0" fontId="9" fillId="0" borderId="8" xfId="0" applyFont="1" applyBorder="1"/>
    <xf numFmtId="0" fontId="9" fillId="0" borderId="10" xfId="0" applyFont="1" applyBorder="1"/>
    <xf numFmtId="0" fontId="9" fillId="0" borderId="9" xfId="0" applyFont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165" fontId="2" fillId="0" borderId="1" xfId="2" applyNumberFormat="1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el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c"/>
      <sheetName val="tbl1"/>
      <sheetName val="tbl2"/>
      <sheetName val="tbl3"/>
      <sheetName val="tbl4"/>
      <sheetName val="tbl5"/>
      <sheetName val="tbl6"/>
      <sheetName val="apendiceA"/>
    </sheetNames>
    <sheetDataSet>
      <sheetData sheetId="0">
        <row r="2">
          <cell r="B2" t="str">
            <v>Sigla</v>
          </cell>
          <cell r="C2" t="str">
            <v>Descrição</v>
          </cell>
          <cell r="D2" t="str">
            <v>Região</v>
          </cell>
          <cell r="F2" t="str">
            <v>Sigla</v>
          </cell>
          <cell r="G2" t="str">
            <v>Descrição</v>
          </cell>
          <cell r="I2" t="str">
            <v>Sigla</v>
          </cell>
          <cell r="J2" t="str">
            <v>Descrição</v>
          </cell>
        </row>
        <row r="3">
          <cell r="B3" t="str">
            <v>AC</v>
          </cell>
          <cell r="C3" t="str">
            <v>Acre</v>
          </cell>
          <cell r="D3" t="str">
            <v>Norte</v>
          </cell>
          <cell r="F3" t="str">
            <v>arima</v>
          </cell>
          <cell r="G3" t="str">
            <v>ARIMA</v>
          </cell>
          <cell r="I3" t="str">
            <v>CO</v>
          </cell>
          <cell r="J3" t="str">
            <v>Centro-Oeste</v>
          </cell>
        </row>
        <row r="4">
          <cell r="B4" t="str">
            <v>AL</v>
          </cell>
          <cell r="C4" t="str">
            <v>Alagoas</v>
          </cell>
          <cell r="D4" t="str">
            <v>Nordeste</v>
          </cell>
          <cell r="F4" t="str">
            <v>todos_media</v>
          </cell>
          <cell r="G4" t="str">
            <v>Combinação - Média</v>
          </cell>
          <cell r="I4" t="str">
            <v>N</v>
          </cell>
          <cell r="J4" t="str">
            <v>Norte</v>
          </cell>
        </row>
        <row r="5">
          <cell r="B5" t="str">
            <v>AM</v>
          </cell>
          <cell r="C5" t="str">
            <v>Amazonas</v>
          </cell>
          <cell r="D5" t="str">
            <v>Norte</v>
          </cell>
          <cell r="F5" t="str">
            <v>todos_mediana</v>
          </cell>
          <cell r="G5" t="str">
            <v>Combinação - Mediana</v>
          </cell>
          <cell r="I5" t="str">
            <v>NE</v>
          </cell>
          <cell r="J5" t="str">
            <v>Nordeste</v>
          </cell>
        </row>
        <row r="6">
          <cell r="B6" t="str">
            <v>AP</v>
          </cell>
          <cell r="C6" t="str">
            <v>Amapá</v>
          </cell>
          <cell r="D6" t="str">
            <v>Norte</v>
          </cell>
          <cell r="F6" t="str">
            <v>star</v>
          </cell>
          <cell r="G6" t="str">
            <v>STAR</v>
          </cell>
          <cell r="I6" t="str">
            <v>S</v>
          </cell>
          <cell r="J6" t="str">
            <v>Sul</v>
          </cell>
        </row>
        <row r="7">
          <cell r="B7" t="str">
            <v>BA</v>
          </cell>
          <cell r="C7" t="str">
            <v>Bahia</v>
          </cell>
          <cell r="D7" t="str">
            <v>Nordeste</v>
          </cell>
          <cell r="F7" t="str">
            <v>var</v>
          </cell>
          <cell r="G7" t="str">
            <v>VAR</v>
          </cell>
          <cell r="I7" t="str">
            <v>SE</v>
          </cell>
          <cell r="J7" t="str">
            <v>Sudeste</v>
          </cell>
        </row>
        <row r="8">
          <cell r="B8" t="str">
            <v>CE</v>
          </cell>
          <cell r="C8" t="str">
            <v>Ceará</v>
          </cell>
          <cell r="D8" t="str">
            <v>Nordeste</v>
          </cell>
          <cell r="F8" t="str">
            <v>ets</v>
          </cell>
          <cell r="G8" t="str">
            <v>Suavização Exponencial</v>
          </cell>
        </row>
        <row r="9">
          <cell r="B9" t="str">
            <v>DF</v>
          </cell>
          <cell r="C9" t="str">
            <v>Distrito Federal</v>
          </cell>
          <cell r="D9" t="str">
            <v>Centro-Oeste</v>
          </cell>
          <cell r="F9" t="str">
            <v>rw</v>
          </cell>
          <cell r="G9" t="str">
            <v>Passeio Aleatório</v>
          </cell>
        </row>
        <row r="10">
          <cell r="B10" t="str">
            <v>ES</v>
          </cell>
          <cell r="C10" t="str">
            <v>Espírito Santo</v>
          </cell>
          <cell r="D10" t="str">
            <v>Sudeste</v>
          </cell>
          <cell r="F10" t="str">
            <v>lstvar</v>
          </cell>
          <cell r="G10" t="str">
            <v>LSTVAR</v>
          </cell>
        </row>
        <row r="11">
          <cell r="B11" t="str">
            <v>GO</v>
          </cell>
          <cell r="C11" t="str">
            <v>Goiás</v>
          </cell>
          <cell r="D11" t="str">
            <v>Centro-Oeste</v>
          </cell>
          <cell r="F11" t="str">
            <v>naive</v>
          </cell>
          <cell r="G11" t="str">
            <v>Ingênuo</v>
          </cell>
        </row>
        <row r="12">
          <cell r="B12" t="str">
            <v>MA</v>
          </cell>
          <cell r="C12" t="str">
            <v>Maranhão</v>
          </cell>
          <cell r="D12" t="str">
            <v>Nordeste</v>
          </cell>
        </row>
        <row r="13">
          <cell r="B13" t="str">
            <v>MG</v>
          </cell>
          <cell r="C13" t="str">
            <v>Minas Gerais</v>
          </cell>
          <cell r="D13" t="str">
            <v>Sudeste</v>
          </cell>
        </row>
        <row r="14">
          <cell r="B14" t="str">
            <v>MS</v>
          </cell>
          <cell r="C14" t="str">
            <v>Mato Grosso do Sul</v>
          </cell>
          <cell r="D14" t="str">
            <v>Centro-Oeste</v>
          </cell>
        </row>
        <row r="15">
          <cell r="B15" t="str">
            <v>MT</v>
          </cell>
          <cell r="C15" t="str">
            <v>Mato Grosso</v>
          </cell>
          <cell r="D15" t="str">
            <v>Centro-Oeste</v>
          </cell>
          <cell r="F15" t="str">
            <v>Sigla</v>
          </cell>
          <cell r="G15" t="str">
            <v>Descrição</v>
          </cell>
        </row>
        <row r="16">
          <cell r="B16" t="str">
            <v>PA</v>
          </cell>
          <cell r="C16" t="str">
            <v>Pará</v>
          </cell>
          <cell r="D16" t="str">
            <v>Norte</v>
          </cell>
          <cell r="F16" t="str">
            <v>benchmarking</v>
          </cell>
          <cell r="G16" t="str">
            <v>Benchmarking</v>
          </cell>
        </row>
        <row r="17">
          <cell r="B17" t="str">
            <v>PB</v>
          </cell>
          <cell r="C17" t="str">
            <v>Paraíba</v>
          </cell>
          <cell r="D17" t="str">
            <v>Nordeste</v>
          </cell>
          <cell r="F17" t="str">
            <v>combinacao</v>
          </cell>
          <cell r="G17" t="str">
            <v>Combinação</v>
          </cell>
        </row>
        <row r="18">
          <cell r="B18" t="str">
            <v>PE</v>
          </cell>
          <cell r="C18" t="str">
            <v>Pernambuco</v>
          </cell>
          <cell r="D18" t="str">
            <v>Nordeste</v>
          </cell>
          <cell r="F18" t="str">
            <v>univariado</v>
          </cell>
          <cell r="G18" t="str">
            <v>Univariado</v>
          </cell>
        </row>
        <row r="19">
          <cell r="B19" t="str">
            <v>PI</v>
          </cell>
          <cell r="C19" t="str">
            <v>Piauí</v>
          </cell>
          <cell r="D19" t="str">
            <v>Nordeste</v>
          </cell>
          <cell r="F19" t="str">
            <v>multivariado</v>
          </cell>
          <cell r="G19" t="str">
            <v>Multivariado</v>
          </cell>
        </row>
        <row r="20">
          <cell r="B20" t="str">
            <v>PR</v>
          </cell>
          <cell r="C20" t="str">
            <v>Paraná</v>
          </cell>
          <cell r="D20" t="str">
            <v>Sul</v>
          </cell>
        </row>
        <row r="21">
          <cell r="B21" t="str">
            <v>RJ</v>
          </cell>
          <cell r="C21" t="str">
            <v>Rio de Janeiro</v>
          </cell>
          <cell r="D21" t="str">
            <v>Sudeste</v>
          </cell>
        </row>
        <row r="22">
          <cell r="B22" t="str">
            <v>RN</v>
          </cell>
          <cell r="C22" t="str">
            <v>Rio Grande do Norte</v>
          </cell>
          <cell r="D22" t="str">
            <v>Nordeste</v>
          </cell>
        </row>
        <row r="23">
          <cell r="B23" t="str">
            <v>RO</v>
          </cell>
          <cell r="C23" t="str">
            <v>Rondônia</v>
          </cell>
          <cell r="D23" t="str">
            <v>Norte</v>
          </cell>
        </row>
        <row r="24">
          <cell r="B24" t="str">
            <v>RR</v>
          </cell>
          <cell r="C24" t="str">
            <v>Roraima</v>
          </cell>
          <cell r="D24" t="str">
            <v>Norte</v>
          </cell>
        </row>
        <row r="25">
          <cell r="B25" t="str">
            <v>RS</v>
          </cell>
          <cell r="C25" t="str">
            <v>Rio Grande do Sul</v>
          </cell>
          <cell r="D25" t="str">
            <v>Sul</v>
          </cell>
        </row>
        <row r="26">
          <cell r="B26" t="str">
            <v>SC</v>
          </cell>
          <cell r="C26" t="str">
            <v>Santa Catarina</v>
          </cell>
          <cell r="D26" t="str">
            <v>Sul</v>
          </cell>
        </row>
        <row r="27">
          <cell r="B27" t="str">
            <v>SE</v>
          </cell>
          <cell r="C27" t="str">
            <v>Sergipe</v>
          </cell>
          <cell r="D27" t="str">
            <v>Nordeste</v>
          </cell>
        </row>
        <row r="28">
          <cell r="B28" t="str">
            <v>SP</v>
          </cell>
          <cell r="C28" t="str">
            <v>São Paulo</v>
          </cell>
          <cell r="D28" t="str">
            <v>Sudeste</v>
          </cell>
        </row>
        <row r="29">
          <cell r="B29" t="str">
            <v>TO</v>
          </cell>
          <cell r="C29" t="str">
            <v>Tocantins</v>
          </cell>
          <cell r="D29" t="str">
            <v>Norte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2"/>
  <sheetViews>
    <sheetView showGridLines="0" tabSelected="1" topLeftCell="E1" zoomScale="160" zoomScaleNormal="160" zoomScalePageLayoutView="160" workbookViewId="0">
      <selection activeCell="K16" sqref="K16"/>
    </sheetView>
  </sheetViews>
  <sheetFormatPr baseColWidth="10" defaultColWidth="8.83203125" defaultRowHeight="14" x14ac:dyDescent="0"/>
  <cols>
    <col min="2" max="3" width="0" hidden="1" customWidth="1"/>
    <col min="4" max="4" width="36" customWidth="1"/>
    <col min="5" max="6" width="8.33203125" customWidth="1"/>
    <col min="7" max="7" width="17.33203125" customWidth="1"/>
    <col min="8" max="8" width="8.33203125" customWidth="1"/>
    <col min="9" max="9" width="2.83203125" customWidth="1"/>
    <col min="10" max="10" width="5.6640625" hidden="1" customWidth="1"/>
    <col min="11" max="11" width="36" customWidth="1"/>
    <col min="12" max="15" width="8.33203125" customWidth="1"/>
    <col min="16" max="16" width="2.83203125" customWidth="1"/>
    <col min="17" max="17" width="5.6640625" hidden="1" customWidth="1"/>
    <col min="18" max="18" width="36" customWidth="1"/>
    <col min="19" max="22" width="8.33203125" customWidth="1"/>
    <col min="23" max="23" width="12.5" bestFit="1" customWidth="1"/>
    <col min="24" max="26" width="14" bestFit="1" customWidth="1"/>
  </cols>
  <sheetData>
    <row r="2" spans="2:26">
      <c r="D2" s="19" t="s">
        <v>108</v>
      </c>
    </row>
    <row r="3" spans="2:26" ht="11.25" customHeight="1">
      <c r="D3" s="14" t="s">
        <v>49</v>
      </c>
      <c r="E3" s="18" t="s">
        <v>48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2:26" ht="11.25" customHeight="1">
      <c r="D4" s="14"/>
      <c r="E4" s="17" t="s">
        <v>47</v>
      </c>
      <c r="F4" s="17"/>
      <c r="G4" s="17"/>
      <c r="H4" s="17"/>
      <c r="I4" s="16"/>
      <c r="J4" s="16"/>
      <c r="K4" s="29" t="s">
        <v>49</v>
      </c>
      <c r="L4" s="17" t="s">
        <v>46</v>
      </c>
      <c r="M4" s="17"/>
      <c r="N4" s="17"/>
      <c r="O4" s="17"/>
      <c r="P4" s="16"/>
      <c r="Q4" s="16"/>
      <c r="R4" s="29" t="s">
        <v>49</v>
      </c>
      <c r="S4" s="15" t="s">
        <v>45</v>
      </c>
      <c r="T4" s="15"/>
      <c r="U4" s="15"/>
      <c r="V4" s="15"/>
    </row>
    <row r="5" spans="2:26" ht="11.25" customHeight="1">
      <c r="D5" s="14"/>
      <c r="E5" s="13" t="s">
        <v>44</v>
      </c>
      <c r="F5" s="13" t="s">
        <v>43</v>
      </c>
      <c r="G5" s="13" t="s">
        <v>42</v>
      </c>
      <c r="H5" s="13" t="s">
        <v>41</v>
      </c>
      <c r="I5" s="13"/>
      <c r="J5" s="13"/>
      <c r="K5" s="30"/>
      <c r="L5" s="13" t="s">
        <v>44</v>
      </c>
      <c r="M5" s="13" t="s">
        <v>43</v>
      </c>
      <c r="N5" s="13" t="s">
        <v>42</v>
      </c>
      <c r="O5" s="13" t="s">
        <v>41</v>
      </c>
      <c r="P5" s="13"/>
      <c r="Q5" s="13"/>
      <c r="R5" s="30"/>
      <c r="S5" s="13" t="s">
        <v>44</v>
      </c>
      <c r="T5" s="13" t="s">
        <v>43</v>
      </c>
      <c r="U5" s="13" t="s">
        <v>42</v>
      </c>
      <c r="V5" s="13" t="s">
        <v>41</v>
      </c>
      <c r="X5" s="12" t="s">
        <v>40</v>
      </c>
      <c r="Y5" s="12" t="s">
        <v>39</v>
      </c>
      <c r="Z5" s="12" t="s">
        <v>38</v>
      </c>
    </row>
    <row r="6" spans="2:26" ht="14" customHeight="1">
      <c r="B6" t="s">
        <v>0</v>
      </c>
      <c r="C6" t="s">
        <v>35</v>
      </c>
      <c r="D6" s="8" t="s">
        <v>50</v>
      </c>
      <c r="E6" s="9">
        <v>3987783589</v>
      </c>
      <c r="F6" s="9">
        <v>3759704303.93785</v>
      </c>
      <c r="G6" s="9">
        <f>E6-F6</f>
        <v>228079285.06215</v>
      </c>
      <c r="H6" s="6">
        <f>G6/E6</f>
        <v>5.7194499142653954E-2</v>
      </c>
      <c r="I6" s="9"/>
      <c r="J6" s="9" t="s">
        <v>0</v>
      </c>
      <c r="K6" s="4" t="s">
        <v>50</v>
      </c>
      <c r="L6" s="9">
        <v>4231274721</v>
      </c>
      <c r="M6" s="9">
        <v>3910368071.49721</v>
      </c>
      <c r="N6" s="9">
        <f>L6-M6</f>
        <v>320906649.50278997</v>
      </c>
      <c r="O6" s="6">
        <f>N6/L6</f>
        <v>7.5841601092483155E-2</v>
      </c>
      <c r="P6" s="9"/>
      <c r="Q6" s="9" t="s">
        <v>1</v>
      </c>
      <c r="R6" s="4" t="s">
        <v>90</v>
      </c>
      <c r="S6" s="9">
        <v>4267230697</v>
      </c>
      <c r="T6" s="9">
        <v>4158132014.5906801</v>
      </c>
      <c r="U6" s="9">
        <f>S6-T6</f>
        <v>109098682.40931988</v>
      </c>
      <c r="V6" s="6">
        <f>U6/S6</f>
        <v>2.5566623919822229E-2</v>
      </c>
      <c r="X6" s="1" t="b">
        <f>ABS(H6)&lt;1%</f>
        <v>0</v>
      </c>
      <c r="Y6" s="1" t="b">
        <f>ABS(O6)&lt;1%</f>
        <v>0</v>
      </c>
      <c r="Z6" s="1" t="b">
        <f>ABS(V6)&lt;1%</f>
        <v>0</v>
      </c>
    </row>
    <row r="7" spans="2:26" ht="14" customHeight="1">
      <c r="B7" t="s">
        <v>5</v>
      </c>
      <c r="C7" t="s">
        <v>34</v>
      </c>
      <c r="D7" s="8" t="s">
        <v>51</v>
      </c>
      <c r="E7" s="9">
        <v>5703610531</v>
      </c>
      <c r="F7" s="9">
        <v>5705907951.1657</v>
      </c>
      <c r="G7" s="9">
        <f>E7-F7</f>
        <v>-2297420.1656999588</v>
      </c>
      <c r="H7" s="6">
        <f>G7/E7</f>
        <v>-4.0280102458138174E-4</v>
      </c>
      <c r="I7" s="9"/>
      <c r="J7" s="9" t="s">
        <v>5</v>
      </c>
      <c r="K7" s="4" t="s">
        <v>51</v>
      </c>
      <c r="L7" s="9">
        <v>5808701514</v>
      </c>
      <c r="M7" s="9">
        <v>5954990778.6141796</v>
      </c>
      <c r="N7" s="9">
        <f>L7-M7</f>
        <v>-146289264.61417961</v>
      </c>
      <c r="O7" s="6">
        <f>N7/L7</f>
        <v>-2.5184503672911505E-2</v>
      </c>
      <c r="P7" s="9"/>
      <c r="Q7" s="9" t="s">
        <v>5</v>
      </c>
      <c r="R7" s="4" t="s">
        <v>51</v>
      </c>
      <c r="S7" s="9">
        <v>5969712768</v>
      </c>
      <c r="T7" s="9">
        <v>6229200370.1784801</v>
      </c>
      <c r="U7" s="9">
        <f>S7-T7</f>
        <v>-259487602.17848015</v>
      </c>
      <c r="V7" s="6">
        <f>U7/S7</f>
        <v>-4.3467351322066181E-2</v>
      </c>
      <c r="X7" s="1" t="b">
        <f>ABS(H7)&lt;1%</f>
        <v>1</v>
      </c>
      <c r="Y7" s="1" t="b">
        <f>ABS(O7)&lt;1%</f>
        <v>0</v>
      </c>
      <c r="Z7" s="1" t="b">
        <f>ABS(V7)&lt;1%</f>
        <v>0</v>
      </c>
    </row>
    <row r="8" spans="2:26" ht="14" customHeight="1">
      <c r="B8" t="s">
        <v>0</v>
      </c>
      <c r="C8" t="s">
        <v>33</v>
      </c>
      <c r="D8" s="8" t="s">
        <v>52</v>
      </c>
      <c r="E8" s="9">
        <v>11078182793</v>
      </c>
      <c r="F8" s="9">
        <v>10960237046.932501</v>
      </c>
      <c r="G8" s="9">
        <f>E8-F8</f>
        <v>117945746.06749916</v>
      </c>
      <c r="H8" s="6">
        <f>G8/E8</f>
        <v>1.0646669067604286E-2</v>
      </c>
      <c r="I8" s="9"/>
      <c r="J8" s="9" t="s">
        <v>14</v>
      </c>
      <c r="K8" s="4" t="s">
        <v>77</v>
      </c>
      <c r="L8" s="9">
        <v>11129106801</v>
      </c>
      <c r="M8" s="9">
        <v>11020684013.7964</v>
      </c>
      <c r="N8" s="9">
        <f>L8-M8</f>
        <v>108422787.20359993</v>
      </c>
      <c r="O8" s="6">
        <f>N8/L8</f>
        <v>9.7422721465713364E-3</v>
      </c>
      <c r="P8" s="9"/>
      <c r="Q8" s="9" t="s">
        <v>8</v>
      </c>
      <c r="R8" s="4" t="s">
        <v>91</v>
      </c>
      <c r="S8" s="9">
        <v>11039956265</v>
      </c>
      <c r="T8" s="9">
        <v>11124493947.041401</v>
      </c>
      <c r="U8" s="9">
        <f>S8-T8</f>
        <v>-84537682.041400909</v>
      </c>
      <c r="V8" s="6">
        <f>U8/S8</f>
        <v>-7.6574290705671479E-3</v>
      </c>
      <c r="X8" s="1" t="b">
        <f>ABS(H8)&lt;1%</f>
        <v>0</v>
      </c>
      <c r="Y8" s="1" t="b">
        <f>ABS(O8)&lt;1%</f>
        <v>1</v>
      </c>
      <c r="Z8" s="1" t="b">
        <f>ABS(V8)&lt;1%</f>
        <v>1</v>
      </c>
    </row>
    <row r="9" spans="2:26" ht="14" customHeight="1">
      <c r="B9" t="s">
        <v>0</v>
      </c>
      <c r="C9" t="s">
        <v>32</v>
      </c>
      <c r="D9" s="8" t="s">
        <v>53</v>
      </c>
      <c r="E9" s="9">
        <v>3667660686</v>
      </c>
      <c r="F9" s="9">
        <v>3505236939.9291201</v>
      </c>
      <c r="G9" s="9">
        <f>E9-F9</f>
        <v>162423746.07087994</v>
      </c>
      <c r="H9" s="6">
        <f>G9/E9</f>
        <v>4.4285379694712558E-2</v>
      </c>
      <c r="I9" s="9"/>
      <c r="J9" s="9" t="s">
        <v>0</v>
      </c>
      <c r="K9" s="4" t="s">
        <v>53</v>
      </c>
      <c r="L9" s="9">
        <v>3974292342</v>
      </c>
      <c r="M9" s="9">
        <v>3630969088.6293101</v>
      </c>
      <c r="N9" s="9">
        <f>L9-M9</f>
        <v>343323253.37068987</v>
      </c>
      <c r="O9" s="6">
        <f>N9/L9</f>
        <v>8.6386008835454178E-2</v>
      </c>
      <c r="P9" s="9"/>
      <c r="Q9" s="9" t="s">
        <v>0</v>
      </c>
      <c r="R9" s="4" t="s">
        <v>53</v>
      </c>
      <c r="S9" s="9">
        <v>4020130041</v>
      </c>
      <c r="T9" s="9">
        <v>3779436633.8382502</v>
      </c>
      <c r="U9" s="9">
        <f>S9-T9</f>
        <v>240693407.16174984</v>
      </c>
      <c r="V9" s="6">
        <f>U9/S9</f>
        <v>5.9872045109734262E-2</v>
      </c>
      <c r="X9" s="1" t="b">
        <f>ABS(H9)&lt;1%</f>
        <v>0</v>
      </c>
      <c r="Y9" s="1" t="b">
        <f>ABS(O9)&lt;1%</f>
        <v>0</v>
      </c>
      <c r="Z9" s="1" t="b">
        <f>ABS(V9)&lt;1%</f>
        <v>0</v>
      </c>
    </row>
    <row r="10" spans="2:26" ht="14" customHeight="1">
      <c r="B10" t="s">
        <v>0</v>
      </c>
      <c r="C10" t="s">
        <v>31</v>
      </c>
      <c r="D10" s="8" t="s">
        <v>54</v>
      </c>
      <c r="E10" s="11">
        <v>24353053904</v>
      </c>
      <c r="F10" s="11">
        <v>24169054165.8587</v>
      </c>
      <c r="G10" s="11">
        <f>E10-F10</f>
        <v>183999738.1413002</v>
      </c>
      <c r="H10" s="10">
        <f>G10/E10</f>
        <v>7.5555098291421336E-3</v>
      </c>
      <c r="I10" s="11"/>
      <c r="J10" s="11" t="s">
        <v>0</v>
      </c>
      <c r="K10" s="4" t="s">
        <v>54</v>
      </c>
      <c r="L10" s="11">
        <v>25909656415</v>
      </c>
      <c r="M10" s="11">
        <v>25066134201.844898</v>
      </c>
      <c r="N10" s="11">
        <f>L10-M10</f>
        <v>843522213.15510178</v>
      </c>
      <c r="O10" s="10">
        <f>N10/L10</f>
        <v>3.2556287109494722E-2</v>
      </c>
      <c r="P10" s="11"/>
      <c r="Q10" s="11" t="s">
        <v>0</v>
      </c>
      <c r="R10" s="4" t="s">
        <v>54</v>
      </c>
      <c r="S10" s="11">
        <v>25870525220</v>
      </c>
      <c r="T10" s="11">
        <v>26040512525.9137</v>
      </c>
      <c r="U10" s="11">
        <f>S10-T10</f>
        <v>-169987305.9137001</v>
      </c>
      <c r="V10" s="10">
        <f>U10/S10</f>
        <v>-6.5706940415065952E-3</v>
      </c>
      <c r="X10" s="1" t="b">
        <f>ABS(H10)&lt;1%</f>
        <v>1</v>
      </c>
      <c r="Y10" s="1" t="b">
        <f>ABS(O10)&lt;1%</f>
        <v>0</v>
      </c>
      <c r="Z10" s="1" t="b">
        <f>ABS(V10)&lt;1%</f>
        <v>1</v>
      </c>
    </row>
    <row r="11" spans="2:26" ht="14" customHeight="1">
      <c r="B11" t="s">
        <v>6</v>
      </c>
      <c r="C11" t="s">
        <v>30</v>
      </c>
      <c r="D11" s="8" t="s">
        <v>55</v>
      </c>
      <c r="E11" s="9">
        <v>13782967946</v>
      </c>
      <c r="F11" s="9">
        <v>13896139824.4212</v>
      </c>
      <c r="G11" s="9">
        <f>E11-F11</f>
        <v>-113171878.4211998</v>
      </c>
      <c r="H11" s="6">
        <f>G11/E11</f>
        <v>-8.2109948208973216E-3</v>
      </c>
      <c r="I11" s="9"/>
      <c r="J11" s="9" t="s">
        <v>6</v>
      </c>
      <c r="K11" s="4" t="s">
        <v>55</v>
      </c>
      <c r="L11" s="9">
        <v>14150077865</v>
      </c>
      <c r="M11" s="9">
        <v>14257498262.310301</v>
      </c>
      <c r="N11" s="9">
        <f>L11-M11</f>
        <v>-107420397.31030083</v>
      </c>
      <c r="O11" s="6">
        <f>N11/L11</f>
        <v>-7.5915057383538166E-3</v>
      </c>
      <c r="P11" s="9"/>
      <c r="Q11" s="9" t="s">
        <v>0</v>
      </c>
      <c r="R11" s="4" t="s">
        <v>92</v>
      </c>
      <c r="S11" s="9">
        <v>14418477506</v>
      </c>
      <c r="T11" s="9">
        <v>14392087271.0415</v>
      </c>
      <c r="U11" s="9">
        <f>S11-T11</f>
        <v>26390234.958499908</v>
      </c>
      <c r="V11" s="6">
        <f>U11/S11</f>
        <v>1.8303066289431786E-3</v>
      </c>
      <c r="X11" s="1" t="b">
        <f>ABS(H11)&lt;1%</f>
        <v>1</v>
      </c>
      <c r="Y11" s="1" t="b">
        <f>ABS(O11)&lt;1%</f>
        <v>1</v>
      </c>
      <c r="Z11" s="1" t="b">
        <f>ABS(V11)&lt;1%</f>
        <v>1</v>
      </c>
    </row>
    <row r="12" spans="2:26" ht="14" customHeight="1">
      <c r="B12" t="s">
        <v>8</v>
      </c>
      <c r="C12" t="s">
        <v>29</v>
      </c>
      <c r="D12" s="8" t="s">
        <v>56</v>
      </c>
      <c r="E12" s="9">
        <v>16324875462</v>
      </c>
      <c r="F12" s="9">
        <v>16329187121.476999</v>
      </c>
      <c r="G12" s="9">
        <f>E12-F12</f>
        <v>-4311659.4769992828</v>
      </c>
      <c r="H12" s="6">
        <f>G12/E12</f>
        <v>-2.6411591849724597E-4</v>
      </c>
      <c r="I12" s="9"/>
      <c r="J12" s="9" t="s">
        <v>0</v>
      </c>
      <c r="K12" s="4" t="s">
        <v>78</v>
      </c>
      <c r="L12" s="9">
        <v>16802787775</v>
      </c>
      <c r="M12" s="9">
        <v>16781893075.1012</v>
      </c>
      <c r="N12" s="9">
        <f>L12-M12</f>
        <v>20894699.898799896</v>
      </c>
      <c r="O12" s="6">
        <f>N12/L12</f>
        <v>1.2435257874224919E-3</v>
      </c>
      <c r="P12" s="9"/>
      <c r="Q12" s="9" t="s">
        <v>4</v>
      </c>
      <c r="R12" s="4" t="s">
        <v>93</v>
      </c>
      <c r="S12" s="9">
        <v>17504269623</v>
      </c>
      <c r="T12" s="9">
        <v>17582880084.135601</v>
      </c>
      <c r="U12" s="9">
        <f>S12-T12</f>
        <v>-78610461.135601044</v>
      </c>
      <c r="V12" s="6">
        <f>U12/S12</f>
        <v>-4.4909306602721449E-3</v>
      </c>
      <c r="X12" s="1" t="b">
        <f>ABS(H12)&lt;1%</f>
        <v>1</v>
      </c>
      <c r="Y12" s="1" t="b">
        <f>ABS(O12)&lt;1%</f>
        <v>1</v>
      </c>
      <c r="Z12" s="1" t="b">
        <f>ABS(V12)&lt;1%</f>
        <v>1</v>
      </c>
    </row>
    <row r="13" spans="2:26" ht="14" customHeight="1">
      <c r="B13" t="s">
        <v>11</v>
      </c>
      <c r="C13" t="s">
        <v>28</v>
      </c>
      <c r="D13" s="8" t="s">
        <v>57</v>
      </c>
      <c r="E13" s="9">
        <v>11113552703</v>
      </c>
      <c r="F13" s="9">
        <v>11068177345</v>
      </c>
      <c r="G13" s="9">
        <f>E13-F13</f>
        <v>45375358</v>
      </c>
      <c r="H13" s="6">
        <f>G13/E13</f>
        <v>4.0828850334917064E-3</v>
      </c>
      <c r="I13" s="9"/>
      <c r="J13" s="9" t="s">
        <v>0</v>
      </c>
      <c r="K13" s="4" t="s">
        <v>79</v>
      </c>
      <c r="L13" s="9">
        <v>11545498468</v>
      </c>
      <c r="M13" s="9">
        <v>11732828068.062099</v>
      </c>
      <c r="N13" s="9">
        <f>L13-M13</f>
        <v>-187329600.06209946</v>
      </c>
      <c r="O13" s="6">
        <f>N13/L13</f>
        <v>-1.6225336704284377E-2</v>
      </c>
      <c r="P13" s="9"/>
      <c r="Q13" s="9" t="s">
        <v>5</v>
      </c>
      <c r="R13" s="4" t="s">
        <v>94</v>
      </c>
      <c r="S13" s="9">
        <v>11798288649</v>
      </c>
      <c r="T13" s="9">
        <v>11821907491.2502</v>
      </c>
      <c r="U13" s="9">
        <f>S13-T13</f>
        <v>-23618842.250200272</v>
      </c>
      <c r="V13" s="6">
        <f>U13/S13</f>
        <v>-2.0018871340465264E-3</v>
      </c>
      <c r="X13" s="1" t="b">
        <f>ABS(H13)&lt;1%</f>
        <v>1</v>
      </c>
      <c r="Y13" s="1" t="b">
        <f>ABS(O13)&lt;1%</f>
        <v>0</v>
      </c>
      <c r="Z13" s="1" t="b">
        <f>ABS(V13)&lt;1%</f>
        <v>1</v>
      </c>
    </row>
    <row r="14" spans="2:26" ht="14" customHeight="1">
      <c r="B14" t="s">
        <v>11</v>
      </c>
      <c r="C14" t="s">
        <v>27</v>
      </c>
      <c r="D14" s="8" t="s">
        <v>58</v>
      </c>
      <c r="E14" s="9">
        <v>15694109579</v>
      </c>
      <c r="F14" s="9">
        <v>15642533489</v>
      </c>
      <c r="G14" s="9">
        <f>E14-F14</f>
        <v>51576090</v>
      </c>
      <c r="H14" s="6">
        <f>G14/E14</f>
        <v>3.2863342606587265E-3</v>
      </c>
      <c r="I14" s="9"/>
      <c r="J14" s="9" t="s">
        <v>11</v>
      </c>
      <c r="K14" s="4" t="s">
        <v>58</v>
      </c>
      <c r="L14" s="9">
        <v>16247984612</v>
      </c>
      <c r="M14" s="9">
        <v>15985547169</v>
      </c>
      <c r="N14" s="9">
        <f>L14-M14</f>
        <v>262437443</v>
      </c>
      <c r="O14" s="6">
        <f>N14/L14</f>
        <v>1.6151999725933765E-2</v>
      </c>
      <c r="P14" s="9"/>
      <c r="Q14" s="9" t="s">
        <v>5</v>
      </c>
      <c r="R14" s="4" t="s">
        <v>95</v>
      </c>
      <c r="S14" s="9">
        <v>16656492151</v>
      </c>
      <c r="T14" s="9">
        <v>16427847615.1525</v>
      </c>
      <c r="U14" s="9">
        <f>S14-T14</f>
        <v>228644535.84749985</v>
      </c>
      <c r="V14" s="6">
        <f>U14/S14</f>
        <v>1.3727052117259443E-2</v>
      </c>
      <c r="X14" s="1" t="b">
        <f>ABS(H14)&lt;1%</f>
        <v>1</v>
      </c>
      <c r="Y14" s="1" t="b">
        <f>ABS(O14)&lt;1%</f>
        <v>0</v>
      </c>
      <c r="Z14" s="1" t="b">
        <f>ABS(V14)&lt;1%</f>
        <v>0</v>
      </c>
    </row>
    <row r="15" spans="2:26" ht="14" customHeight="1">
      <c r="B15" t="s">
        <v>3</v>
      </c>
      <c r="C15" t="s">
        <v>26</v>
      </c>
      <c r="D15" s="8" t="s">
        <v>59</v>
      </c>
      <c r="E15" s="9">
        <v>9515573171</v>
      </c>
      <c r="F15" s="9">
        <v>9338450220.4051208</v>
      </c>
      <c r="G15" s="9">
        <f>E15-F15</f>
        <v>177122950.59487915</v>
      </c>
      <c r="H15" s="6">
        <f>G15/E15</f>
        <v>1.8614007523444345E-2</v>
      </c>
      <c r="I15" s="9"/>
      <c r="J15" s="9" t="s">
        <v>1</v>
      </c>
      <c r="K15" s="4" t="s">
        <v>80</v>
      </c>
      <c r="L15" s="9">
        <v>9964478380</v>
      </c>
      <c r="M15" s="9">
        <v>10067262601.3528</v>
      </c>
      <c r="N15" s="9">
        <f>L15-M15</f>
        <v>-102784221.35280037</v>
      </c>
      <c r="O15" s="6">
        <f>N15/L15</f>
        <v>-1.0315062909775751E-2</v>
      </c>
      <c r="P15" s="9"/>
      <c r="Q15" s="9" t="s">
        <v>3</v>
      </c>
      <c r="R15" s="4" t="s">
        <v>59</v>
      </c>
      <c r="S15" s="9">
        <v>10147462440</v>
      </c>
      <c r="T15" s="9">
        <v>10181284320.585699</v>
      </c>
      <c r="U15" s="9">
        <f>S15-T15</f>
        <v>-33821880.585699081</v>
      </c>
      <c r="V15" s="6">
        <f>U15/S15</f>
        <v>-3.333038263081177E-3</v>
      </c>
      <c r="X15" s="1" t="b">
        <f>ABS(H15)&lt;1%</f>
        <v>0</v>
      </c>
      <c r="Y15" s="1" t="b">
        <f>ABS(O15)&lt;1%</f>
        <v>0</v>
      </c>
      <c r="Z15" s="1" t="b">
        <f>ABS(V15)&lt;1%</f>
        <v>1</v>
      </c>
    </row>
    <row r="16" spans="2:26" ht="14" customHeight="1">
      <c r="B16" t="s">
        <v>6</v>
      </c>
      <c r="C16" t="s">
        <v>25</v>
      </c>
      <c r="D16" s="8" t="s">
        <v>60</v>
      </c>
      <c r="E16" s="9">
        <v>44817070386</v>
      </c>
      <c r="F16" s="9">
        <v>45316384028.3302</v>
      </c>
      <c r="G16" s="9">
        <f>E16-F16</f>
        <v>-499313642.3302002</v>
      </c>
      <c r="H16" s="6">
        <f>G16/E16</f>
        <v>-1.1141148629968822E-2</v>
      </c>
      <c r="I16" s="9"/>
      <c r="J16" s="9" t="s">
        <v>6</v>
      </c>
      <c r="K16" s="4" t="s">
        <v>60</v>
      </c>
      <c r="L16" s="9">
        <v>46167216680</v>
      </c>
      <c r="M16" s="9">
        <v>46751895069.108498</v>
      </c>
      <c r="N16" s="9">
        <f>L16-M16</f>
        <v>-584678389.10849762</v>
      </c>
      <c r="O16" s="6">
        <f>N16/L16</f>
        <v>-1.2664362964765533E-2</v>
      </c>
      <c r="P16" s="9"/>
      <c r="Q16" s="9" t="s">
        <v>11</v>
      </c>
      <c r="R16" s="4" t="s">
        <v>96</v>
      </c>
      <c r="S16" s="9">
        <v>47644235435</v>
      </c>
      <c r="T16" s="9">
        <v>48249637898</v>
      </c>
      <c r="U16" s="9">
        <f>S16-T16</f>
        <v>-605402463</v>
      </c>
      <c r="V16" s="6">
        <f>U16/S16</f>
        <v>-1.270673057238871E-2</v>
      </c>
      <c r="X16" s="1" t="b">
        <f>ABS(H16)&lt;1%</f>
        <v>0</v>
      </c>
      <c r="Y16" s="1" t="b">
        <f>ABS(O16)&lt;1%</f>
        <v>0</v>
      </c>
      <c r="Z16" s="1" t="b">
        <f>ABS(V16)&lt;1%</f>
        <v>0</v>
      </c>
    </row>
    <row r="17" spans="2:26" ht="14" customHeight="1">
      <c r="B17" t="s">
        <v>1</v>
      </c>
      <c r="C17" t="s">
        <v>24</v>
      </c>
      <c r="D17" s="8" t="s">
        <v>61</v>
      </c>
      <c r="E17" s="9">
        <v>7458205423</v>
      </c>
      <c r="F17" s="9">
        <v>7448499821.2566404</v>
      </c>
      <c r="G17" s="9">
        <f>E17-F17</f>
        <v>9705601.7433595657</v>
      </c>
      <c r="H17" s="6">
        <f>G17/E17</f>
        <v>1.3013320487833345E-3</v>
      </c>
      <c r="I17" s="9"/>
      <c r="J17" s="9" t="s">
        <v>0</v>
      </c>
      <c r="K17" s="4" t="s">
        <v>81</v>
      </c>
      <c r="L17" s="9">
        <v>7672817712</v>
      </c>
      <c r="M17" s="9">
        <v>7753034730.3893404</v>
      </c>
      <c r="N17" s="9">
        <f>L17-M17</f>
        <v>-80217018.389340401</v>
      </c>
      <c r="O17" s="6">
        <f>N17/L17</f>
        <v>-1.0454701440891003E-2</v>
      </c>
      <c r="P17" s="9"/>
      <c r="Q17" s="9" t="s">
        <v>0</v>
      </c>
      <c r="R17" s="4" t="s">
        <v>81</v>
      </c>
      <c r="S17" s="9">
        <v>8095589257</v>
      </c>
      <c r="T17" s="9">
        <v>8059518799.6814299</v>
      </c>
      <c r="U17" s="9">
        <f>S17-T17</f>
        <v>36070457.318570137</v>
      </c>
      <c r="V17" s="6">
        <f>U17/S17</f>
        <v>4.4555690973799283E-3</v>
      </c>
      <c r="X17" s="1" t="b">
        <f>ABS(H17)&lt;1%</f>
        <v>1</v>
      </c>
      <c r="Y17" s="1" t="b">
        <f>ABS(O17)&lt;1%</f>
        <v>0</v>
      </c>
      <c r="Z17" s="1" t="b">
        <f>ABS(V17)&lt;1%</f>
        <v>1</v>
      </c>
    </row>
    <row r="18" spans="2:26" ht="14" customHeight="1">
      <c r="B18" t="s">
        <v>11</v>
      </c>
      <c r="C18" t="s">
        <v>23</v>
      </c>
      <c r="D18" s="8" t="s">
        <v>62</v>
      </c>
      <c r="E18" s="9">
        <v>10348320959</v>
      </c>
      <c r="F18" s="9">
        <v>10302270827</v>
      </c>
      <c r="G18" s="9">
        <f>E18-F18</f>
        <v>46050132</v>
      </c>
      <c r="H18" s="6">
        <f>G18/E18</f>
        <v>4.4500100240851062E-3</v>
      </c>
      <c r="I18" s="9"/>
      <c r="J18" s="9" t="s">
        <v>11</v>
      </c>
      <c r="K18" s="4" t="s">
        <v>62</v>
      </c>
      <c r="L18" s="9">
        <v>10615089796</v>
      </c>
      <c r="M18" s="9">
        <v>10645628839</v>
      </c>
      <c r="N18" s="9">
        <f>L18-M18</f>
        <v>-30539043</v>
      </c>
      <c r="O18" s="6">
        <f>N18/L18</f>
        <v>-2.8769462705353454E-3</v>
      </c>
      <c r="P18" s="9"/>
      <c r="Q18" s="9" t="s">
        <v>11</v>
      </c>
      <c r="R18" s="4" t="s">
        <v>62</v>
      </c>
      <c r="S18" s="9">
        <v>10927731310</v>
      </c>
      <c r="T18" s="9">
        <v>10988986851</v>
      </c>
      <c r="U18" s="9">
        <f>S18-T18</f>
        <v>-61255541</v>
      </c>
      <c r="V18" s="6">
        <f>U18/S18</f>
        <v>-5.6055130989489891E-3</v>
      </c>
      <c r="X18" s="1" t="b">
        <f>ABS(H18)&lt;1%</f>
        <v>1</v>
      </c>
      <c r="Y18" s="1" t="b">
        <f>ABS(O18)&lt;1%</f>
        <v>1</v>
      </c>
      <c r="Z18" s="1" t="b">
        <f>ABS(V18)&lt;1%</f>
        <v>1</v>
      </c>
    </row>
    <row r="19" spans="2:26" ht="14" customHeight="1">
      <c r="B19" t="s">
        <v>14</v>
      </c>
      <c r="C19" t="s">
        <v>22</v>
      </c>
      <c r="D19" s="8" t="s">
        <v>63</v>
      </c>
      <c r="E19" s="9">
        <v>13909776547</v>
      </c>
      <c r="F19" s="9">
        <v>13894499682.102501</v>
      </c>
      <c r="G19" s="9">
        <f>E19-F19</f>
        <v>15276864.897499084</v>
      </c>
      <c r="H19" s="6">
        <f>G19/E19</f>
        <v>1.0982825529856504E-3</v>
      </c>
      <c r="I19" s="9"/>
      <c r="J19" s="9" t="s">
        <v>6</v>
      </c>
      <c r="K19" s="4" t="s">
        <v>82</v>
      </c>
      <c r="L19" s="9">
        <v>14666623767</v>
      </c>
      <c r="M19" s="9">
        <v>14727857044.021999</v>
      </c>
      <c r="N19" s="9">
        <f>L19-M19</f>
        <v>-61233277.021999359</v>
      </c>
      <c r="O19" s="6">
        <f>N19/L19</f>
        <v>-4.1750083723954678E-3</v>
      </c>
      <c r="P19" s="9"/>
      <c r="Q19" s="9" t="s">
        <v>14</v>
      </c>
      <c r="R19" s="4" t="s">
        <v>63</v>
      </c>
      <c r="S19" s="9">
        <v>15092463545</v>
      </c>
      <c r="T19" s="9">
        <v>15056769900.1957</v>
      </c>
      <c r="U19" s="9">
        <f>S19-T19</f>
        <v>35693644.804300308</v>
      </c>
      <c r="V19" s="6">
        <f>U19/S19</f>
        <v>2.3649979142156218E-3</v>
      </c>
      <c r="X19" s="1" t="b">
        <f>ABS(H19)&lt;1%</f>
        <v>1</v>
      </c>
      <c r="Y19" s="1" t="b">
        <f>ABS(O19)&lt;1%</f>
        <v>1</v>
      </c>
      <c r="Z19" s="1" t="b">
        <f>ABS(V19)&lt;1%</f>
        <v>1</v>
      </c>
    </row>
    <row r="20" spans="2:26" ht="14" customHeight="1">
      <c r="B20" t="s">
        <v>1</v>
      </c>
      <c r="C20" t="s">
        <v>21</v>
      </c>
      <c r="D20" s="8" t="s">
        <v>64</v>
      </c>
      <c r="E20" s="9">
        <v>7321042887</v>
      </c>
      <c r="F20" s="9">
        <v>7388622884.5990496</v>
      </c>
      <c r="G20" s="9">
        <f>E20-F20</f>
        <v>-67579997.599049568</v>
      </c>
      <c r="H20" s="6">
        <f>G20/E20</f>
        <v>-9.2309249709562006E-3</v>
      </c>
      <c r="I20" s="9"/>
      <c r="J20" s="9" t="s">
        <v>14</v>
      </c>
      <c r="K20" s="4" t="s">
        <v>83</v>
      </c>
      <c r="L20" s="9">
        <v>7429427646</v>
      </c>
      <c r="M20" s="9">
        <v>7390828318.0172005</v>
      </c>
      <c r="N20" s="9">
        <f>L20-M20</f>
        <v>38599327.98279953</v>
      </c>
      <c r="O20" s="6">
        <f>N20/L20</f>
        <v>5.1954645528557494E-3</v>
      </c>
      <c r="P20" s="9"/>
      <c r="Q20" s="9" t="s">
        <v>3</v>
      </c>
      <c r="R20" s="4" t="s">
        <v>97</v>
      </c>
      <c r="S20" s="9">
        <v>7399789000</v>
      </c>
      <c r="T20" s="9">
        <v>7411676313.5803604</v>
      </c>
      <c r="U20" s="9">
        <f>S20-T20</f>
        <v>-11887313.580360413</v>
      </c>
      <c r="V20" s="6">
        <f>U20/S20</f>
        <v>-1.6064395323110447E-3</v>
      </c>
      <c r="X20" s="1" t="b">
        <f>ABS(H20)&lt;1%</f>
        <v>1</v>
      </c>
      <c r="Y20" s="1" t="b">
        <f>ABS(O20)&lt;1%</f>
        <v>1</v>
      </c>
      <c r="Z20" s="1" t="b">
        <f>ABS(V20)&lt;1%</f>
        <v>1</v>
      </c>
    </row>
    <row r="21" spans="2:26" ht="14" customHeight="1">
      <c r="B21" t="s">
        <v>11</v>
      </c>
      <c r="C21" t="s">
        <v>20</v>
      </c>
      <c r="D21" s="8" t="s">
        <v>65</v>
      </c>
      <c r="E21" s="9">
        <v>17620988974</v>
      </c>
      <c r="F21" s="9">
        <v>17472892832</v>
      </c>
      <c r="G21" s="9">
        <f>E21-F21</f>
        <v>148096142</v>
      </c>
      <c r="H21" s="6">
        <f>G21/E21</f>
        <v>8.4045306548070492E-3</v>
      </c>
      <c r="I21" s="9"/>
      <c r="J21" s="9" t="s">
        <v>11</v>
      </c>
      <c r="K21" s="4" t="s">
        <v>65</v>
      </c>
      <c r="L21" s="9">
        <v>18035561538</v>
      </c>
      <c r="M21" s="9">
        <v>17937380428</v>
      </c>
      <c r="N21" s="9">
        <f>L21-M21</f>
        <v>98181110</v>
      </c>
      <c r="O21" s="6">
        <f>N21/L21</f>
        <v>5.4437512130208676E-3</v>
      </c>
      <c r="P21" s="9"/>
      <c r="Q21" s="9" t="s">
        <v>11</v>
      </c>
      <c r="R21" s="4" t="s">
        <v>65</v>
      </c>
      <c r="S21" s="9">
        <v>18475020081</v>
      </c>
      <c r="T21" s="9">
        <v>18401868024</v>
      </c>
      <c r="U21" s="9">
        <f>S21-T21</f>
        <v>73152057</v>
      </c>
      <c r="V21" s="6">
        <f>U21/S21</f>
        <v>3.959511636754902E-3</v>
      </c>
      <c r="X21" s="1" t="b">
        <f>ABS(H21)&lt;1%</f>
        <v>1</v>
      </c>
      <c r="Y21" s="1" t="b">
        <f>ABS(O21)&lt;1%</f>
        <v>1</v>
      </c>
      <c r="Z21" s="1" t="b">
        <f>ABS(V21)&lt;1%</f>
        <v>1</v>
      </c>
    </row>
    <row r="22" spans="2:26" ht="14" customHeight="1">
      <c r="B22" t="s">
        <v>1</v>
      </c>
      <c r="C22" t="s">
        <v>19</v>
      </c>
      <c r="D22" s="8" t="s">
        <v>66</v>
      </c>
      <c r="E22" s="9">
        <v>5988232342</v>
      </c>
      <c r="F22" s="9">
        <v>6011332844.1819696</v>
      </c>
      <c r="G22" s="9">
        <f>E22-F22</f>
        <v>-23100502.181969643</v>
      </c>
      <c r="H22" s="6">
        <f>G22/E22</f>
        <v>-3.8576496138849454E-3</v>
      </c>
      <c r="I22" s="9"/>
      <c r="J22" s="9" t="s">
        <v>14</v>
      </c>
      <c r="K22" s="4" t="s">
        <v>84</v>
      </c>
      <c r="L22" s="9">
        <v>6103599501</v>
      </c>
      <c r="M22" s="9">
        <v>6120071052.9019003</v>
      </c>
      <c r="N22" s="9">
        <f>L22-M22</f>
        <v>-16471551.901900291</v>
      </c>
      <c r="O22" s="6">
        <f>N22/L22</f>
        <v>-2.6986619779364013E-3</v>
      </c>
      <c r="P22" s="9"/>
      <c r="Q22" s="9" t="s">
        <v>6</v>
      </c>
      <c r="R22" s="4" t="s">
        <v>98</v>
      </c>
      <c r="S22" s="9">
        <v>6201506915</v>
      </c>
      <c r="T22" s="9">
        <v>6307395571.7253704</v>
      </c>
      <c r="U22" s="9">
        <f>S22-T22</f>
        <v>-105888656.72537041</v>
      </c>
      <c r="V22" s="6">
        <f>U22/S22</f>
        <v>-1.7074665589624744E-2</v>
      </c>
      <c r="X22" s="1" t="b">
        <f>ABS(H22)&lt;1%</f>
        <v>1</v>
      </c>
      <c r="Y22" s="1" t="b">
        <f>ABS(O22)&lt;1%</f>
        <v>1</v>
      </c>
      <c r="Z22" s="1" t="b">
        <f>ABS(V22)&lt;1%</f>
        <v>0</v>
      </c>
    </row>
    <row r="23" spans="2:26" ht="14" customHeight="1">
      <c r="B23" t="s">
        <v>11</v>
      </c>
      <c r="C23" t="s">
        <v>18</v>
      </c>
      <c r="D23" s="8" t="s">
        <v>67</v>
      </c>
      <c r="E23" s="9">
        <v>26425191550</v>
      </c>
      <c r="F23" s="9">
        <v>26143447165</v>
      </c>
      <c r="G23" s="9">
        <f>E23-F23</f>
        <v>281744385</v>
      </c>
      <c r="H23" s="6">
        <f>G23/E23</f>
        <v>1.066196188084018E-2</v>
      </c>
      <c r="I23" s="9"/>
      <c r="J23" s="9" t="s">
        <v>1</v>
      </c>
      <c r="K23" s="4" t="s">
        <v>85</v>
      </c>
      <c r="L23" s="9">
        <v>26970684144</v>
      </c>
      <c r="M23" s="9">
        <v>26849360797.0863</v>
      </c>
      <c r="N23" s="9">
        <f>L23-M23</f>
        <v>121323346.9137001</v>
      </c>
      <c r="O23" s="6">
        <f>N23/L23</f>
        <v>4.4983414683119989E-3</v>
      </c>
      <c r="P23" s="9"/>
      <c r="Q23" s="9" t="s">
        <v>11</v>
      </c>
      <c r="R23" s="4" t="s">
        <v>67</v>
      </c>
      <c r="S23" s="9">
        <v>28336698865</v>
      </c>
      <c r="T23" s="9">
        <v>28364126333</v>
      </c>
      <c r="U23" s="9">
        <f>S23-T23</f>
        <v>-27427468</v>
      </c>
      <c r="V23" s="6">
        <f>U23/S23</f>
        <v>-9.679133102507211E-4</v>
      </c>
      <c r="X23" s="1" t="b">
        <f>ABS(H23)&lt;1%</f>
        <v>0</v>
      </c>
      <c r="Y23" s="1" t="b">
        <f>ABS(O23)&lt;1%</f>
        <v>1</v>
      </c>
      <c r="Z23" s="1" t="b">
        <f>ABS(V23)&lt;1%</f>
        <v>1</v>
      </c>
    </row>
    <row r="24" spans="2:26" ht="14" customHeight="1">
      <c r="B24" t="s">
        <v>3</v>
      </c>
      <c r="C24" t="s">
        <v>17</v>
      </c>
      <c r="D24" s="8" t="s">
        <v>68</v>
      </c>
      <c r="E24" s="9">
        <v>47388341226</v>
      </c>
      <c r="F24" s="9">
        <v>46735552945.246498</v>
      </c>
      <c r="G24" s="9">
        <f>E24-F24</f>
        <v>652788280.75350189</v>
      </c>
      <c r="H24" s="6">
        <f>G24/E24</f>
        <v>1.3775292906757079E-2</v>
      </c>
      <c r="I24" s="9"/>
      <c r="J24" s="9" t="s">
        <v>1</v>
      </c>
      <c r="K24" s="4" t="s">
        <v>86</v>
      </c>
      <c r="L24" s="9">
        <v>47896309609</v>
      </c>
      <c r="M24" s="9">
        <v>48192267006.526703</v>
      </c>
      <c r="N24" s="9">
        <f>L24-M24</f>
        <v>-295957397.52670288</v>
      </c>
      <c r="O24" s="6">
        <f>N24/L24</f>
        <v>-6.1791273679066647E-3</v>
      </c>
      <c r="P24" s="9"/>
      <c r="Q24" s="9" t="s">
        <v>5</v>
      </c>
      <c r="R24" s="4" t="s">
        <v>99</v>
      </c>
      <c r="S24" s="9">
        <v>46045517774</v>
      </c>
      <c r="T24" s="9">
        <v>46692451411.647797</v>
      </c>
      <c r="U24" s="9">
        <f>S24-T24</f>
        <v>-646933637.64779663</v>
      </c>
      <c r="V24" s="6">
        <f>U24/S24</f>
        <v>-1.4049872146580428E-2</v>
      </c>
      <c r="X24" s="1" t="b">
        <f>ABS(H24)&lt;1%</f>
        <v>0</v>
      </c>
      <c r="Y24" s="1" t="b">
        <f>ABS(O24)&lt;1%</f>
        <v>1</v>
      </c>
      <c r="Z24" s="1" t="b">
        <f>ABS(V24)&lt;1%</f>
        <v>0</v>
      </c>
    </row>
    <row r="25" spans="2:26" ht="14" customHeight="1">
      <c r="B25" t="s">
        <v>11</v>
      </c>
      <c r="C25" t="s">
        <v>16</v>
      </c>
      <c r="D25" s="8" t="s">
        <v>69</v>
      </c>
      <c r="E25" s="9">
        <v>7390910156</v>
      </c>
      <c r="F25" s="9">
        <v>7532728092</v>
      </c>
      <c r="G25" s="9">
        <f>E25-F25</f>
        <v>-141817936</v>
      </c>
      <c r="H25" s="6">
        <f>G25/E25</f>
        <v>-1.9188155857214832E-2</v>
      </c>
      <c r="I25" s="9"/>
      <c r="J25" s="9" t="s">
        <v>11</v>
      </c>
      <c r="K25" s="4" t="s">
        <v>69</v>
      </c>
      <c r="L25" s="9">
        <v>7384502065</v>
      </c>
      <c r="M25" s="9">
        <v>7750012388</v>
      </c>
      <c r="N25" s="9">
        <f>L25-M25</f>
        <v>-365510323</v>
      </c>
      <c r="O25" s="6">
        <f>N25/L25</f>
        <v>-4.9496949121646698E-2</v>
      </c>
      <c r="P25" s="9"/>
      <c r="Q25" s="9" t="s">
        <v>11</v>
      </c>
      <c r="R25" s="4" t="s">
        <v>69</v>
      </c>
      <c r="S25" s="9">
        <v>7386145244</v>
      </c>
      <c r="T25" s="9">
        <v>7967296684</v>
      </c>
      <c r="U25" s="9">
        <f>S25-T25</f>
        <v>-581151440</v>
      </c>
      <c r="V25" s="6">
        <f>U25/S25</f>
        <v>-7.8681290551670072E-2</v>
      </c>
      <c r="X25" s="1" t="b">
        <f>ABS(H25)&lt;1%</f>
        <v>0</v>
      </c>
      <c r="Y25" s="1" t="b">
        <f>ABS(O25)&lt;1%</f>
        <v>0</v>
      </c>
      <c r="Z25" s="1" t="b">
        <f>ABS(V25)&lt;1%</f>
        <v>0</v>
      </c>
    </row>
    <row r="26" spans="2:26" ht="14" customHeight="1">
      <c r="B26" t="s">
        <v>8</v>
      </c>
      <c r="C26" t="s">
        <v>15</v>
      </c>
      <c r="D26" s="8" t="s">
        <v>70</v>
      </c>
      <c r="E26" s="9">
        <v>5120655142</v>
      </c>
      <c r="F26" s="9">
        <v>5171590490.8496504</v>
      </c>
      <c r="G26" s="9">
        <f>E26-F26</f>
        <v>-50935348.849650383</v>
      </c>
      <c r="H26" s="6">
        <f>G26/E26</f>
        <v>-9.9470375249203578E-3</v>
      </c>
      <c r="I26" s="9"/>
      <c r="J26" s="9" t="s">
        <v>8</v>
      </c>
      <c r="K26" s="4" t="s">
        <v>70</v>
      </c>
      <c r="L26" s="9">
        <v>5340289571</v>
      </c>
      <c r="M26" s="9">
        <v>5337339484.5255604</v>
      </c>
      <c r="N26" s="9">
        <f>L26-M26</f>
        <v>2950086.474439621</v>
      </c>
      <c r="O26" s="6">
        <f>N26/L26</f>
        <v>5.5242069464918548E-4</v>
      </c>
      <c r="P26" s="9"/>
      <c r="Q26" s="9" t="s">
        <v>8</v>
      </c>
      <c r="R26" s="4" t="s">
        <v>70</v>
      </c>
      <c r="S26" s="9">
        <v>5489267088</v>
      </c>
      <c r="T26" s="9">
        <v>5534491706.5813599</v>
      </c>
      <c r="U26" s="9">
        <f>S26-T26</f>
        <v>-45224618.581359863</v>
      </c>
      <c r="V26" s="6">
        <f>U26/S26</f>
        <v>-8.2387353095324297E-3</v>
      </c>
      <c r="X26" s="1" t="b">
        <f>ABS(H26)&lt;1%</f>
        <v>1</v>
      </c>
      <c r="Y26" s="1" t="b">
        <f>ABS(O26)&lt;1%</f>
        <v>1</v>
      </c>
      <c r="Z26" s="1" t="b">
        <f>ABS(V26)&lt;1%</f>
        <v>1</v>
      </c>
    </row>
    <row r="27" spans="2:26" ht="14" customHeight="1">
      <c r="B27" t="s">
        <v>11</v>
      </c>
      <c r="C27" t="s">
        <v>13</v>
      </c>
      <c r="D27" s="8" t="s">
        <v>71</v>
      </c>
      <c r="E27" s="9">
        <v>2534466105</v>
      </c>
      <c r="F27" s="9">
        <v>2537563958</v>
      </c>
      <c r="G27" s="9">
        <f>E27-F27</f>
        <v>-3097853</v>
      </c>
      <c r="H27" s="6">
        <f>G27/E27</f>
        <v>-1.22229016749861E-3</v>
      </c>
      <c r="I27" s="9"/>
      <c r="J27" s="9" t="s">
        <v>0</v>
      </c>
      <c r="K27" s="4" t="s">
        <v>87</v>
      </c>
      <c r="L27" s="9">
        <v>2725806697</v>
      </c>
      <c r="M27" s="9">
        <v>2662265159.3186898</v>
      </c>
      <c r="N27" s="9">
        <f>L27-M27</f>
        <v>63541537.681310177</v>
      </c>
      <c r="O27" s="6">
        <f>N27/L27</f>
        <v>2.3311094565599044E-2</v>
      </c>
      <c r="P27" s="9"/>
      <c r="Q27" s="9" t="s">
        <v>0</v>
      </c>
      <c r="R27" s="4" t="s">
        <v>87</v>
      </c>
      <c r="S27" s="9">
        <v>2785293739</v>
      </c>
      <c r="T27" s="9">
        <v>2763601231.5536799</v>
      </c>
      <c r="U27" s="9">
        <f>S27-T27</f>
        <v>21692507.446320057</v>
      </c>
      <c r="V27" s="6">
        <f>U27/S27</f>
        <v>7.788229708981533E-3</v>
      </c>
      <c r="X27" s="1" t="b">
        <f>ABS(H27)&lt;1%</f>
        <v>1</v>
      </c>
      <c r="Y27" s="1" t="b">
        <f>ABS(O27)&lt;1%</f>
        <v>0</v>
      </c>
      <c r="Z27" s="1" t="b">
        <f>ABS(V27)&lt;1%</f>
        <v>1</v>
      </c>
    </row>
    <row r="28" spans="2:26" ht="14" customHeight="1">
      <c r="B28" t="s">
        <v>5</v>
      </c>
      <c r="C28" t="s">
        <v>12</v>
      </c>
      <c r="D28" s="8" t="s">
        <v>72</v>
      </c>
      <c r="E28" s="9">
        <v>27348107203</v>
      </c>
      <c r="F28" s="9">
        <v>27283947401.045399</v>
      </c>
      <c r="G28" s="9">
        <f>E28-F28</f>
        <v>64159801.954601288</v>
      </c>
      <c r="H28" s="6">
        <f>G28/E28</f>
        <v>2.3460417746045386E-3</v>
      </c>
      <c r="I28" s="9"/>
      <c r="J28" s="9" t="s">
        <v>11</v>
      </c>
      <c r="K28" s="4" t="s">
        <v>88</v>
      </c>
      <c r="L28" s="9">
        <v>27691637546</v>
      </c>
      <c r="M28" s="9">
        <v>28060641000</v>
      </c>
      <c r="N28" s="9">
        <f>L28-M28</f>
        <v>-369003454</v>
      </c>
      <c r="O28" s="6">
        <f>N28/L28</f>
        <v>-1.3325447199972534E-2</v>
      </c>
      <c r="P28" s="9"/>
      <c r="Q28" s="9" t="s">
        <v>5</v>
      </c>
      <c r="R28" s="4" t="s">
        <v>72</v>
      </c>
      <c r="S28" s="9">
        <v>28633465816</v>
      </c>
      <c r="T28" s="9">
        <v>28931012052.7038</v>
      </c>
      <c r="U28" s="9">
        <f>S28-T28</f>
        <v>-297546236.7038002</v>
      </c>
      <c r="V28" s="6">
        <f>U28/S28</f>
        <v>-1.039155506412833E-2</v>
      </c>
      <c r="X28" s="1" t="b">
        <f>ABS(H28)&lt;1%</f>
        <v>1</v>
      </c>
      <c r="Y28" s="1" t="b">
        <f>ABS(O28)&lt;1%</f>
        <v>0</v>
      </c>
      <c r="Z28" s="1" t="b">
        <f>ABS(V28)&lt;1%</f>
        <v>0</v>
      </c>
    </row>
    <row r="29" spans="2:26" ht="14" customHeight="1">
      <c r="B29" t="s">
        <v>5</v>
      </c>
      <c r="C29" t="s">
        <v>10</v>
      </c>
      <c r="D29" s="8" t="s">
        <v>73</v>
      </c>
      <c r="E29" s="9">
        <v>16725862749</v>
      </c>
      <c r="F29" s="9">
        <v>16796444988.538601</v>
      </c>
      <c r="G29" s="9">
        <f>E29-F29</f>
        <v>-70582239.538600922</v>
      </c>
      <c r="H29" s="6">
        <f>G29/E29</f>
        <v>-4.2199461156537874E-3</v>
      </c>
      <c r="I29" s="9"/>
      <c r="J29" s="9" t="s">
        <v>5</v>
      </c>
      <c r="K29" s="4" t="s">
        <v>73</v>
      </c>
      <c r="L29" s="9">
        <v>17351319941</v>
      </c>
      <c r="M29" s="9">
        <v>17458297432.639702</v>
      </c>
      <c r="N29" s="9">
        <f>L29-M29</f>
        <v>-106977491.63970184</v>
      </c>
      <c r="O29" s="6">
        <f>N29/L29</f>
        <v>-6.1653806167749374E-3</v>
      </c>
      <c r="P29" s="9"/>
      <c r="Q29" s="9" t="s">
        <v>0</v>
      </c>
      <c r="R29" s="4" t="s">
        <v>100</v>
      </c>
      <c r="S29" s="9">
        <v>17835511027</v>
      </c>
      <c r="T29" s="9">
        <v>17825507732.4412</v>
      </c>
      <c r="U29" s="9">
        <f>S29-T29</f>
        <v>10003294.558799744</v>
      </c>
      <c r="V29" s="6">
        <f>U29/S29</f>
        <v>5.6086391601880192E-4</v>
      </c>
      <c r="X29" s="1" t="b">
        <f>ABS(H29)&lt;1%</f>
        <v>1</v>
      </c>
      <c r="Y29" s="1" t="b">
        <f>ABS(O29)&lt;1%</f>
        <v>1</v>
      </c>
      <c r="Z29" s="1" t="b">
        <f>ABS(V29)&lt;1%</f>
        <v>1</v>
      </c>
    </row>
    <row r="30" spans="2:26" ht="14" customHeight="1">
      <c r="B30" t="s">
        <v>6</v>
      </c>
      <c r="C30" t="s">
        <v>9</v>
      </c>
      <c r="D30" s="8" t="s">
        <v>74</v>
      </c>
      <c r="E30" s="9">
        <v>5721686641.04</v>
      </c>
      <c r="F30" s="9">
        <v>5648336428.5014696</v>
      </c>
      <c r="G30" s="9">
        <f>E30-F30</f>
        <v>73350212.53853035</v>
      </c>
      <c r="H30" s="6">
        <f>G30/E30</f>
        <v>1.281968362482673E-2</v>
      </c>
      <c r="I30" s="9"/>
      <c r="J30" s="9" t="s">
        <v>6</v>
      </c>
      <c r="K30" s="4" t="s">
        <v>74</v>
      </c>
      <c r="L30" s="9">
        <v>5839875500.3100004</v>
      </c>
      <c r="M30" s="9">
        <v>5836672346.8504496</v>
      </c>
      <c r="N30" s="9">
        <f>L30-M30</f>
        <v>3203153.4595508575</v>
      </c>
      <c r="O30" s="6">
        <f>N30/L30</f>
        <v>5.4849687452768864E-4</v>
      </c>
      <c r="P30" s="9"/>
      <c r="Q30" s="9" t="s">
        <v>8</v>
      </c>
      <c r="R30" s="4" t="s">
        <v>101</v>
      </c>
      <c r="S30" s="9">
        <v>5982485349.9399996</v>
      </c>
      <c r="T30" s="9">
        <v>6001424090.8711996</v>
      </c>
      <c r="U30" s="9">
        <f>S30-T30</f>
        <v>-18938740.931200027</v>
      </c>
      <c r="V30" s="6">
        <f>U30/S30</f>
        <v>-3.1656978368346479E-3</v>
      </c>
      <c r="X30" s="1" t="b">
        <f>ABS(H30)&lt;1%</f>
        <v>0</v>
      </c>
      <c r="Y30" s="1" t="b">
        <f>ABS(O30)&lt;1%</f>
        <v>1</v>
      </c>
      <c r="Z30" s="1" t="b">
        <f>ABS(V30)&lt;1%</f>
        <v>1</v>
      </c>
    </row>
    <row r="31" spans="2:26" ht="14" customHeight="1">
      <c r="B31" t="s">
        <v>5</v>
      </c>
      <c r="C31" t="s">
        <v>7</v>
      </c>
      <c r="D31" s="8" t="s">
        <v>75</v>
      </c>
      <c r="E31" s="7">
        <v>133955717000</v>
      </c>
      <c r="F31" s="7">
        <v>134310662023.40199</v>
      </c>
      <c r="G31" s="7">
        <f>E31-F31</f>
        <v>-354945023.4019928</v>
      </c>
      <c r="H31" s="6">
        <f>G31/E31</f>
        <v>-2.6497191112940166E-3</v>
      </c>
      <c r="I31" s="7"/>
      <c r="J31" s="7" t="s">
        <v>4</v>
      </c>
      <c r="K31" s="4" t="s">
        <v>89</v>
      </c>
      <c r="L31" s="7">
        <v>134129209125</v>
      </c>
      <c r="M31" s="7">
        <v>133950918113.049</v>
      </c>
      <c r="N31" s="7">
        <f>L31-M31</f>
        <v>178291011.95100403</v>
      </c>
      <c r="O31" s="6">
        <f>N31/L31</f>
        <v>1.3292482160604407E-3</v>
      </c>
      <c r="P31" s="7"/>
      <c r="Q31" s="7" t="s">
        <v>3</v>
      </c>
      <c r="R31" s="4" t="s">
        <v>102</v>
      </c>
      <c r="S31" s="7">
        <v>135630165923</v>
      </c>
      <c r="T31" s="7">
        <v>135299894813.172</v>
      </c>
      <c r="U31" s="7">
        <f>S31-T31</f>
        <v>330271109.82800293</v>
      </c>
      <c r="V31" s="6">
        <f>U31/S31</f>
        <v>2.435085938149663E-3</v>
      </c>
      <c r="X31" s="1" t="b">
        <f>ABS(H31)&lt;1%</f>
        <v>1</v>
      </c>
      <c r="Y31" s="1" t="b">
        <f>ABS(O31)&lt;1%</f>
        <v>1</v>
      </c>
      <c r="Z31" s="1" t="b">
        <f>ABS(V31)&lt;1%</f>
        <v>1</v>
      </c>
    </row>
    <row r="32" spans="2:26" ht="14" customHeight="1">
      <c r="B32" t="s">
        <v>0</v>
      </c>
      <c r="C32" t="s">
        <v>2</v>
      </c>
      <c r="D32" s="5" t="s">
        <v>76</v>
      </c>
      <c r="E32" s="3">
        <v>5636108611</v>
      </c>
      <c r="F32" s="3">
        <v>5679254915.8141899</v>
      </c>
      <c r="G32" s="3">
        <f>E32-F32</f>
        <v>-43146304.814189911</v>
      </c>
      <c r="H32" s="2">
        <f>G32/E32</f>
        <v>-7.6553359404716251E-3</v>
      </c>
      <c r="I32" s="3"/>
      <c r="J32" s="3" t="s">
        <v>0</v>
      </c>
      <c r="K32" s="28" t="s">
        <v>76</v>
      </c>
      <c r="L32" s="3">
        <v>5915093679</v>
      </c>
      <c r="M32" s="3">
        <v>5918645214.5944796</v>
      </c>
      <c r="N32" s="3">
        <f>L32-M32</f>
        <v>-3551535.5944795609</v>
      </c>
      <c r="O32" s="2">
        <f>N32/L32</f>
        <v>-6.0041916277477785E-4</v>
      </c>
      <c r="P32" s="3"/>
      <c r="Q32" s="3" t="s">
        <v>0</v>
      </c>
      <c r="R32" s="28" t="s">
        <v>76</v>
      </c>
      <c r="S32" s="3">
        <v>6071450295</v>
      </c>
      <c r="T32" s="3">
        <v>6188518019.6781797</v>
      </c>
      <c r="U32" s="3">
        <f>S32-T32</f>
        <v>-117067724.67817974</v>
      </c>
      <c r="V32" s="2">
        <f>U32/S32</f>
        <v>-1.9281673898341574E-2</v>
      </c>
      <c r="X32" s="1" t="b">
        <f>ABS(H32)&lt;1%</f>
        <v>1</v>
      </c>
      <c r="Y32" s="1" t="b">
        <f>ABS(O32)&lt;1%</f>
        <v>1</v>
      </c>
      <c r="Z32" s="1" t="b">
        <f>ABS(V32)&lt;1%</f>
        <v>0</v>
      </c>
    </row>
  </sheetData>
  <mergeCells count="7">
    <mergeCell ref="D3:D5"/>
    <mergeCell ref="E3:V3"/>
    <mergeCell ref="E4:H4"/>
    <mergeCell ref="L4:O4"/>
    <mergeCell ref="S4:V4"/>
    <mergeCell ref="K4:K5"/>
    <mergeCell ref="R4:R5"/>
  </mergeCells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4" zoomScale="145" zoomScaleNormal="145" zoomScalePageLayoutView="145" workbookViewId="0">
      <selection activeCell="A43" sqref="A43"/>
    </sheetView>
  </sheetViews>
  <sheetFormatPr baseColWidth="10" defaultRowHeight="14" x14ac:dyDescent="0"/>
  <cols>
    <col min="2" max="2" width="13" bestFit="1" customWidth="1"/>
    <col min="3" max="6" width="20.83203125" bestFit="1" customWidth="1"/>
  </cols>
  <sheetData>
    <row r="1" spans="1:6">
      <c r="A1" t="s">
        <v>37</v>
      </c>
      <c r="B1" t="s">
        <v>36</v>
      </c>
      <c r="C1" t="s">
        <v>103</v>
      </c>
      <c r="D1" t="s">
        <v>104</v>
      </c>
      <c r="E1" t="s">
        <v>105</v>
      </c>
      <c r="F1" t="s">
        <v>106</v>
      </c>
    </row>
    <row r="2" spans="1:6">
      <c r="A2" t="s">
        <v>35</v>
      </c>
      <c r="B2" t="s">
        <v>0</v>
      </c>
      <c r="C2" t="s">
        <v>0</v>
      </c>
      <c r="D2" t="s">
        <v>0</v>
      </c>
      <c r="E2" t="s">
        <v>0</v>
      </c>
      <c r="F2" t="s">
        <v>1</v>
      </c>
    </row>
    <row r="3" spans="1:6">
      <c r="A3" t="s">
        <v>34</v>
      </c>
      <c r="B3" t="s">
        <v>11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33</v>
      </c>
      <c r="B4" t="s">
        <v>8</v>
      </c>
      <c r="C4" t="s">
        <v>8</v>
      </c>
      <c r="D4" t="s">
        <v>0</v>
      </c>
      <c r="E4" t="s">
        <v>14</v>
      </c>
      <c r="F4" t="s">
        <v>8</v>
      </c>
    </row>
    <row r="5" spans="1:6">
      <c r="A5" t="s">
        <v>32</v>
      </c>
      <c r="B5" t="s">
        <v>1</v>
      </c>
      <c r="C5" t="s">
        <v>0</v>
      </c>
      <c r="D5" t="s">
        <v>0</v>
      </c>
      <c r="E5" t="s">
        <v>0</v>
      </c>
      <c r="F5" t="s">
        <v>0</v>
      </c>
    </row>
    <row r="6" spans="1:6">
      <c r="A6" t="s">
        <v>31</v>
      </c>
      <c r="B6" t="s">
        <v>8</v>
      </c>
      <c r="C6" t="s">
        <v>0</v>
      </c>
      <c r="D6" t="s">
        <v>0</v>
      </c>
      <c r="E6" t="s">
        <v>0</v>
      </c>
      <c r="F6" t="s">
        <v>0</v>
      </c>
    </row>
    <row r="7" spans="1:6">
      <c r="A7" t="s">
        <v>30</v>
      </c>
      <c r="B7" t="s">
        <v>0</v>
      </c>
      <c r="C7" t="s">
        <v>0</v>
      </c>
      <c r="D7" t="s">
        <v>6</v>
      </c>
      <c r="E7" t="s">
        <v>6</v>
      </c>
      <c r="F7" t="s">
        <v>0</v>
      </c>
    </row>
    <row r="8" spans="1:6">
      <c r="A8" t="s">
        <v>29</v>
      </c>
      <c r="B8" t="s">
        <v>0</v>
      </c>
      <c r="C8" t="s">
        <v>4</v>
      </c>
      <c r="D8" t="s">
        <v>8</v>
      </c>
      <c r="E8" t="s">
        <v>0</v>
      </c>
      <c r="F8" t="s">
        <v>4</v>
      </c>
    </row>
    <row r="9" spans="1:6">
      <c r="A9" t="s">
        <v>28</v>
      </c>
      <c r="B9" t="s">
        <v>11</v>
      </c>
      <c r="C9" t="s">
        <v>5</v>
      </c>
      <c r="D9" t="s">
        <v>11</v>
      </c>
      <c r="E9" t="s">
        <v>0</v>
      </c>
      <c r="F9" t="s">
        <v>5</v>
      </c>
    </row>
    <row r="10" spans="1:6">
      <c r="A10" t="s">
        <v>27</v>
      </c>
      <c r="B10" t="s">
        <v>5</v>
      </c>
      <c r="C10" t="s">
        <v>11</v>
      </c>
      <c r="D10" t="s">
        <v>11</v>
      </c>
      <c r="E10" t="s">
        <v>11</v>
      </c>
      <c r="F10" t="s">
        <v>5</v>
      </c>
    </row>
    <row r="11" spans="1:6">
      <c r="A11" t="s">
        <v>26</v>
      </c>
      <c r="B11" t="s">
        <v>3</v>
      </c>
      <c r="C11" t="s">
        <v>3</v>
      </c>
      <c r="D11" t="s">
        <v>3</v>
      </c>
      <c r="E11" t="s">
        <v>1</v>
      </c>
      <c r="F11" t="s">
        <v>3</v>
      </c>
    </row>
    <row r="12" spans="1:6">
      <c r="A12" t="s">
        <v>25</v>
      </c>
      <c r="B12" t="s">
        <v>11</v>
      </c>
      <c r="C12" t="s">
        <v>11</v>
      </c>
      <c r="D12" t="s">
        <v>6</v>
      </c>
      <c r="E12" t="s">
        <v>6</v>
      </c>
      <c r="F12" t="s">
        <v>11</v>
      </c>
    </row>
    <row r="13" spans="1:6">
      <c r="A13" t="s">
        <v>24</v>
      </c>
      <c r="B13" t="s">
        <v>0</v>
      </c>
      <c r="C13" t="s">
        <v>0</v>
      </c>
      <c r="D13" t="s">
        <v>1</v>
      </c>
      <c r="E13" t="s">
        <v>0</v>
      </c>
      <c r="F13" t="s">
        <v>0</v>
      </c>
    </row>
    <row r="14" spans="1:6">
      <c r="A14" t="s">
        <v>23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</row>
    <row r="15" spans="1:6">
      <c r="A15" t="s">
        <v>22</v>
      </c>
      <c r="B15" t="s">
        <v>14</v>
      </c>
      <c r="C15" t="s">
        <v>14</v>
      </c>
      <c r="D15" t="s">
        <v>14</v>
      </c>
      <c r="E15" t="s">
        <v>6</v>
      </c>
      <c r="F15" t="s">
        <v>14</v>
      </c>
    </row>
    <row r="16" spans="1:6">
      <c r="A16" t="s">
        <v>21</v>
      </c>
      <c r="B16" t="s">
        <v>3</v>
      </c>
      <c r="C16" t="s">
        <v>6</v>
      </c>
      <c r="D16" t="s">
        <v>1</v>
      </c>
      <c r="E16" t="s">
        <v>14</v>
      </c>
      <c r="F16" t="s">
        <v>3</v>
      </c>
    </row>
    <row r="17" spans="1:6">
      <c r="A17" t="s">
        <v>20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</row>
    <row r="18" spans="1:6">
      <c r="A18" t="s">
        <v>19</v>
      </c>
      <c r="B18" t="s">
        <v>5</v>
      </c>
      <c r="C18" t="s">
        <v>6</v>
      </c>
      <c r="D18" t="s">
        <v>1</v>
      </c>
      <c r="E18" t="s">
        <v>14</v>
      </c>
      <c r="F18" t="s">
        <v>6</v>
      </c>
    </row>
    <row r="19" spans="1:6">
      <c r="A19" t="s">
        <v>18</v>
      </c>
      <c r="B19" t="s">
        <v>4</v>
      </c>
      <c r="C19" t="s">
        <v>11</v>
      </c>
      <c r="D19" t="s">
        <v>11</v>
      </c>
      <c r="E19" t="s">
        <v>1</v>
      </c>
      <c r="F19" t="s">
        <v>11</v>
      </c>
    </row>
    <row r="20" spans="1:6">
      <c r="A20" t="s">
        <v>17</v>
      </c>
      <c r="B20" t="s">
        <v>5</v>
      </c>
      <c r="C20" t="s">
        <v>0</v>
      </c>
      <c r="D20" t="s">
        <v>3</v>
      </c>
      <c r="E20" t="s">
        <v>1</v>
      </c>
      <c r="F20" t="s">
        <v>5</v>
      </c>
    </row>
    <row r="21" spans="1:6">
      <c r="A21" t="s">
        <v>16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</row>
    <row r="22" spans="1:6">
      <c r="A22" t="s">
        <v>15</v>
      </c>
      <c r="B22" t="s">
        <v>14</v>
      </c>
      <c r="C22" t="s">
        <v>8</v>
      </c>
      <c r="D22" t="s">
        <v>8</v>
      </c>
      <c r="E22" t="s">
        <v>8</v>
      </c>
      <c r="F22" t="s">
        <v>8</v>
      </c>
    </row>
    <row r="23" spans="1:6">
      <c r="A23" t="s">
        <v>13</v>
      </c>
      <c r="B23" t="s">
        <v>5</v>
      </c>
      <c r="C23" t="s">
        <v>8</v>
      </c>
      <c r="D23" t="s">
        <v>11</v>
      </c>
      <c r="E23" t="s">
        <v>0</v>
      </c>
      <c r="F23" t="s">
        <v>0</v>
      </c>
    </row>
    <row r="24" spans="1:6">
      <c r="A24" t="s">
        <v>12</v>
      </c>
      <c r="B24" t="s">
        <v>5</v>
      </c>
      <c r="C24" t="s">
        <v>11</v>
      </c>
      <c r="D24" t="s">
        <v>5</v>
      </c>
      <c r="E24" t="s">
        <v>11</v>
      </c>
      <c r="F24" t="s">
        <v>5</v>
      </c>
    </row>
    <row r="25" spans="1:6">
      <c r="A25" t="s">
        <v>10</v>
      </c>
      <c r="B25" t="s">
        <v>0</v>
      </c>
      <c r="C25" t="s">
        <v>0</v>
      </c>
      <c r="D25" t="s">
        <v>5</v>
      </c>
      <c r="E25" t="s">
        <v>5</v>
      </c>
      <c r="F25" t="s">
        <v>0</v>
      </c>
    </row>
    <row r="26" spans="1:6">
      <c r="A26" t="s">
        <v>9</v>
      </c>
      <c r="B26" t="s">
        <v>3</v>
      </c>
      <c r="C26" t="s">
        <v>8</v>
      </c>
      <c r="D26" t="s">
        <v>6</v>
      </c>
      <c r="E26" t="s">
        <v>6</v>
      </c>
      <c r="F26" t="s">
        <v>8</v>
      </c>
    </row>
    <row r="27" spans="1:6">
      <c r="A27" t="s">
        <v>7</v>
      </c>
      <c r="B27" t="s">
        <v>3</v>
      </c>
      <c r="C27" t="s">
        <v>6</v>
      </c>
      <c r="D27" t="s">
        <v>5</v>
      </c>
      <c r="E27" t="s">
        <v>4</v>
      </c>
      <c r="F27" t="s">
        <v>3</v>
      </c>
    </row>
    <row r="28" spans="1:6">
      <c r="A28" t="s">
        <v>2</v>
      </c>
      <c r="B28" t="s">
        <v>1</v>
      </c>
      <c r="C28" t="s">
        <v>0</v>
      </c>
      <c r="D28" t="s">
        <v>0</v>
      </c>
      <c r="E28" t="s">
        <v>0</v>
      </c>
      <c r="F28" t="s">
        <v>0</v>
      </c>
    </row>
    <row r="31" spans="1:6">
      <c r="A31" s="20" t="s">
        <v>107</v>
      </c>
      <c r="B31" s="21" t="s">
        <v>36</v>
      </c>
      <c r="C31" t="s">
        <v>103</v>
      </c>
      <c r="D31" t="s">
        <v>104</v>
      </c>
      <c r="E31" t="s">
        <v>105</v>
      </c>
      <c r="F31" t="s">
        <v>106</v>
      </c>
    </row>
    <row r="32" spans="1:6">
      <c r="A32" s="22" t="s">
        <v>0</v>
      </c>
      <c r="B32" s="26">
        <f>COUNTIF(B$2:B$28,$A32)</f>
        <v>5</v>
      </c>
      <c r="C32" s="25">
        <f t="shared" ref="C32:F32" si="0">COUNTIF(C$2:C$28,$A32)</f>
        <v>8</v>
      </c>
      <c r="D32" s="26">
        <f t="shared" si="0"/>
        <v>5</v>
      </c>
      <c r="E32" s="25">
        <f t="shared" si="0"/>
        <v>8</v>
      </c>
      <c r="F32" s="25">
        <f t="shared" si="0"/>
        <v>7</v>
      </c>
    </row>
    <row r="33" spans="1:6">
      <c r="A33" s="22" t="s">
        <v>14</v>
      </c>
      <c r="B33" s="24">
        <f t="shared" ref="B33:F40" si="1">COUNTIF(B$2:B$28,$A33)</f>
        <v>2</v>
      </c>
      <c r="C33" s="24">
        <f t="shared" si="1"/>
        <v>1</v>
      </c>
      <c r="D33" s="24">
        <f t="shared" si="1"/>
        <v>1</v>
      </c>
      <c r="E33" s="24">
        <f t="shared" si="1"/>
        <v>3</v>
      </c>
      <c r="F33" s="24">
        <f t="shared" si="1"/>
        <v>1</v>
      </c>
    </row>
    <row r="34" spans="1:6">
      <c r="A34" s="22" t="s">
        <v>4</v>
      </c>
      <c r="B34" s="24">
        <f t="shared" si="1"/>
        <v>1</v>
      </c>
      <c r="C34" s="24">
        <f t="shared" si="1"/>
        <v>1</v>
      </c>
      <c r="D34" s="24">
        <f t="shared" si="1"/>
        <v>0</v>
      </c>
      <c r="E34" s="24">
        <f t="shared" si="1"/>
        <v>1</v>
      </c>
      <c r="F34" s="24">
        <f t="shared" si="1"/>
        <v>1</v>
      </c>
    </row>
    <row r="35" spans="1:6">
      <c r="A35" s="22" t="s">
        <v>1</v>
      </c>
      <c r="B35" s="24">
        <f t="shared" si="1"/>
        <v>2</v>
      </c>
      <c r="C35" s="24">
        <f t="shared" si="1"/>
        <v>0</v>
      </c>
      <c r="D35" s="24">
        <f t="shared" si="1"/>
        <v>3</v>
      </c>
      <c r="E35" s="24">
        <f t="shared" si="1"/>
        <v>3</v>
      </c>
      <c r="F35" s="24">
        <f t="shared" si="1"/>
        <v>1</v>
      </c>
    </row>
    <row r="36" spans="1:6">
      <c r="A36" s="22" t="s">
        <v>8</v>
      </c>
      <c r="B36" s="24">
        <f t="shared" si="1"/>
        <v>2</v>
      </c>
      <c r="C36" s="27">
        <f t="shared" si="1"/>
        <v>4</v>
      </c>
      <c r="D36" s="24">
        <f t="shared" si="1"/>
        <v>2</v>
      </c>
      <c r="E36" s="24">
        <f t="shared" si="1"/>
        <v>1</v>
      </c>
      <c r="F36" s="24">
        <f t="shared" si="1"/>
        <v>3</v>
      </c>
    </row>
    <row r="37" spans="1:6">
      <c r="A37" s="22" t="s">
        <v>5</v>
      </c>
      <c r="B37" s="26">
        <f t="shared" si="1"/>
        <v>5</v>
      </c>
      <c r="C37" s="24">
        <f t="shared" si="1"/>
        <v>2</v>
      </c>
      <c r="D37" s="27">
        <f t="shared" si="1"/>
        <v>4</v>
      </c>
      <c r="E37" s="24">
        <f t="shared" si="1"/>
        <v>2</v>
      </c>
      <c r="F37" s="26">
        <f t="shared" si="1"/>
        <v>5</v>
      </c>
    </row>
    <row r="38" spans="1:6">
      <c r="A38" s="22" t="s">
        <v>6</v>
      </c>
      <c r="B38" s="24">
        <f t="shared" si="1"/>
        <v>0</v>
      </c>
      <c r="C38" s="24">
        <f t="shared" si="1"/>
        <v>3</v>
      </c>
      <c r="D38" s="24">
        <f t="shared" si="1"/>
        <v>3</v>
      </c>
      <c r="E38" s="27">
        <f t="shared" si="1"/>
        <v>4</v>
      </c>
      <c r="F38" s="24">
        <f t="shared" si="1"/>
        <v>1</v>
      </c>
    </row>
    <row r="39" spans="1:6">
      <c r="A39" s="22" t="s">
        <v>3</v>
      </c>
      <c r="B39" s="24">
        <f t="shared" si="1"/>
        <v>4</v>
      </c>
      <c r="C39" s="24">
        <f t="shared" si="1"/>
        <v>1</v>
      </c>
      <c r="D39" s="24">
        <f t="shared" si="1"/>
        <v>2</v>
      </c>
      <c r="E39" s="24">
        <f t="shared" si="1"/>
        <v>0</v>
      </c>
      <c r="F39" s="24">
        <f t="shared" si="1"/>
        <v>3</v>
      </c>
    </row>
    <row r="40" spans="1:6">
      <c r="A40" s="23" t="s">
        <v>11</v>
      </c>
      <c r="B40" s="25">
        <f t="shared" si="1"/>
        <v>6</v>
      </c>
      <c r="C40" s="26">
        <f t="shared" si="1"/>
        <v>7</v>
      </c>
      <c r="D40" s="25">
        <f t="shared" si="1"/>
        <v>7</v>
      </c>
      <c r="E40" s="26">
        <f t="shared" si="1"/>
        <v>5</v>
      </c>
      <c r="F40" s="26">
        <f t="shared" si="1"/>
        <v>5</v>
      </c>
    </row>
    <row r="42" spans="1:6">
      <c r="B42">
        <f>SUM(B32:B40)</f>
        <v>27</v>
      </c>
      <c r="C42">
        <f t="shared" ref="C42:F42" si="2">SUM(C32:C40)</f>
        <v>27</v>
      </c>
      <c r="D42">
        <f t="shared" si="2"/>
        <v>27</v>
      </c>
      <c r="E42">
        <f t="shared" si="2"/>
        <v>27</v>
      </c>
      <c r="F42">
        <f t="shared" si="2"/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tblx</vt:lpstr>
      <vt:lpstr>resumo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Francisco Junior</cp:lastModifiedBy>
  <dcterms:created xsi:type="dcterms:W3CDTF">2015-11-02T22:53:49Z</dcterms:created>
  <dcterms:modified xsi:type="dcterms:W3CDTF">2015-11-02T23:06:32Z</dcterms:modified>
</cp:coreProperties>
</file>