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/>
  </bookViews>
  <sheets>
    <sheet name="Plan2" sheetId="2" r:id="rId1"/>
  </sheets>
  <calcPr calcId="145621"/>
</workbook>
</file>

<file path=xl/calcChain.xml><?xml version="1.0" encoding="utf-8"?>
<calcChain xmlns="http://schemas.openxmlformats.org/spreadsheetml/2006/main">
  <c r="H12" i="2" l="1"/>
  <c r="D23" i="2" l="1"/>
  <c r="E23" i="2"/>
  <c r="F23" i="2"/>
  <c r="G23" i="2"/>
  <c r="H23" i="2"/>
  <c r="C23" i="2"/>
  <c r="H22" i="2"/>
  <c r="H21" i="2"/>
  <c r="D22" i="2"/>
  <c r="E22" i="2"/>
  <c r="F22" i="2"/>
  <c r="G22" i="2"/>
  <c r="C22" i="2"/>
  <c r="D21" i="2"/>
  <c r="E21" i="2"/>
  <c r="F21" i="2"/>
  <c r="G21" i="2"/>
  <c r="C21" i="2"/>
  <c r="C18" i="2" l="1"/>
  <c r="D18" i="2"/>
  <c r="E18" i="2"/>
  <c r="F18" i="2"/>
  <c r="G18" i="2"/>
  <c r="B18" i="2"/>
  <c r="C17" i="2"/>
  <c r="D17" i="2"/>
  <c r="E17" i="2"/>
  <c r="F17" i="2"/>
  <c r="G17" i="2"/>
  <c r="B17" i="2"/>
  <c r="C14" i="2" l="1"/>
  <c r="D14" i="2"/>
  <c r="E14" i="2"/>
  <c r="F14" i="2"/>
  <c r="G14" i="2"/>
  <c r="B14" i="2"/>
  <c r="C13" i="2"/>
  <c r="D13" i="2"/>
  <c r="E13" i="2"/>
  <c r="F13" i="2"/>
  <c r="G13" i="2"/>
  <c r="B13" i="2"/>
  <c r="C12" i="2"/>
  <c r="D12" i="2"/>
  <c r="E12" i="2"/>
  <c r="F12" i="2"/>
  <c r="G12" i="2"/>
  <c r="B12" i="2"/>
</calcChain>
</file>

<file path=xl/sharedStrings.xml><?xml version="1.0" encoding="utf-8"?>
<sst xmlns="http://schemas.openxmlformats.org/spreadsheetml/2006/main" count="22" uniqueCount="18">
  <si>
    <t>Obs: Todas as despesa primárias excluem Investimentos e Inversões Financeiras</t>
  </si>
  <si>
    <t>Operações Intraorçamentárias Primárias (b)</t>
  </si>
  <si>
    <t>Transferências a Municípios Primárias (c)</t>
  </si>
  <si>
    <t>Receita Corrente Líquida (d)</t>
  </si>
  <si>
    <t>Receita Primária (e)</t>
  </si>
  <si>
    <t>Regra Atual PLC 257/2016 (a / d)</t>
  </si>
  <si>
    <t>Proposta I (a / e)</t>
  </si>
  <si>
    <t>Proposta II (a - b - c / e)</t>
  </si>
  <si>
    <t>Discriminação</t>
  </si>
  <si>
    <t>Serviço da Dívida (f)</t>
  </si>
  <si>
    <t>Investimentos e Inversões Primárias (g)</t>
  </si>
  <si>
    <t>f / e</t>
  </si>
  <si>
    <t>g / e</t>
  </si>
  <si>
    <t>Var. Despesa Primária (Exceto Investimentos e Inversões)</t>
  </si>
  <si>
    <t>REEST 2016</t>
  </si>
  <si>
    <t>Var. Receita Corrente Líquida (b)</t>
  </si>
  <si>
    <t>0,8 * b</t>
  </si>
  <si>
    <t>Despesa Primária Corrente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</si>
</sst>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Border="1"/>
    <xf numFmtId="0" fontId="3" fillId="2" borderId="0" xfId="0" applyFont="1" applyFill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0" xfId="1" applyNumberFormat="1" applyFont="1" applyBorder="1"/>
    <xf numFmtId="43" fontId="2" fillId="0" borderId="0" xfId="1" applyNumberFormat="1" applyFont="1"/>
    <xf numFmtId="43" fontId="2" fillId="0" borderId="1" xfId="1" applyNumberFormat="1" applyFont="1" applyBorder="1"/>
    <xf numFmtId="0" fontId="2" fillId="0" borderId="2" xfId="0" applyFont="1" applyBorder="1"/>
    <xf numFmtId="165" fontId="2" fillId="0" borderId="3" xfId="2" applyNumberFormat="1" applyFont="1" applyBorder="1"/>
    <xf numFmtId="165" fontId="2" fillId="0" borderId="4" xfId="2" applyNumberFormat="1" applyFont="1" applyBorder="1"/>
    <xf numFmtId="0" fontId="2" fillId="0" borderId="5" xfId="0" applyFont="1" applyBorder="1"/>
    <xf numFmtId="165" fontId="2" fillId="0" borderId="6" xfId="2" applyNumberFormat="1" applyFont="1" applyBorder="1"/>
    <xf numFmtId="165" fontId="2" fillId="0" borderId="7" xfId="2" applyNumberFormat="1" applyFont="1" applyBorder="1"/>
    <xf numFmtId="165" fontId="2" fillId="0" borderId="0" xfId="2" applyNumberFormat="1" applyFont="1"/>
    <xf numFmtId="2" fontId="2" fillId="0" borderId="0" xfId="0" applyNumberFormat="1" applyFont="1"/>
    <xf numFmtId="43" fontId="2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Despesas Primárias Correntes / RCL</c:v>
          </c:tx>
          <c:invertIfNegative val="0"/>
          <c:cat>
            <c:strRef>
              <c:f>Plan2!$B$1:$H$1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REEST 2016</c:v>
                </c:pt>
              </c:strCache>
            </c:strRef>
          </c:cat>
          <c:val>
            <c:numRef>
              <c:f>Plan2!$B$12:$H$12</c:f>
              <c:numCache>
                <c:formatCode>_(* #,##0.00_);_(* \(#,##0.00\);_(* "-"??_);_(@_)</c:formatCode>
                <c:ptCount val="7"/>
                <c:pt idx="0">
                  <c:v>1.137216332333522</c:v>
                </c:pt>
                <c:pt idx="1">
                  <c:v>1.2471886207781993</c:v>
                </c:pt>
                <c:pt idx="2">
                  <c:v>1.3184847060023812</c:v>
                </c:pt>
                <c:pt idx="3">
                  <c:v>1.3533125887483</c:v>
                </c:pt>
                <c:pt idx="4">
                  <c:v>1.3462917051342407</c:v>
                </c:pt>
                <c:pt idx="5">
                  <c:v>1.4463810842277209</c:v>
                </c:pt>
                <c:pt idx="6">
                  <c:v>1.5613076947956701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0740864"/>
        <c:axId val="39450816"/>
      </c:barChart>
      <c:catAx>
        <c:axId val="8074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9450816"/>
        <c:crosses val="autoZero"/>
        <c:auto val="1"/>
        <c:lblAlgn val="ctr"/>
        <c:lblOffset val="100"/>
        <c:noMultiLvlLbl val="0"/>
      </c:catAx>
      <c:valAx>
        <c:axId val="3945081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crossAx val="80740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1885949</xdr:colOff>
      <xdr:row>25</xdr:row>
      <xdr:rowOff>33337</xdr:rowOff>
    </xdr:from>
    <xdr:to>
      <xdr:col>6</xdr:col>
      <xdr:colOff>66674</xdr:colOff>
      <xdr:row>45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abSelected="1" topLeftCell="A16" workbookViewId="0">
      <selection activeCell="A2" sqref="A2"/>
    </sheetView>
  </sheetViews>
  <sheetFormatPr defaultRowHeight="12.75" x14ac:dyDescent="0.2"/>
  <cols>
    <col min="1" max="1" width="40.85546875" style="3" customWidth="1"/>
    <col min="2" max="2" width="14.5703125" style="3" bestFit="1" customWidth="1"/>
    <col min="3" max="7" width="18" style="3" bestFit="1" customWidth="1"/>
    <col min="8" max="9" width="14.5703125" style="3" bestFit="1" customWidth="1"/>
    <col min="10" max="16384" width="9.140625" style="3"/>
  </cols>
  <sheetData>
    <row r="1" spans="1:10" x14ac:dyDescent="0.2">
      <c r="A1" s="2" t="s">
        <v>8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 t="s">
        <v>14</v>
      </c>
    </row>
    <row r="2" spans="1:10" x14ac:dyDescent="0.2">
      <c r="A2" s="3" t="s">
        <v>17</v>
      </c>
      <c r="B2" s="4">
        <v>37731873182.330002</v>
      </c>
      <c r="C2" s="4">
        <v>46500409455.559998</v>
      </c>
      <c r="D2" s="4">
        <v>53228669081.699997</v>
      </c>
      <c r="E2" s="4">
        <v>58383662760.410004</v>
      </c>
      <c r="F2" s="4">
        <v>64143038964.639999</v>
      </c>
      <c r="G2" s="4">
        <v>74695799342.410004</v>
      </c>
      <c r="H2" s="4">
        <v>79064962354.862213</v>
      </c>
    </row>
    <row r="3" spans="1:10" x14ac:dyDescent="0.2">
      <c r="A3" s="3" t="s">
        <v>1</v>
      </c>
      <c r="B3" s="4">
        <v>1730061323.4300001</v>
      </c>
      <c r="C3" s="4">
        <v>5821317533.3599997</v>
      </c>
      <c r="D3" s="4">
        <v>8299653054.1300001</v>
      </c>
      <c r="E3" s="4">
        <v>8397053483.3299999</v>
      </c>
      <c r="F3" s="4">
        <v>8813434315.7399998</v>
      </c>
      <c r="G3" s="4">
        <v>11441639682.629999</v>
      </c>
      <c r="H3" s="4"/>
    </row>
    <row r="4" spans="1:10" x14ac:dyDescent="0.2">
      <c r="A4" s="3" t="s">
        <v>2</v>
      </c>
      <c r="B4" s="4">
        <v>8158441405.6599998</v>
      </c>
      <c r="C4" s="4">
        <v>8930949008.6100006</v>
      </c>
      <c r="D4" s="4">
        <v>9762014877.0699997</v>
      </c>
      <c r="E4" s="4">
        <v>10801367112.219999</v>
      </c>
      <c r="F4" s="4">
        <v>11610702300.51</v>
      </c>
      <c r="G4" s="4">
        <v>11768894908.59</v>
      </c>
      <c r="H4" s="4"/>
    </row>
    <row r="5" spans="1:10" x14ac:dyDescent="0.2">
      <c r="A5" s="3" t="s">
        <v>3</v>
      </c>
      <c r="B5" s="4">
        <v>33179151679</v>
      </c>
      <c r="C5" s="4">
        <v>37284183547.589996</v>
      </c>
      <c r="D5" s="4">
        <v>40371093300.800003</v>
      </c>
      <c r="E5" s="4">
        <v>43141298799.57</v>
      </c>
      <c r="F5" s="4">
        <v>47644235435.769997</v>
      </c>
      <c r="G5" s="4">
        <v>51643235767.489998</v>
      </c>
      <c r="H5" s="4">
        <v>50640218208.37149</v>
      </c>
      <c r="I5" s="17"/>
      <c r="J5" s="18"/>
    </row>
    <row r="6" spans="1:10" x14ac:dyDescent="0.2">
      <c r="A6" s="3" t="s">
        <v>4</v>
      </c>
      <c r="B6" s="4">
        <v>43977853004.260002</v>
      </c>
      <c r="C6" s="4">
        <v>52952973088.050003</v>
      </c>
      <c r="D6" s="4">
        <v>59705662121.809998</v>
      </c>
      <c r="E6" s="4">
        <v>63847355833.339996</v>
      </c>
      <c r="F6" s="4">
        <v>70666861579.199997</v>
      </c>
      <c r="G6" s="4">
        <v>75027001241.110001</v>
      </c>
      <c r="H6" s="4"/>
    </row>
    <row r="7" spans="1:10" x14ac:dyDescent="0.2">
      <c r="A7" s="3" t="s">
        <v>9</v>
      </c>
      <c r="B7" s="4">
        <v>3480051315.3499999</v>
      </c>
      <c r="C7" s="4">
        <v>4200401959.96</v>
      </c>
      <c r="D7" s="4">
        <v>6354271121.5100002</v>
      </c>
      <c r="E7" s="4">
        <v>7877729642.0299997</v>
      </c>
      <c r="F7" s="4">
        <v>5744317935.8900003</v>
      </c>
      <c r="G7" s="4">
        <v>6814205936.3500004</v>
      </c>
      <c r="H7" s="4"/>
    </row>
    <row r="8" spans="1:10" ht="13.5" thickBot="1" x14ac:dyDescent="0.25">
      <c r="A8" s="5" t="s">
        <v>10</v>
      </c>
      <c r="B8" s="6">
        <v>4394880888.3500004</v>
      </c>
      <c r="C8" s="6">
        <v>3695907408.5900002</v>
      </c>
      <c r="D8" s="6">
        <v>3408463194.0799999</v>
      </c>
      <c r="E8" s="6">
        <v>5549852828.6099997</v>
      </c>
      <c r="F8" s="6">
        <v>5492830427.1599998</v>
      </c>
      <c r="G8" s="6">
        <v>3574779358</v>
      </c>
      <c r="H8" s="6"/>
    </row>
    <row r="9" spans="1:10" x14ac:dyDescent="0.2">
      <c r="A9" s="1" t="s">
        <v>0</v>
      </c>
      <c r="B9" s="7"/>
      <c r="C9" s="7"/>
      <c r="D9" s="7"/>
      <c r="E9" s="7"/>
      <c r="F9" s="7"/>
      <c r="G9" s="7"/>
    </row>
    <row r="11" spans="1:10" x14ac:dyDescent="0.2">
      <c r="A11" s="2" t="s">
        <v>8</v>
      </c>
      <c r="B11" s="2">
        <v>2010</v>
      </c>
      <c r="C11" s="2">
        <v>2011</v>
      </c>
      <c r="D11" s="2">
        <v>2012</v>
      </c>
      <c r="E11" s="2">
        <v>2013</v>
      </c>
      <c r="F11" s="2">
        <v>2014</v>
      </c>
      <c r="G11" s="2">
        <v>2015</v>
      </c>
      <c r="H11" s="2" t="s">
        <v>14</v>
      </c>
    </row>
    <row r="12" spans="1:10" x14ac:dyDescent="0.2">
      <c r="A12" s="3" t="s">
        <v>5</v>
      </c>
      <c r="B12" s="8">
        <f>B2/B5</f>
        <v>1.137216332333522</v>
      </c>
      <c r="C12" s="8">
        <f t="shared" ref="C12:H12" si="0">C2/C5</f>
        <v>1.2471886207781993</v>
      </c>
      <c r="D12" s="8">
        <f t="shared" si="0"/>
        <v>1.3184847060023812</v>
      </c>
      <c r="E12" s="8">
        <f t="shared" si="0"/>
        <v>1.3533125887483</v>
      </c>
      <c r="F12" s="8">
        <f t="shared" si="0"/>
        <v>1.3462917051342407</v>
      </c>
      <c r="G12" s="8">
        <f t="shared" si="0"/>
        <v>1.4463810842277209</v>
      </c>
      <c r="H12" s="8">
        <f t="shared" si="0"/>
        <v>1.5613076947956701</v>
      </c>
      <c r="I12" s="18"/>
    </row>
    <row r="13" spans="1:10" x14ac:dyDescent="0.2">
      <c r="A13" s="3" t="s">
        <v>6</v>
      </c>
      <c r="B13" s="8">
        <f>B2/B6</f>
        <v>0.85797442587010853</v>
      </c>
      <c r="C13" s="8">
        <f t="shared" ref="C13:G13" si="1">C2/C6</f>
        <v>0.87814539474939945</v>
      </c>
      <c r="D13" s="8">
        <f t="shared" si="1"/>
        <v>0.89151794302363152</v>
      </c>
      <c r="E13" s="8">
        <f t="shared" si="1"/>
        <v>0.91442569544787722</v>
      </c>
      <c r="F13" s="8">
        <f t="shared" si="1"/>
        <v>0.90768201008547111</v>
      </c>
      <c r="G13" s="8">
        <f t="shared" si="1"/>
        <v>0.99558556395402731</v>
      </c>
      <c r="I13" s="4"/>
    </row>
    <row r="14" spans="1:10" ht="13.5" thickBot="1" x14ac:dyDescent="0.25">
      <c r="A14" s="5" t="s">
        <v>7</v>
      </c>
      <c r="B14" s="9">
        <f>(B2-B3-B4)/B5</f>
        <v>0.83918271095709895</v>
      </c>
      <c r="C14" s="9">
        <f t="shared" ref="C14:G14" si="2">(C2-C3-C4)/C5</f>
        <v>0.85151771858075609</v>
      </c>
      <c r="D14" s="9">
        <f t="shared" si="2"/>
        <v>0.87109360374451694</v>
      </c>
      <c r="E14" s="9">
        <f t="shared" si="2"/>
        <v>0.90830001078341593</v>
      </c>
      <c r="F14" s="9">
        <f t="shared" si="2"/>
        <v>0.91761158403576848</v>
      </c>
      <c r="G14" s="9">
        <f t="shared" si="2"/>
        <v>0.99694110924785551</v>
      </c>
    </row>
    <row r="17" spans="1:8" x14ac:dyDescent="0.2">
      <c r="A17" s="10" t="s">
        <v>11</v>
      </c>
      <c r="B17" s="11">
        <f>B7/B6</f>
        <v>7.9131905666538521E-2</v>
      </c>
      <c r="C17" s="11">
        <f t="shared" ref="C17:G17" si="3">C7/C6</f>
        <v>7.9323250707294332E-2</v>
      </c>
      <c r="D17" s="11">
        <f t="shared" si="3"/>
        <v>0.10642660839345815</v>
      </c>
      <c r="E17" s="11">
        <f t="shared" si="3"/>
        <v>0.12338380406219397</v>
      </c>
      <c r="F17" s="11">
        <f t="shared" si="3"/>
        <v>8.1287293754400664E-2</v>
      </c>
      <c r="G17" s="12">
        <f t="shared" si="3"/>
        <v>9.0823381231132705E-2</v>
      </c>
    </row>
    <row r="18" spans="1:8" x14ac:dyDescent="0.2">
      <c r="A18" s="13" t="s">
        <v>12</v>
      </c>
      <c r="B18" s="14">
        <f>B8/B6</f>
        <v>9.9933957392696768E-2</v>
      </c>
      <c r="C18" s="14">
        <f t="shared" ref="C18:G18" si="4">C8/C6</f>
        <v>6.9796032083872972E-2</v>
      </c>
      <c r="D18" s="14">
        <f t="shared" si="4"/>
        <v>5.7087771460035713E-2</v>
      </c>
      <c r="E18" s="14">
        <f t="shared" si="4"/>
        <v>8.6923769295892461E-2</v>
      </c>
      <c r="F18" s="14">
        <f t="shared" si="4"/>
        <v>7.7728518069306099E-2</v>
      </c>
      <c r="G18" s="15">
        <f t="shared" si="4"/>
        <v>4.7646571219232596E-2</v>
      </c>
    </row>
    <row r="20" spans="1:8" x14ac:dyDescent="0.2">
      <c r="A20" s="2" t="s">
        <v>8</v>
      </c>
      <c r="B20" s="2">
        <v>2010</v>
      </c>
      <c r="C20" s="2">
        <v>2011</v>
      </c>
      <c r="D20" s="2">
        <v>2012</v>
      </c>
      <c r="E20" s="2">
        <v>2013</v>
      </c>
      <c r="F20" s="2">
        <v>2014</v>
      </c>
      <c r="G20" s="2">
        <v>2015</v>
      </c>
      <c r="H20" s="2" t="s">
        <v>14</v>
      </c>
    </row>
    <row r="21" spans="1:8" x14ac:dyDescent="0.2">
      <c r="A21" s="3" t="s">
        <v>13</v>
      </c>
      <c r="C21" s="16">
        <f t="shared" ref="C21:H21" si="5">C2/B2-1</f>
        <v>0.23239069607963003</v>
      </c>
      <c r="D21" s="16">
        <f t="shared" si="5"/>
        <v>0.14469248131180734</v>
      </c>
      <c r="E21" s="16">
        <f t="shared" si="5"/>
        <v>9.6846187733863331E-2</v>
      </c>
      <c r="F21" s="16">
        <f t="shared" si="5"/>
        <v>9.8647051793664398E-2</v>
      </c>
      <c r="G21" s="16">
        <f t="shared" si="5"/>
        <v>0.16451918318973635</v>
      </c>
      <c r="H21" s="16">
        <f t="shared" si="5"/>
        <v>5.849275395559661E-2</v>
      </c>
    </row>
    <row r="22" spans="1:8" x14ac:dyDescent="0.2">
      <c r="A22" s="3" t="s">
        <v>15</v>
      </c>
      <c r="C22" s="16">
        <f t="shared" ref="C22:H22" si="6">C5/B5-1</f>
        <v>0.12372323163368226</v>
      </c>
      <c r="D22" s="16">
        <f t="shared" si="6"/>
        <v>8.2794082087645382E-2</v>
      </c>
      <c r="E22" s="16">
        <f t="shared" si="6"/>
        <v>6.8618540452435539E-2</v>
      </c>
      <c r="F22" s="16">
        <f t="shared" si="6"/>
        <v>0.10437647362264579</v>
      </c>
      <c r="G22" s="16">
        <f t="shared" si="6"/>
        <v>8.3934610244950303E-2</v>
      </c>
      <c r="H22" s="16">
        <f t="shared" si="6"/>
        <v>-1.942205100459482E-2</v>
      </c>
    </row>
    <row r="23" spans="1:8" x14ac:dyDescent="0.2">
      <c r="A23" s="3" t="s">
        <v>16</v>
      </c>
      <c r="C23" s="16">
        <f>C22*0.8</f>
        <v>9.897858530694581E-2</v>
      </c>
      <c r="D23" s="16">
        <f t="shared" ref="D23:H23" si="7">D22*0.8</f>
        <v>6.6235265670116311E-2</v>
      </c>
      <c r="E23" s="16">
        <f t="shared" si="7"/>
        <v>5.4894832361948434E-2</v>
      </c>
      <c r="F23" s="16">
        <f t="shared" si="7"/>
        <v>8.3501178898116646E-2</v>
      </c>
      <c r="G23" s="16">
        <f t="shared" si="7"/>
        <v>6.7147688195960245E-2</v>
      </c>
      <c r="H23" s="16">
        <f t="shared" si="7"/>
        <v>-1.5537640803675857E-2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Alves de Oliveira Júnior (SEPLAG)</cp:lastModifiedBy>
  <dcterms:created xsi:type="dcterms:W3CDTF">2016-04-01T18:26:41Z</dcterms:created>
  <dcterms:modified xsi:type="dcterms:W3CDTF">2016-04-05T21:24:10Z</dcterms:modified>
</cp:coreProperties>
</file>